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公共下水\"/>
    </mc:Choice>
  </mc:AlternateContent>
  <xr:revisionPtr revIDLastSave="0" documentId="13_ncr:1_{FCB20C6C-BFA2-4C60-93EA-5610CC5B97B2}" xr6:coauthVersionLast="47" xr6:coauthVersionMax="47" xr10:uidLastSave="{00000000-0000-0000-0000-000000000000}"/>
  <workbookProtection workbookAlgorithmName="SHA-512" workbookHashValue="dBiv9U1fcyUVwd7EklGyU9iX/jOMcYFIQsvIINdSsXUqgBJi9n6W8nugbLIaPwqZ0ZL0LC3qrxW5LAIL/ACmfw==" workbookSaltValue="ldf05I5QeaM5hVWI0/lE7w=="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AD10" i="4" s="1"/>
  <c r="Q6" i="5"/>
  <c r="W10" i="4" s="1"/>
  <c r="P6" i="5"/>
  <c r="O6" i="5"/>
  <c r="N6" i="5"/>
  <c r="B10" i="4" s="1"/>
  <c r="M6" i="5"/>
  <c r="AD8" i="4" s="1"/>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G85" i="4"/>
  <c r="F85" i="4"/>
  <c r="E85" i="4"/>
  <c r="BB10" i="4"/>
  <c r="AT10" i="4"/>
  <c r="AL10" i="4"/>
  <c r="P10" i="4"/>
  <c r="I10" i="4"/>
  <c r="BB8" i="4"/>
  <c r="AT8" i="4"/>
  <c r="W8" i="4"/>
  <c r="P8" i="4"/>
  <c r="I8" i="4"/>
  <c r="B8" i="4"/>
</calcChain>
</file>

<file path=xl/sharedStrings.xml><?xml version="1.0" encoding="utf-8"?>
<sst xmlns="http://schemas.openxmlformats.org/spreadsheetml/2006/main" count="231" uniqueCount="114">
  <si>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</si>
  <si>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</si>
  <si>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</si>
  <si>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</si>
  <si>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</si>
  <si>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</si>
  <si>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</si>
  <si>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</si>
  <si>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</si>
  <si>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</si>
  <si>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</si>
  <si>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</si>
  <si>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</si>
  <si>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</si>
  <si>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</si>
  <si>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</si>
  <si>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</si>
  <si>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</si>
  <si>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</si>
  <si>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r>
      <t>　令和５年度は、未整備地区の下水道整備を実施し、</t>
    </r>
    <r>
      <rPr>
        <sz val="10"/>
        <color theme="1"/>
        <rFont val="ＭＳ ゴシック"/>
        <family val="3"/>
        <charset val="128"/>
      </rPr>
      <t>衛生的で快適な生活環境の改善や水質保全を図りました。
　また、「下水道ストックマネジメント計画」により、ポンプ場及び処理場施設の長寿命化対策工事を実施しました。
　一方、下水道事業の経営状況は非常に厳しい状況が続いております。経常収支比率は100％以上ではあるものの、費用を下水道使用料だけでは賄えず、一般会計からの繰入金に依存している状況が続いています。今後も、更なる収入源の確保が求められることから、使用料改定を着実に進め、経営の健全化を図る必要があります。
　将来にわたりサービスの提供を安定的に継続していくことが可能となるよう、引き続き経営基盤の強化と財政マネジメント向上に取り組んでいきます。</t>
    </r>
    <rPh sb="8" eb="11">
      <t>ミセイビ</t>
    </rPh>
    <rPh sb="80" eb="81">
      <t>オヨ</t>
    </rPh>
    <rPh sb="82" eb="84">
      <t>ショリ</t>
    </rPh>
    <rPh sb="258" eb="260">
      <t>ショウライ</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</si>
  <si>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</si>
  <si>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</si>
  <si>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</si>
  <si>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</si>
  <si>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</si>
  <si>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</si>
  <si>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</si>
  <si>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</si>
  <si>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</si>
  <si>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</si>
  <si>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</si>
  <si>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</si>
  <si>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</si>
  <si>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</si>
  <si>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</si>
  <si>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</si>
  <si>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</si>
  <si>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</si>
  <si>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</si>
  <si>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</si>
  <si>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</si>
  <si>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</si>
  <si>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</si>
  <si>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</si>
  <si>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</si>
  <si>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</si>
  <si>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</si>
  <si>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</si>
  <si>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</si>
  <si>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</si>
  <si>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</si>
  <si>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</si>
  <si>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</si>
  <si>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</si>
  <si>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</si>
  <si>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</si>
  <si>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</si>
  <si>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</si>
  <si>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</si>
  <si>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</si>
  <si>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</si>
  <si>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</si>
  <si>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</si>
  <si>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</si>
  <si>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</si>
  <si>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</si>
  <si>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</si>
  <si>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</si>
  <si>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</si>
  <si>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</si>
  <si>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</si>
  <si>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</si>
  <si>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</si>
  <si>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</si>
  <si>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</si>
  <si>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</si>
  <si>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</si>
  <si>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</si>
  <si>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</si>
  <si>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</si>
  <si>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</si>
  <si>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</si>
  <si>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</si>
  <si>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</si>
  <si>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</si>
  <si>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</si>
  <si>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</si>
  <si>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</si>
  <si>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</si>
  <si>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</si>
  <si>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</si>
  <si>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</si>
  <si>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</si>
  <si>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</si>
  <si>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</si>
  <si>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</si>
  <si>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宮崎県　日向市</t>
  </si>
  <si>
    <t>法適用</t>
  </si>
  <si>
    <t>下水道事業</t>
  </si>
  <si>
    <t>公共下水道</t>
  </si>
  <si>
    <t>Bd1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</si>
  <si>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</si>
  <si>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</si>
  <si>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</si>
  <si>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</si>
  <si>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</si>
  <si>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</si>
  <si>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</si>
  <si>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</si>
  <si>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</si>
  <si>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</si>
  <si>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</si>
  <si>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r>
      <t>①有形固定資産減価償却率は、前年度と同様に類似団体平均を上回っており、施設全体の老朽化が進んでいる状況にあります。</t>
    </r>
    <r>
      <rPr>
        <sz val="11"/>
        <color theme="1"/>
        <rFont val="ＭＳ ゴシック"/>
        <family val="3"/>
        <charset val="128"/>
      </rPr>
      <t xml:space="preserve">
②管渠老朽化率については、老朽化率が年々上昇しているため、施設の更新を計画的に行っていく必要があります。
　供用開始から30年が経過しているポンプ場や処理場施設については、施設が老朽化している状況にあることから、「下水道ストックマネジメント計画」（第２期：令和４～８年度の５か年）に基づき、年次的に施設の更新工事を実施しています。</t>
    </r>
  </si>
  <si>
    <r>
      <t xml:space="preserve">①経常収支比率については、営業外収益として受け入れる一般会計からの繰入金の増により経常収益が前年度より増加したこと、また、減価償却費や未払金の減により経常費用が減少したことにより、前年度より比率は増加しています。
②累積欠損金については、欠損金が生じていません。
</t>
    </r>
    <r>
      <rPr>
        <sz val="10"/>
        <color theme="1"/>
        <rFont val="ＭＳ ゴシック"/>
        <family val="3"/>
        <charset val="128"/>
      </rPr>
      <t>③流動比率について、流動負債が主に年度末における未払金の増により増加していますが、流動資産の現金保有の増等が上回っているため、比率が上昇しています。現金保有増の要因は、多額の一般会計繰入金の受け入れや資本費平準化債の借入に対し、企業債の元利償還額が減少傾向にあることです。
④企業債残高対事業規模比率は、使用料収入に対する企業債残高の割合ですが、企業債の償還は今後減額が見込まれるので、将来にわたり比率は減少していくものと思われます。
⑤経費回収率については、使用料収入の減少に対し、汚水処理費において主に資本費である企業債償還利息や減価償却費が大きく減少しているため、前年度より0.51ポイント上昇しています。しかしながら、100％を恒常的に下回っているため、使用料改定など適正な使用料収入の確保に努めていく必要があります。
⑥汚水処理原価は、汚水処理費が減少しましたが、有収水量も大きく減少しています。今後も維持管理の効率化や接続率の向上に努めていきます。
⑦施設利用率は、前年度と同水準となっており、類似団体との比較においても効率的に利用されています。
⑧水洗化率は、処理区域内全体の人口減少に伴い、低下しています。引き続き、新規接続向上への取組を進めていく必要があります。</t>
    </r>
    <rPh sb="13" eb="18">
      <t>エイギョウガイシュウエキ</t>
    </rPh>
    <rPh sb="21" eb="22">
      <t>ウ</t>
    </rPh>
    <rPh sb="23" eb="24">
      <t>イ</t>
    </rPh>
    <rPh sb="26" eb="30">
      <t>イッパンカイケイ</t>
    </rPh>
    <rPh sb="33" eb="36">
      <t>クリイレキン</t>
    </rPh>
    <rPh sb="37" eb="38">
      <t>ゾウ</t>
    </rPh>
    <rPh sb="41" eb="45">
      <t>ケイジョウシュウエキ</t>
    </rPh>
    <rPh sb="46" eb="49">
      <t>ゼンネンド</t>
    </rPh>
    <rPh sb="51" eb="53">
      <t>ゾウカ</t>
    </rPh>
    <rPh sb="61" eb="63">
      <t>ゲンカ</t>
    </rPh>
    <rPh sb="63" eb="65">
      <t>ショウキャク</t>
    </rPh>
    <rPh sb="65" eb="66">
      <t>ヒ</t>
    </rPh>
    <rPh sb="67" eb="69">
      <t>ミハライ</t>
    </rPh>
    <rPh sb="69" eb="70">
      <t>キン</t>
    </rPh>
    <rPh sb="71" eb="72">
      <t>ゲン</t>
    </rPh>
    <rPh sb="80" eb="82">
      <t>ゲンショウ</t>
    </rPh>
    <rPh sb="90" eb="93">
      <t>ゼンネンド</t>
    </rPh>
    <rPh sb="95" eb="97">
      <t>ヒリツ</t>
    </rPh>
    <rPh sb="98" eb="100">
      <t>ゾウカ</t>
    </rPh>
    <rPh sb="195" eb="197">
      <t>ヒリツ</t>
    </rPh>
    <rPh sb="198" eb="200">
      <t>ジョウショウ</t>
    </rPh>
    <rPh sb="305" eb="308">
      <t>キギョウ</t>
    </rPh>
    <rPh sb="309" eb="311">
      <t>ショウカン</t>
    </rPh>
    <rPh sb="312" eb="314">
      <t>コンゴ</t>
    </rPh>
    <rPh sb="314" eb="316">
      <t>ゲンガク</t>
    </rPh>
    <rPh sb="317" eb="319">
      <t>ミコ</t>
    </rPh>
    <rPh sb="325" eb="327">
      <t>ショウライ</t>
    </rPh>
    <rPh sb="331" eb="333">
      <t>ヒリツ</t>
    </rPh>
    <rPh sb="334" eb="336">
      <t>ゲンショウ</t>
    </rPh>
    <rPh sb="343" eb="344">
      <t>オモ</t>
    </rPh>
    <rPh sb="362" eb="365">
      <t>シヨウリョウ</t>
    </rPh>
    <rPh sb="365" eb="367">
      <t>シュウニュウ</t>
    </rPh>
    <rPh sb="368" eb="370">
      <t>ゲンショウ</t>
    </rPh>
    <rPh sb="371" eb="372">
      <t>タイ</t>
    </rPh>
    <rPh sb="374" eb="378">
      <t>オスイシ</t>
    </rPh>
    <rPh sb="378" eb="379">
      <t>ヒ</t>
    </rPh>
    <rPh sb="383" eb="384">
      <t>オモ</t>
    </rPh>
    <rPh sb="385" eb="388">
      <t>シホンヒ</t>
    </rPh>
    <rPh sb="391" eb="394">
      <t>キギョウサイ</t>
    </rPh>
    <rPh sb="394" eb="398">
      <t>ショウカンリソク</t>
    </rPh>
    <rPh sb="399" eb="404">
      <t>ゲンカショウキャクヒ</t>
    </rPh>
    <rPh sb="405" eb="406">
      <t>オオ</t>
    </rPh>
    <rPh sb="408" eb="410">
      <t>ゲンショウ</t>
    </rPh>
    <rPh sb="417" eb="420">
      <t>ゼンネンド</t>
    </rPh>
    <rPh sb="430" eb="432">
      <t>ジョウショウ</t>
    </rPh>
    <rPh sb="450" eb="453">
      <t>コウジョウテキ</t>
    </rPh>
    <rPh sb="454" eb="456">
      <t>シタマワ</t>
    </rPh>
    <rPh sb="482" eb="483">
      <t>ツト</t>
    </rPh>
    <rPh sb="487" eb="489">
      <t>ヒツヨウ</t>
    </rPh>
    <rPh sb="505" eb="510">
      <t>オスイショ</t>
    </rPh>
    <rPh sb="511" eb="513">
      <t>ゲンショウ</t>
    </rPh>
    <rPh sb="519" eb="523">
      <t>ユウ</t>
    </rPh>
    <rPh sb="524" eb="525">
      <t>ダイ</t>
    </rPh>
    <rPh sb="527" eb="529">
      <t>ゲンショウ</t>
    </rPh>
    <rPh sb="571" eb="574">
      <t>ゼンネンド</t>
    </rPh>
    <rPh sb="575" eb="578">
      <t>ドウスイジュン</t>
    </rPh>
    <rPh sb="585" eb="589">
      <t>ルイジダンタイ</t>
    </rPh>
    <rPh sb="591" eb="593">
      <t>ヒカク</t>
    </rPh>
    <rPh sb="598" eb="601">
      <t>コウリツテキ</t>
    </rPh>
    <rPh sb="602" eb="604">
      <t>リヨウ</t>
    </rPh>
    <rPh sb="623" eb="624">
      <t>ナイ</t>
    </rPh>
    <rPh sb="624" eb="626">
      <t>ゼンタイ</t>
    </rPh>
    <rPh sb="627" eb="631">
      <t>ジンコウゲンショウ</t>
    </rPh>
    <rPh sb="632" eb="633">
      <t>トモナ</t>
    </rPh>
    <rPh sb="635" eb="637">
      <t>テイカ</t>
    </rPh>
    <rPh sb="643" eb="644">
      <t>ヒ</t>
    </rPh>
    <rPh sb="645" eb="646">
      <t>ツヅ</t>
    </rPh>
    <rPh sb="648" eb="650">
      <t>シンキ</t>
    </rPh>
    <rPh sb="650" eb="652">
      <t>セツゾク</t>
    </rPh>
    <rPh sb="652" eb="654">
      <t>コウジョウ</t>
    </rPh>
    <rPh sb="656" eb="658">
      <t>トリクミ</t>
    </rPh>
    <rPh sb="659" eb="660">
      <t>スス</t>
    </rPh>
    <rPh sb="664" eb="666">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</si>
</sst>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9"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sz val="10"/>
      <color theme="1"/>
      <name val="ＭＳ ゴシック"/>
      <family val="3"/>
      <charset val="128"/>
    </font>
    <font>
      <b/>
      <vertAlign val="superscript"/>
      <sz val="12"/>
      <color theme="1"/>
      <name val="ＭＳ ゴシック"/>
      <family val="3"/>
      <charset val="128"/>
    </font>
    <fon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0B-40AD-B4AE-D7F805E0B2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A50B-40AD-B4AE-D7F805E0B2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c:v>
                </c:pt>
                <c:pt idx="1">
                  <c:v>74.05</c:v>
                </c:pt>
                <c:pt idx="2">
                  <c:v>73.569999999999993</c:v>
                </c:pt>
                <c:pt idx="3">
                  <c:v>70.72</c:v>
                </c:pt>
                <c:pt idx="4">
                  <c:v>71</c:v>
                </c:pt>
              </c:numCache>
            </c:numRef>
          </c:val>
          <c:extLst>
            <c:ext xmlns:c16="http://schemas.microsoft.com/office/drawing/2014/chart" uri="{C3380CC4-5D6E-409C-BE32-E72D297353CC}">
              <c16:uniqueId val="{00000000-2E73-46DF-94EB-B26790EE54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2E73-46DF-94EB-B26790EE54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92.7</c:v>
                </c:pt>
                <c:pt idx="1">
                  <c:v>91.96</c:v>
                </c:pt>
                <c:pt idx="2">
                  <c:v>92.9</c:v>
                </c:pt>
                <c:pt idx="3">
                  <c:v>93.06</c:v>
                </c:pt>
                <c:pt idx="4">
                  <c:v>92.66</c:v>
                </c:pt>
              </c:numCache>
            </c:numRef>
          </c:val>
          <c:extLst>
            <c:ext xmlns:c16="http://schemas.microsoft.com/office/drawing/2014/chart" uri="{C3380CC4-5D6E-409C-BE32-E72D297353CC}">
              <c16:uniqueId val="{00000000-00EF-4B22-892C-53DE43A3B29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00EF-4B22-892C-53DE43A3B29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114.23</c:v>
                </c:pt>
                <c:pt idx="1">
                  <c:v>116.55</c:v>
                </c:pt>
                <c:pt idx="2">
                  <c:v>119.95</c:v>
                </c:pt>
                <c:pt idx="3">
                  <c:v>120.05</c:v>
                </c:pt>
                <c:pt idx="4">
                  <c:v>121.21</c:v>
                </c:pt>
              </c:numCache>
            </c:numRef>
          </c:val>
          <c:extLst>
            <c:ext xmlns:c16="http://schemas.microsoft.com/office/drawing/2014/chart" uri="{C3380CC4-5D6E-409C-BE32-E72D297353CC}">
              <c16:uniqueId val="{00000000-5B2A-4CDE-942C-75F0494D2E9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5B2A-4CDE-942C-75F0494D2E9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20.170000000000002</c:v>
                </c:pt>
                <c:pt idx="1">
                  <c:v>23.11</c:v>
                </c:pt>
                <c:pt idx="2">
                  <c:v>25.87</c:v>
                </c:pt>
                <c:pt idx="3">
                  <c:v>28.24</c:v>
                </c:pt>
                <c:pt idx="4">
                  <c:v>30.82</c:v>
                </c:pt>
              </c:numCache>
            </c:numRef>
          </c:val>
          <c:extLst>
            <c:ext xmlns:c16="http://schemas.microsoft.com/office/drawing/2014/chart" uri="{C3380CC4-5D6E-409C-BE32-E72D297353CC}">
              <c16:uniqueId val="{00000000-4432-4309-AAC2-6706567A306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4432-4309-AAC2-6706567A306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0.59</c:v>
                </c:pt>
                <c:pt idx="1">
                  <c:v>0.68</c:v>
                </c:pt>
                <c:pt idx="2">
                  <c:v>0.8</c:v>
                </c:pt>
                <c:pt idx="3">
                  <c:v>0.9</c:v>
                </c:pt>
                <c:pt idx="4">
                  <c:v>0.96</c:v>
                </c:pt>
              </c:numCache>
            </c:numRef>
          </c:val>
          <c:extLst>
            <c:ext xmlns:c16="http://schemas.microsoft.com/office/drawing/2014/chart" uri="{C3380CC4-5D6E-409C-BE32-E72D297353CC}">
              <c16:uniqueId val="{00000000-2F5D-41AC-B661-E9773DAEBA4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2F5D-41AC-B661-E9773DAEBA4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91-49AD-B327-4DA4181ECB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B391-49AD-B327-4DA4181ECB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32.43</c:v>
                </c:pt>
                <c:pt idx="1">
                  <c:v>29.51</c:v>
                </c:pt>
                <c:pt idx="2">
                  <c:v>32.270000000000003</c:v>
                </c:pt>
                <c:pt idx="3">
                  <c:v>37.979999999999997</c:v>
                </c:pt>
                <c:pt idx="4">
                  <c:v>49</c:v>
                </c:pt>
              </c:numCache>
            </c:numRef>
          </c:val>
          <c:extLst>
            <c:ext xmlns:c16="http://schemas.microsoft.com/office/drawing/2014/chart" uri="{C3380CC4-5D6E-409C-BE32-E72D297353CC}">
              <c16:uniqueId val="{00000000-9CC7-4A60-9DEF-C9A5F181F6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CC7-4A60-9DEF-C9A5F181F6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666.88</c:v>
                </c:pt>
                <c:pt idx="1">
                  <c:v>668.35</c:v>
                </c:pt>
                <c:pt idx="2">
                  <c:v>704.99</c:v>
                </c:pt>
                <c:pt idx="3">
                  <c:v>715.61</c:v>
                </c:pt>
                <c:pt idx="4">
                  <c:v>649.07000000000005</c:v>
                </c:pt>
              </c:numCache>
            </c:numRef>
          </c:val>
          <c:extLst>
            <c:ext xmlns:c16="http://schemas.microsoft.com/office/drawing/2014/chart" uri="{C3380CC4-5D6E-409C-BE32-E72D297353CC}">
              <c16:uniqueId val="{00000000-9B47-4D00-A7A1-6111A0235DE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9B47-4D00-A7A1-6111A0235DE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88.3</c:v>
                </c:pt>
                <c:pt idx="1">
                  <c:v>90.78</c:v>
                </c:pt>
                <c:pt idx="2">
                  <c:v>91.52</c:v>
                </c:pt>
                <c:pt idx="3">
                  <c:v>92.16</c:v>
                </c:pt>
                <c:pt idx="4">
                  <c:v>92.67</c:v>
                </c:pt>
              </c:numCache>
            </c:numRef>
          </c:val>
          <c:extLst>
            <c:ext xmlns:c16="http://schemas.microsoft.com/office/drawing/2014/chart" uri="{C3380CC4-5D6E-409C-BE32-E72D297353CC}">
              <c16:uniqueId val="{00000000-43A5-41F4-847B-C2396FCA94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43A5-41F4-847B-C2396FCA94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142.72999999999999</c:v>
                </c:pt>
                <c:pt idx="1">
                  <c:v>138.63</c:v>
                </c:pt>
                <c:pt idx="2">
                  <c:v>138.27000000000001</c:v>
                </c:pt>
                <c:pt idx="3">
                  <c:v>137.99</c:v>
                </c:pt>
                <c:pt idx="4">
                  <c:v>138.05000000000001</c:v>
                </c:pt>
              </c:numCache>
            </c:numRef>
          </c:val>
          <c:extLst>
            <c:ext xmlns:c16="http://schemas.microsoft.com/office/drawing/2014/chart" uri="{C3380CC4-5D6E-409C-BE32-E72D297353CC}">
              <c16:uniqueId val="{00000000-BE6D-4E64-A08C-A1F23687E08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E6D-4E64-A08C-A1F23687E08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145857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145857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145857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163002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163002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163002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workbookViewId="0"/>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宮崎県　日向市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Bd1</v>
      </c>
      <c r="X8" s="33"/>
      <c r="Y8" s="33"/>
      <c r="Z8" s="33"/>
      <c r="AA8" s="33"/>
      <c r="AB8" s="33"/>
      <c r="AC8" s="33"/>
      <c r="AD8" s="34" t="str">
        <f>データ!$M$6</f>
        <v>非設置</v>
      </c>
      <c r="AE8" s="34"/>
      <c r="AF8" s="34"/>
      <c r="AG8" s="34"/>
      <c r="AH8" s="34"/>
      <c r="AI8" s="34"/>
      <c r="AJ8" s="34"/>
      <c r="AK8" s="3"/>
      <c r="AL8" s="35">
        <f>データ!S6</f>
        <v>58687</v>
      </c>
      <c r="AM8" s="35"/>
      <c r="AN8" s="35"/>
      <c r="AO8" s="35"/>
      <c r="AP8" s="35"/>
      <c r="AQ8" s="35"/>
      <c r="AR8" s="35"/>
      <c r="AS8" s="35"/>
      <c r="AT8" s="36">
        <f>データ!T6</f>
        <v>336.89</v>
      </c>
      <c r="AU8" s="36"/>
      <c r="AV8" s="36"/>
      <c r="AW8" s="36"/>
      <c r="AX8" s="36"/>
      <c r="AY8" s="36"/>
      <c r="AZ8" s="36"/>
      <c r="BA8" s="36"/>
      <c r="BB8" s="36">
        <f>データ!U6</f>
        <v>174.2</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2">
      <c r="A9" s="2"/>
      <c r="B9" s="29" t="s">
        <v>23</v>
      </c>
      <c r="C9" s="29"/>
      <c r="D9" s="29"/>
      <c r="E9" s="29"/>
      <c r="F9" s="29"/>
      <c r="G9" s="29"/>
      <c r="H9" s="29"/>
      <c r="I9" s="29" t="s">
        <v>25</v>
      </c>
      <c r="J9" s="29"/>
      <c r="K9" s="29"/>
      <c r="L9" s="29"/>
      <c r="M9" s="29"/>
      <c r="N9" s="29"/>
      <c r="O9" s="29"/>
      <c r="P9" s="29" t="s">
        <v>26</v>
      </c>
      <c r="Q9" s="29"/>
      <c r="R9" s="29"/>
      <c r="S9" s="29"/>
      <c r="T9" s="29"/>
      <c r="U9" s="29"/>
      <c r="V9" s="29"/>
      <c r="W9" s="29" t="s">
        <v>29</v>
      </c>
      <c r="X9" s="29"/>
      <c r="Y9" s="29"/>
      <c r="Z9" s="29"/>
      <c r="AA9" s="29"/>
      <c r="AB9" s="29"/>
      <c r="AC9" s="29"/>
      <c r="AD9" s="29" t="s">
        <v>24</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3</v>
      </c>
      <c r="BC9" s="29"/>
      <c r="BD9" s="29"/>
      <c r="BE9" s="29"/>
      <c r="BF9" s="29"/>
      <c r="BG9" s="29"/>
      <c r="BH9" s="29"/>
      <c r="BI9" s="29"/>
      <c r="BJ9" s="3"/>
      <c r="BK9" s="3"/>
      <c r="BL9" s="41" t="s">
        <v>33</v>
      </c>
      <c r="BM9" s="42"/>
      <c r="BN9" s="43" t="s">
        <v>34</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56.14</v>
      </c>
      <c r="J10" s="36"/>
      <c r="K10" s="36"/>
      <c r="L10" s="36"/>
      <c r="M10" s="36"/>
      <c r="N10" s="36"/>
      <c r="O10" s="36"/>
      <c r="P10" s="36">
        <f>データ!P6</f>
        <v>59.55</v>
      </c>
      <c r="Q10" s="36"/>
      <c r="R10" s="36"/>
      <c r="S10" s="36"/>
      <c r="T10" s="36"/>
      <c r="U10" s="36"/>
      <c r="V10" s="36"/>
      <c r="W10" s="36">
        <f>データ!Q6</f>
        <v>93.62</v>
      </c>
      <c r="X10" s="36"/>
      <c r="Y10" s="36"/>
      <c r="Z10" s="36"/>
      <c r="AA10" s="36"/>
      <c r="AB10" s="36"/>
      <c r="AC10" s="36"/>
      <c r="AD10" s="35">
        <f>データ!R6</f>
        <v>2750</v>
      </c>
      <c r="AE10" s="35"/>
      <c r="AF10" s="35"/>
      <c r="AG10" s="35"/>
      <c r="AH10" s="35"/>
      <c r="AI10" s="35"/>
      <c r="AJ10" s="35"/>
      <c r="AK10" s="2"/>
      <c r="AL10" s="35">
        <f>データ!V6</f>
        <v>34694</v>
      </c>
      <c r="AM10" s="35"/>
      <c r="AN10" s="35"/>
      <c r="AO10" s="35"/>
      <c r="AP10" s="35"/>
      <c r="AQ10" s="35"/>
      <c r="AR10" s="35"/>
      <c r="AS10" s="35"/>
      <c r="AT10" s="36">
        <f>データ!W6</f>
        <v>8.65</v>
      </c>
      <c r="AU10" s="36"/>
      <c r="AV10" s="36"/>
      <c r="AW10" s="36"/>
      <c r="AX10" s="36"/>
      <c r="AY10" s="36"/>
      <c r="AZ10" s="36"/>
      <c r="BA10" s="36"/>
      <c r="BB10" s="36">
        <f>データ!X6</f>
        <v>4010.87</v>
      </c>
      <c r="BC10" s="36"/>
      <c r="BD10" s="36"/>
      <c r="BE10" s="36"/>
      <c r="BF10" s="36"/>
      <c r="BG10" s="36"/>
      <c r="BH10" s="36"/>
      <c r="BI10" s="36"/>
      <c r="BJ10" s="2"/>
      <c r="BK10" s="2"/>
      <c r="BL10" s="45" t="s">
        <v>36</v>
      </c>
      <c r="BM10" s="46"/>
      <c r="BN10" s="47" t="s">
        <v>37</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28</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35.2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29.2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25.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7.2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21.7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112</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19</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22.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24.7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2">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44</v>
      </c>
      <c r="C84" s="6"/>
      <c r="D84" s="6"/>
      <c r="E84" s="6" t="s">
        <v>45</v>
      </c>
      <c r="F84" s="6" t="s">
        <v>47</v>
      </c>
      <c r="G84" s="6" t="s">
        <v>48</v>
      </c>
      <c r="H84" s="6" t="s">
        <v>42</v>
      </c>
      <c r="I84" s="6" t="s">
        <v>14</v>
      </c>
      <c r="J84" s="6" t="s">
        <v>49</v>
      </c>
      <c r="K84" s="6" t="s">
        <v>50</v>
      </c>
      <c r="L84" s="6" t="s">
        <v>1</v>
      </c>
      <c r="M84" s="6" t="s">
        <v>35</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CAXJDKFt5eCZcfwdmgpj4Vphejg60cjPJs7XpQ1kcxsFUNULN1EGlc8USCjhSr+n4Q7Wshaurn/ifrBlnorNEg==" saltValue="yBOpKofx/9ca/TYE4x7zM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0</v>
      </c>
      <c r="C3" s="16" t="s">
        <v>58</v>
      </c>
      <c r="D3" s="16" t="s">
        <v>59</v>
      </c>
      <c r="E3" s="16" t="s">
        <v>7</v>
      </c>
      <c r="F3" s="16" t="s">
        <v>6</v>
      </c>
      <c r="G3" s="16" t="s">
        <v>27</v>
      </c>
      <c r="H3" s="79" t="s">
        <v>60</v>
      </c>
      <c r="I3" s="80"/>
      <c r="J3" s="80"/>
      <c r="K3" s="80"/>
      <c r="L3" s="80"/>
      <c r="M3" s="80"/>
      <c r="N3" s="80"/>
      <c r="O3" s="80"/>
      <c r="P3" s="80"/>
      <c r="Q3" s="80"/>
      <c r="R3" s="80"/>
      <c r="S3" s="80"/>
      <c r="T3" s="80"/>
      <c r="U3" s="80"/>
      <c r="V3" s="80"/>
      <c r="W3" s="80"/>
      <c r="X3" s="81"/>
      <c r="Y3" s="77"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12</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61</v>
      </c>
      <c r="B4" s="17"/>
      <c r="C4" s="17"/>
      <c r="D4" s="17"/>
      <c r="E4" s="17"/>
      <c r="F4" s="17"/>
      <c r="G4" s="17"/>
      <c r="H4" s="82"/>
      <c r="I4" s="83"/>
      <c r="J4" s="83"/>
      <c r="K4" s="83"/>
      <c r="L4" s="83"/>
      <c r="M4" s="83"/>
      <c r="N4" s="83"/>
      <c r="O4" s="83"/>
      <c r="P4" s="83"/>
      <c r="Q4" s="83"/>
      <c r="R4" s="83"/>
      <c r="S4" s="83"/>
      <c r="T4" s="83"/>
      <c r="U4" s="83"/>
      <c r="V4" s="83"/>
      <c r="W4" s="83"/>
      <c r="X4" s="84"/>
      <c r="Y4" s="78" t="s">
        <v>52</v>
      </c>
      <c r="Z4" s="78"/>
      <c r="AA4" s="78"/>
      <c r="AB4" s="78"/>
      <c r="AC4" s="78"/>
      <c r="AD4" s="78"/>
      <c r="AE4" s="78"/>
      <c r="AF4" s="78"/>
      <c r="AG4" s="78"/>
      <c r="AH4" s="78"/>
      <c r="AI4" s="78"/>
      <c r="AJ4" s="78" t="s">
        <v>46</v>
      </c>
      <c r="AK4" s="78"/>
      <c r="AL4" s="78"/>
      <c r="AM4" s="78"/>
      <c r="AN4" s="78"/>
      <c r="AO4" s="78"/>
      <c r="AP4" s="78"/>
      <c r="AQ4" s="78"/>
      <c r="AR4" s="78"/>
      <c r="AS4" s="78"/>
      <c r="AT4" s="78"/>
      <c r="AU4" s="78" t="s">
        <v>30</v>
      </c>
      <c r="AV4" s="78"/>
      <c r="AW4" s="78"/>
      <c r="AX4" s="78"/>
      <c r="AY4" s="78"/>
      <c r="AZ4" s="78"/>
      <c r="BA4" s="78"/>
      <c r="BB4" s="78"/>
      <c r="BC4" s="78"/>
      <c r="BD4" s="78"/>
      <c r="BE4" s="78"/>
      <c r="BF4" s="78" t="s">
        <v>62</v>
      </c>
      <c r="BG4" s="78"/>
      <c r="BH4" s="78"/>
      <c r="BI4" s="78"/>
      <c r="BJ4" s="78"/>
      <c r="BK4" s="78"/>
      <c r="BL4" s="78"/>
      <c r="BM4" s="78"/>
      <c r="BN4" s="78"/>
      <c r="BO4" s="78"/>
      <c r="BP4" s="78"/>
      <c r="BQ4" s="78" t="s">
        <v>4</v>
      </c>
      <c r="BR4" s="78"/>
      <c r="BS4" s="78"/>
      <c r="BT4" s="78"/>
      <c r="BU4" s="78"/>
      <c r="BV4" s="78"/>
      <c r="BW4" s="78"/>
      <c r="BX4" s="78"/>
      <c r="BY4" s="78"/>
      <c r="BZ4" s="78"/>
      <c r="CA4" s="78"/>
      <c r="CB4" s="78" t="s">
        <v>63</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38</v>
      </c>
      <c r="DU4" s="78"/>
      <c r="DV4" s="78"/>
      <c r="DW4" s="78"/>
      <c r="DX4" s="78"/>
      <c r="DY4" s="78"/>
      <c r="DZ4" s="78"/>
      <c r="EA4" s="78"/>
      <c r="EB4" s="78"/>
      <c r="EC4" s="78"/>
      <c r="ED4" s="78"/>
      <c r="EE4" s="78" t="s">
        <v>68</v>
      </c>
      <c r="EF4" s="78"/>
      <c r="EG4" s="78"/>
      <c r="EH4" s="78"/>
      <c r="EI4" s="78"/>
      <c r="EJ4" s="78"/>
      <c r="EK4" s="78"/>
      <c r="EL4" s="78"/>
      <c r="EM4" s="78"/>
      <c r="EN4" s="78"/>
      <c r="EO4" s="78"/>
    </row>
    <row r="5" spans="1:148"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64</v>
      </c>
      <c r="V5" s="22" t="s">
        <v>81</v>
      </c>
      <c r="W5" s="22" t="s">
        <v>82</v>
      </c>
      <c r="X5" s="22" t="s">
        <v>83</v>
      </c>
      <c r="Y5" s="22" t="s">
        <v>84</v>
      </c>
      <c r="Z5" s="22" t="s">
        <v>85</v>
      </c>
      <c r="AA5" s="22" t="s">
        <v>86</v>
      </c>
      <c r="AB5" s="22" t="s">
        <v>87</v>
      </c>
      <c r="AC5" s="22" t="s">
        <v>88</v>
      </c>
      <c r="AD5" s="22" t="s">
        <v>89</v>
      </c>
      <c r="AE5" s="22" t="s">
        <v>91</v>
      </c>
      <c r="AF5" s="22" t="s">
        <v>92</v>
      </c>
      <c r="AG5" s="22" t="s">
        <v>93</v>
      </c>
      <c r="AH5" s="22" t="s">
        <v>94</v>
      </c>
      <c r="AI5" s="22" t="s">
        <v>44</v>
      </c>
      <c r="AJ5" s="22" t="s">
        <v>84</v>
      </c>
      <c r="AK5" s="22" t="s">
        <v>85</v>
      </c>
      <c r="AL5" s="22" t="s">
        <v>86</v>
      </c>
      <c r="AM5" s="22" t="s">
        <v>87</v>
      </c>
      <c r="AN5" s="22" t="s">
        <v>88</v>
      </c>
      <c r="AO5" s="22" t="s">
        <v>89</v>
      </c>
      <c r="AP5" s="22" t="s">
        <v>91</v>
      </c>
      <c r="AQ5" s="22" t="s">
        <v>92</v>
      </c>
      <c r="AR5" s="22" t="s">
        <v>93</v>
      </c>
      <c r="AS5" s="22" t="s">
        <v>94</v>
      </c>
      <c r="AT5" s="22" t="s">
        <v>90</v>
      </c>
      <c r="AU5" s="22" t="s">
        <v>84</v>
      </c>
      <c r="AV5" s="22" t="s">
        <v>85</v>
      </c>
      <c r="AW5" s="22" t="s">
        <v>86</v>
      </c>
      <c r="AX5" s="22" t="s">
        <v>87</v>
      </c>
      <c r="AY5" s="22" t="s">
        <v>88</v>
      </c>
      <c r="AZ5" s="22" t="s">
        <v>89</v>
      </c>
      <c r="BA5" s="22" t="s">
        <v>91</v>
      </c>
      <c r="BB5" s="22" t="s">
        <v>92</v>
      </c>
      <c r="BC5" s="22" t="s">
        <v>93</v>
      </c>
      <c r="BD5" s="22" t="s">
        <v>94</v>
      </c>
      <c r="BE5" s="22" t="s">
        <v>90</v>
      </c>
      <c r="BF5" s="22" t="s">
        <v>84</v>
      </c>
      <c r="BG5" s="22" t="s">
        <v>85</v>
      </c>
      <c r="BH5" s="22" t="s">
        <v>86</v>
      </c>
      <c r="BI5" s="22" t="s">
        <v>87</v>
      </c>
      <c r="BJ5" s="22" t="s">
        <v>88</v>
      </c>
      <c r="BK5" s="22" t="s">
        <v>89</v>
      </c>
      <c r="BL5" s="22" t="s">
        <v>91</v>
      </c>
      <c r="BM5" s="22" t="s">
        <v>92</v>
      </c>
      <c r="BN5" s="22" t="s">
        <v>93</v>
      </c>
      <c r="BO5" s="22" t="s">
        <v>94</v>
      </c>
      <c r="BP5" s="22" t="s">
        <v>90</v>
      </c>
      <c r="BQ5" s="22" t="s">
        <v>84</v>
      </c>
      <c r="BR5" s="22" t="s">
        <v>85</v>
      </c>
      <c r="BS5" s="22" t="s">
        <v>86</v>
      </c>
      <c r="BT5" s="22" t="s">
        <v>87</v>
      </c>
      <c r="BU5" s="22" t="s">
        <v>88</v>
      </c>
      <c r="BV5" s="22" t="s">
        <v>89</v>
      </c>
      <c r="BW5" s="22" t="s">
        <v>91</v>
      </c>
      <c r="BX5" s="22" t="s">
        <v>92</v>
      </c>
      <c r="BY5" s="22" t="s">
        <v>93</v>
      </c>
      <c r="BZ5" s="22" t="s">
        <v>94</v>
      </c>
      <c r="CA5" s="22" t="s">
        <v>90</v>
      </c>
      <c r="CB5" s="22" t="s">
        <v>84</v>
      </c>
      <c r="CC5" s="22" t="s">
        <v>85</v>
      </c>
      <c r="CD5" s="22" t="s">
        <v>86</v>
      </c>
      <c r="CE5" s="22" t="s">
        <v>87</v>
      </c>
      <c r="CF5" s="22" t="s">
        <v>88</v>
      </c>
      <c r="CG5" s="22" t="s">
        <v>89</v>
      </c>
      <c r="CH5" s="22" t="s">
        <v>91</v>
      </c>
      <c r="CI5" s="22" t="s">
        <v>92</v>
      </c>
      <c r="CJ5" s="22" t="s">
        <v>93</v>
      </c>
      <c r="CK5" s="22" t="s">
        <v>94</v>
      </c>
      <c r="CL5" s="22" t="s">
        <v>90</v>
      </c>
      <c r="CM5" s="22" t="s">
        <v>84</v>
      </c>
      <c r="CN5" s="22" t="s">
        <v>85</v>
      </c>
      <c r="CO5" s="22" t="s">
        <v>86</v>
      </c>
      <c r="CP5" s="22" t="s">
        <v>87</v>
      </c>
      <c r="CQ5" s="22" t="s">
        <v>88</v>
      </c>
      <c r="CR5" s="22" t="s">
        <v>89</v>
      </c>
      <c r="CS5" s="22" t="s">
        <v>91</v>
      </c>
      <c r="CT5" s="22" t="s">
        <v>92</v>
      </c>
      <c r="CU5" s="22" t="s">
        <v>93</v>
      </c>
      <c r="CV5" s="22" t="s">
        <v>94</v>
      </c>
      <c r="CW5" s="22" t="s">
        <v>90</v>
      </c>
      <c r="CX5" s="22" t="s">
        <v>84</v>
      </c>
      <c r="CY5" s="22" t="s">
        <v>85</v>
      </c>
      <c r="CZ5" s="22" t="s">
        <v>86</v>
      </c>
      <c r="DA5" s="22" t="s">
        <v>87</v>
      </c>
      <c r="DB5" s="22" t="s">
        <v>88</v>
      </c>
      <c r="DC5" s="22" t="s">
        <v>89</v>
      </c>
      <c r="DD5" s="22" t="s">
        <v>91</v>
      </c>
      <c r="DE5" s="22" t="s">
        <v>92</v>
      </c>
      <c r="DF5" s="22" t="s">
        <v>93</v>
      </c>
      <c r="DG5" s="22" t="s">
        <v>94</v>
      </c>
      <c r="DH5" s="22" t="s">
        <v>90</v>
      </c>
      <c r="DI5" s="22" t="s">
        <v>84</v>
      </c>
      <c r="DJ5" s="22" t="s">
        <v>85</v>
      </c>
      <c r="DK5" s="22" t="s">
        <v>86</v>
      </c>
      <c r="DL5" s="22" t="s">
        <v>87</v>
      </c>
      <c r="DM5" s="22" t="s">
        <v>88</v>
      </c>
      <c r="DN5" s="22" t="s">
        <v>89</v>
      </c>
      <c r="DO5" s="22" t="s">
        <v>91</v>
      </c>
      <c r="DP5" s="22" t="s">
        <v>92</v>
      </c>
      <c r="DQ5" s="22" t="s">
        <v>93</v>
      </c>
      <c r="DR5" s="22" t="s">
        <v>94</v>
      </c>
      <c r="DS5" s="22" t="s">
        <v>90</v>
      </c>
      <c r="DT5" s="22" t="s">
        <v>84</v>
      </c>
      <c r="DU5" s="22" t="s">
        <v>85</v>
      </c>
      <c r="DV5" s="22" t="s">
        <v>86</v>
      </c>
      <c r="DW5" s="22" t="s">
        <v>87</v>
      </c>
      <c r="DX5" s="22" t="s">
        <v>88</v>
      </c>
      <c r="DY5" s="22" t="s">
        <v>89</v>
      </c>
      <c r="DZ5" s="22" t="s">
        <v>91</v>
      </c>
      <c r="EA5" s="22" t="s">
        <v>92</v>
      </c>
      <c r="EB5" s="22" t="s">
        <v>93</v>
      </c>
      <c r="EC5" s="22" t="s">
        <v>94</v>
      </c>
      <c r="ED5" s="22" t="s">
        <v>90</v>
      </c>
      <c r="EE5" s="22" t="s">
        <v>84</v>
      </c>
      <c r="EF5" s="22" t="s">
        <v>85</v>
      </c>
      <c r="EG5" s="22" t="s">
        <v>86</v>
      </c>
      <c r="EH5" s="22" t="s">
        <v>87</v>
      </c>
      <c r="EI5" s="22" t="s">
        <v>88</v>
      </c>
      <c r="EJ5" s="22" t="s">
        <v>89</v>
      </c>
      <c r="EK5" s="22" t="s">
        <v>91</v>
      </c>
      <c r="EL5" s="22" t="s">
        <v>92</v>
      </c>
      <c r="EM5" s="22" t="s">
        <v>93</v>
      </c>
      <c r="EN5" s="22" t="s">
        <v>94</v>
      </c>
      <c r="EO5" s="22" t="s">
        <v>90</v>
      </c>
    </row>
    <row r="6" spans="1:148" s="13" customFormat="1" x14ac:dyDescent="0.2">
      <c r="A6" s="14" t="s">
        <v>95</v>
      </c>
      <c r="B6" s="19">
        <f t="shared" ref="B6:X6" si="1">B7</f>
        <v>2023</v>
      </c>
      <c r="C6" s="19">
        <f t="shared" si="1"/>
        <v>452068</v>
      </c>
      <c r="D6" s="19">
        <f t="shared" si="1"/>
        <v>46</v>
      </c>
      <c r="E6" s="19">
        <f t="shared" si="1"/>
        <v>17</v>
      </c>
      <c r="F6" s="19">
        <f t="shared" si="1"/>
        <v>1</v>
      </c>
      <c r="G6" s="19">
        <f t="shared" si="1"/>
        <v>0</v>
      </c>
      <c r="H6" s="19" t="str">
        <f t="shared" si="1"/>
        <v>宮崎県　日向市</v>
      </c>
      <c r="I6" s="19" t="str">
        <f t="shared" si="1"/>
        <v>法適用</v>
      </c>
      <c r="J6" s="19" t="str">
        <f t="shared" si="1"/>
        <v>下水道事業</v>
      </c>
      <c r="K6" s="19" t="str">
        <f t="shared" si="1"/>
        <v>公共下水道</v>
      </c>
      <c r="L6" s="19" t="str">
        <f t="shared" si="1"/>
        <v>Bd1</v>
      </c>
      <c r="M6" s="19" t="str">
        <f t="shared" si="1"/>
        <v>非設置</v>
      </c>
      <c r="N6" s="23" t="str">
        <f t="shared" si="1"/>
        <v>-</v>
      </c>
      <c r="O6" s="23">
        <f t="shared" si="1"/>
        <v>56.14</v>
      </c>
      <c r="P6" s="23">
        <f t="shared" si="1"/>
        <v>59.55</v>
      </c>
      <c r="Q6" s="23">
        <f t="shared" si="1"/>
        <v>93.62</v>
      </c>
      <c r="R6" s="23">
        <f t="shared" si="1"/>
        <v>2750</v>
      </c>
      <c r="S6" s="23">
        <f t="shared" si="1"/>
        <v>58687</v>
      </c>
      <c r="T6" s="23">
        <f t="shared" si="1"/>
        <v>336.89</v>
      </c>
      <c r="U6" s="23">
        <f t="shared" si="1"/>
        <v>174.2</v>
      </c>
      <c r="V6" s="23">
        <f t="shared" si="1"/>
        <v>34694</v>
      </c>
      <c r="W6" s="23">
        <f t="shared" si="1"/>
        <v>8.65</v>
      </c>
      <c r="X6" s="23">
        <f t="shared" si="1"/>
        <v>4010.87</v>
      </c>
      <c r="Y6" s="27">
        <f t="shared" ref="Y6:AH6" si="2">IF(Y7="",NA(),Y7)</f>
        <v>114.23</v>
      </c>
      <c r="Z6" s="27">
        <f t="shared" si="2"/>
        <v>116.55</v>
      </c>
      <c r="AA6" s="27">
        <f t="shared" si="2"/>
        <v>119.95</v>
      </c>
      <c r="AB6" s="27">
        <f t="shared" si="2"/>
        <v>120.05</v>
      </c>
      <c r="AC6" s="27">
        <f t="shared" si="2"/>
        <v>121.21</v>
      </c>
      <c r="AD6" s="27">
        <f t="shared" si="2"/>
        <v>106.99</v>
      </c>
      <c r="AE6" s="27">
        <f t="shared" si="2"/>
        <v>107.85</v>
      </c>
      <c r="AF6" s="27">
        <f t="shared" si="2"/>
        <v>108.04</v>
      </c>
      <c r="AG6" s="27">
        <f t="shared" si="2"/>
        <v>107.49</v>
      </c>
      <c r="AH6" s="27">
        <f t="shared" si="2"/>
        <v>107.64</v>
      </c>
      <c r="AI6" s="23" t="str">
        <f>IF(AI7="","",IF(AI7="-","【-】","【"&amp;SUBSTITUTE(TEXT(AI7,"#,##0.00"),"-","△")&amp;"】"))</f>
        <v>【105.91】</v>
      </c>
      <c r="AJ6" s="23">
        <f t="shared" ref="AJ6:AS6" si="3">IF(AJ7="",NA(),AJ7)</f>
        <v>0</v>
      </c>
      <c r="AK6" s="23">
        <f t="shared" si="3"/>
        <v>0</v>
      </c>
      <c r="AL6" s="23">
        <f t="shared" si="3"/>
        <v>0</v>
      </c>
      <c r="AM6" s="23">
        <f t="shared" si="3"/>
        <v>0</v>
      </c>
      <c r="AN6" s="23">
        <f t="shared" si="3"/>
        <v>0</v>
      </c>
      <c r="AO6" s="27">
        <f t="shared" si="3"/>
        <v>7.42</v>
      </c>
      <c r="AP6" s="27">
        <f t="shared" si="3"/>
        <v>4.72</v>
      </c>
      <c r="AQ6" s="27">
        <f t="shared" si="3"/>
        <v>4.49</v>
      </c>
      <c r="AR6" s="27">
        <f t="shared" si="3"/>
        <v>5.41</v>
      </c>
      <c r="AS6" s="27">
        <f t="shared" si="3"/>
        <v>5.61</v>
      </c>
      <c r="AT6" s="23" t="str">
        <f>IF(AT7="","",IF(AT7="-","【-】","【"&amp;SUBSTITUTE(TEXT(AT7,"#,##0.00"),"-","△")&amp;"】"))</f>
        <v>【3.03】</v>
      </c>
      <c r="AU6" s="27">
        <f t="shared" ref="AU6:BD6" si="4">IF(AU7="",NA(),AU7)</f>
        <v>32.43</v>
      </c>
      <c r="AV6" s="27">
        <f t="shared" si="4"/>
        <v>29.51</v>
      </c>
      <c r="AW6" s="27">
        <f t="shared" si="4"/>
        <v>32.270000000000003</v>
      </c>
      <c r="AX6" s="27">
        <f t="shared" si="4"/>
        <v>37.979999999999997</v>
      </c>
      <c r="AY6" s="27">
        <f t="shared" si="4"/>
        <v>49</v>
      </c>
      <c r="AZ6" s="27">
        <f t="shared" si="4"/>
        <v>68.180000000000007</v>
      </c>
      <c r="BA6" s="27">
        <f t="shared" si="4"/>
        <v>67.930000000000007</v>
      </c>
      <c r="BB6" s="27">
        <f t="shared" si="4"/>
        <v>68.53</v>
      </c>
      <c r="BC6" s="27">
        <f t="shared" si="4"/>
        <v>69.180000000000007</v>
      </c>
      <c r="BD6" s="27">
        <f t="shared" si="4"/>
        <v>76.319999999999993</v>
      </c>
      <c r="BE6" s="23" t="str">
        <f>IF(BE7="","",IF(BE7="-","【-】","【"&amp;SUBSTITUTE(TEXT(BE7,"#,##0.00"),"-","△")&amp;"】"))</f>
        <v>【78.43】</v>
      </c>
      <c r="BF6" s="27">
        <f t="shared" ref="BF6:BO6" si="5">IF(BF7="",NA(),BF7)</f>
        <v>666.88</v>
      </c>
      <c r="BG6" s="27">
        <f t="shared" si="5"/>
        <v>668.35</v>
      </c>
      <c r="BH6" s="27">
        <f t="shared" si="5"/>
        <v>704.99</v>
      </c>
      <c r="BI6" s="27">
        <f t="shared" si="5"/>
        <v>715.61</v>
      </c>
      <c r="BJ6" s="27">
        <f t="shared" si="5"/>
        <v>649.07000000000005</v>
      </c>
      <c r="BK6" s="27">
        <f t="shared" si="5"/>
        <v>847.44</v>
      </c>
      <c r="BL6" s="27">
        <f t="shared" si="5"/>
        <v>857.88</v>
      </c>
      <c r="BM6" s="27">
        <f t="shared" si="5"/>
        <v>825.1</v>
      </c>
      <c r="BN6" s="27">
        <f t="shared" si="5"/>
        <v>789.87</v>
      </c>
      <c r="BO6" s="27">
        <f t="shared" si="5"/>
        <v>749.43</v>
      </c>
      <c r="BP6" s="23" t="str">
        <f>IF(BP7="","",IF(BP7="-","【-】","【"&amp;SUBSTITUTE(TEXT(BP7,"#,##0.00"),"-","△")&amp;"】"))</f>
        <v>【630.82】</v>
      </c>
      <c r="BQ6" s="27">
        <f t="shared" ref="BQ6:BZ6" si="6">IF(BQ7="",NA(),BQ7)</f>
        <v>88.3</v>
      </c>
      <c r="BR6" s="27">
        <f t="shared" si="6"/>
        <v>90.78</v>
      </c>
      <c r="BS6" s="27">
        <f t="shared" si="6"/>
        <v>91.52</v>
      </c>
      <c r="BT6" s="27">
        <f t="shared" si="6"/>
        <v>92.16</v>
      </c>
      <c r="BU6" s="27">
        <f t="shared" si="6"/>
        <v>92.67</v>
      </c>
      <c r="BV6" s="27">
        <f t="shared" si="6"/>
        <v>94.69</v>
      </c>
      <c r="BW6" s="27">
        <f t="shared" si="6"/>
        <v>94.97</v>
      </c>
      <c r="BX6" s="27">
        <f t="shared" si="6"/>
        <v>97.07</v>
      </c>
      <c r="BY6" s="27">
        <f t="shared" si="6"/>
        <v>98.06</v>
      </c>
      <c r="BZ6" s="27">
        <f t="shared" si="6"/>
        <v>98.46</v>
      </c>
      <c r="CA6" s="23" t="str">
        <f>IF(CA7="","",IF(CA7="-","【-】","【"&amp;SUBSTITUTE(TEXT(CA7,"#,##0.00"),"-","△")&amp;"】"))</f>
        <v>【97.81】</v>
      </c>
      <c r="CB6" s="27">
        <f t="shared" ref="CB6:CK6" si="7">IF(CB7="",NA(),CB7)</f>
        <v>142.72999999999999</v>
      </c>
      <c r="CC6" s="27">
        <f t="shared" si="7"/>
        <v>138.63</v>
      </c>
      <c r="CD6" s="27">
        <f t="shared" si="7"/>
        <v>138.27000000000001</v>
      </c>
      <c r="CE6" s="27">
        <f t="shared" si="7"/>
        <v>137.99</v>
      </c>
      <c r="CF6" s="27">
        <f t="shared" si="7"/>
        <v>138.05000000000001</v>
      </c>
      <c r="CG6" s="27">
        <f t="shared" si="7"/>
        <v>159.78</v>
      </c>
      <c r="CH6" s="27">
        <f t="shared" si="7"/>
        <v>159.49</v>
      </c>
      <c r="CI6" s="27">
        <f t="shared" si="7"/>
        <v>157.81</v>
      </c>
      <c r="CJ6" s="27">
        <f t="shared" si="7"/>
        <v>157.37</v>
      </c>
      <c r="CK6" s="27">
        <f t="shared" si="7"/>
        <v>157.44999999999999</v>
      </c>
      <c r="CL6" s="23" t="str">
        <f>IF(CL7="","",IF(CL7="-","【-】","【"&amp;SUBSTITUTE(TEXT(CL7,"#,##0.00"),"-","△")&amp;"】"))</f>
        <v>【138.75】</v>
      </c>
      <c r="CM6" s="27">
        <f t="shared" ref="CM6:CV6" si="8">IF(CM7="",NA(),CM7)</f>
        <v>75</v>
      </c>
      <c r="CN6" s="27">
        <f t="shared" si="8"/>
        <v>74.05</v>
      </c>
      <c r="CO6" s="27">
        <f t="shared" si="8"/>
        <v>73.569999999999993</v>
      </c>
      <c r="CP6" s="27">
        <f t="shared" si="8"/>
        <v>70.72</v>
      </c>
      <c r="CQ6" s="27">
        <f t="shared" si="8"/>
        <v>71</v>
      </c>
      <c r="CR6" s="27">
        <f t="shared" si="8"/>
        <v>68.31</v>
      </c>
      <c r="CS6" s="27">
        <f t="shared" si="8"/>
        <v>65.28</v>
      </c>
      <c r="CT6" s="27">
        <f t="shared" si="8"/>
        <v>64.92</v>
      </c>
      <c r="CU6" s="27">
        <f t="shared" si="8"/>
        <v>64.14</v>
      </c>
      <c r="CV6" s="27">
        <f t="shared" si="8"/>
        <v>63.71</v>
      </c>
      <c r="CW6" s="23" t="str">
        <f>IF(CW7="","",IF(CW7="-","【-】","【"&amp;SUBSTITUTE(TEXT(CW7,"#,##0.00"),"-","△")&amp;"】"))</f>
        <v>【58.94】</v>
      </c>
      <c r="CX6" s="27">
        <f t="shared" ref="CX6:DG6" si="9">IF(CX7="",NA(),CX7)</f>
        <v>92.7</v>
      </c>
      <c r="CY6" s="27">
        <f t="shared" si="9"/>
        <v>91.96</v>
      </c>
      <c r="CZ6" s="27">
        <f t="shared" si="9"/>
        <v>92.9</v>
      </c>
      <c r="DA6" s="27">
        <f t="shared" si="9"/>
        <v>93.06</v>
      </c>
      <c r="DB6" s="27">
        <f t="shared" si="9"/>
        <v>92.66</v>
      </c>
      <c r="DC6" s="27">
        <f t="shared" si="9"/>
        <v>92.62</v>
      </c>
      <c r="DD6" s="27">
        <f t="shared" si="9"/>
        <v>92.72</v>
      </c>
      <c r="DE6" s="27">
        <f t="shared" si="9"/>
        <v>92.88</v>
      </c>
      <c r="DF6" s="27">
        <f t="shared" si="9"/>
        <v>92.9</v>
      </c>
      <c r="DG6" s="27">
        <f t="shared" si="9"/>
        <v>92.89</v>
      </c>
      <c r="DH6" s="23" t="str">
        <f>IF(DH7="","",IF(DH7="-","【-】","【"&amp;SUBSTITUTE(TEXT(DH7,"#,##0.00"),"-","△")&amp;"】"))</f>
        <v>【95.91】</v>
      </c>
      <c r="DI6" s="27">
        <f t="shared" ref="DI6:DR6" si="10">IF(DI7="",NA(),DI7)</f>
        <v>20.170000000000002</v>
      </c>
      <c r="DJ6" s="27">
        <f t="shared" si="10"/>
        <v>23.11</v>
      </c>
      <c r="DK6" s="27">
        <f t="shared" si="10"/>
        <v>25.87</v>
      </c>
      <c r="DL6" s="27">
        <f t="shared" si="10"/>
        <v>28.24</v>
      </c>
      <c r="DM6" s="27">
        <f t="shared" si="10"/>
        <v>30.82</v>
      </c>
      <c r="DN6" s="27">
        <f t="shared" si="10"/>
        <v>26.36</v>
      </c>
      <c r="DO6" s="27">
        <f t="shared" si="10"/>
        <v>23.79</v>
      </c>
      <c r="DP6" s="27">
        <f t="shared" si="10"/>
        <v>25.66</v>
      </c>
      <c r="DQ6" s="27">
        <f t="shared" si="10"/>
        <v>27.46</v>
      </c>
      <c r="DR6" s="27">
        <f t="shared" si="10"/>
        <v>29.93</v>
      </c>
      <c r="DS6" s="23" t="str">
        <f>IF(DS7="","",IF(DS7="-","【-】","【"&amp;SUBSTITUTE(TEXT(DS7,"#,##0.00"),"-","△")&amp;"】"))</f>
        <v>【41.09】</v>
      </c>
      <c r="DT6" s="27">
        <f t="shared" ref="DT6:EC6" si="11">IF(DT7="",NA(),DT7)</f>
        <v>0.59</v>
      </c>
      <c r="DU6" s="27">
        <f t="shared" si="11"/>
        <v>0.68</v>
      </c>
      <c r="DV6" s="27">
        <f t="shared" si="11"/>
        <v>0.8</v>
      </c>
      <c r="DW6" s="27">
        <f t="shared" si="11"/>
        <v>0.9</v>
      </c>
      <c r="DX6" s="27">
        <f t="shared" si="11"/>
        <v>0.96</v>
      </c>
      <c r="DY6" s="27">
        <f t="shared" si="11"/>
        <v>1.43</v>
      </c>
      <c r="DZ6" s="27">
        <f t="shared" si="11"/>
        <v>1.22</v>
      </c>
      <c r="EA6" s="27">
        <f t="shared" si="11"/>
        <v>1.61</v>
      </c>
      <c r="EB6" s="27">
        <f t="shared" si="11"/>
        <v>2.08</v>
      </c>
      <c r="EC6" s="27">
        <f t="shared" si="11"/>
        <v>2.74</v>
      </c>
      <c r="ED6" s="23" t="str">
        <f>IF(ED7="","",IF(ED7="-","【-】","【"&amp;SUBSTITUTE(TEXT(ED7,"#,##0.00"),"-","△")&amp;"】"))</f>
        <v>【8.68】</v>
      </c>
      <c r="EE6" s="23">
        <f t="shared" ref="EE6:EN6" si="12">IF(EE7="",NA(),EE7)</f>
        <v>0</v>
      </c>
      <c r="EF6" s="23">
        <f t="shared" si="12"/>
        <v>0</v>
      </c>
      <c r="EG6" s="23">
        <f t="shared" si="12"/>
        <v>0</v>
      </c>
      <c r="EH6" s="23">
        <f t="shared" si="12"/>
        <v>0</v>
      </c>
      <c r="EI6" s="23">
        <f t="shared" si="12"/>
        <v>0</v>
      </c>
      <c r="EJ6" s="27">
        <f t="shared" si="12"/>
        <v>0.09</v>
      </c>
      <c r="EK6" s="27">
        <f t="shared" si="12"/>
        <v>0.09</v>
      </c>
      <c r="EL6" s="27">
        <f t="shared" si="12"/>
        <v>0.17</v>
      </c>
      <c r="EM6" s="27">
        <f t="shared" si="12"/>
        <v>0.13</v>
      </c>
      <c r="EN6" s="27">
        <f t="shared" si="12"/>
        <v>0.06</v>
      </c>
      <c r="EO6" s="23" t="str">
        <f>IF(EO7="","",IF(EO7="-","【-】","【"&amp;SUBSTITUTE(TEXT(EO7,"#,##0.00"),"-","△")&amp;"】"))</f>
        <v>【0.22】</v>
      </c>
    </row>
    <row r="7" spans="1:148" s="13" customFormat="1" x14ac:dyDescent="0.2">
      <c r="A7" s="14"/>
      <c r="B7" s="20">
        <v>2023</v>
      </c>
      <c r="C7" s="20">
        <v>452068</v>
      </c>
      <c r="D7" s="20">
        <v>46</v>
      </c>
      <c r="E7" s="20">
        <v>17</v>
      </c>
      <c r="F7" s="20">
        <v>1</v>
      </c>
      <c r="G7" s="20">
        <v>0</v>
      </c>
      <c r="H7" s="20" t="s">
        <v>96</v>
      </c>
      <c r="I7" s="20" t="s">
        <v>97</v>
      </c>
      <c r="J7" s="20" t="s">
        <v>98</v>
      </c>
      <c r="K7" s="20" t="s">
        <v>99</v>
      </c>
      <c r="L7" s="20" t="s">
        <v>100</v>
      </c>
      <c r="M7" s="20" t="s">
        <v>101</v>
      </c>
      <c r="N7" s="24" t="s">
        <v>102</v>
      </c>
      <c r="O7" s="24">
        <v>56.14</v>
      </c>
      <c r="P7" s="24">
        <v>59.55</v>
      </c>
      <c r="Q7" s="24">
        <v>93.62</v>
      </c>
      <c r="R7" s="24">
        <v>2750</v>
      </c>
      <c r="S7" s="24">
        <v>58687</v>
      </c>
      <c r="T7" s="24">
        <v>336.89</v>
      </c>
      <c r="U7" s="24">
        <v>174.2</v>
      </c>
      <c r="V7" s="24">
        <v>34694</v>
      </c>
      <c r="W7" s="24">
        <v>8.65</v>
      </c>
      <c r="X7" s="24">
        <v>4010.87</v>
      </c>
      <c r="Y7" s="24">
        <v>114.23</v>
      </c>
      <c r="Z7" s="24">
        <v>116.55</v>
      </c>
      <c r="AA7" s="24">
        <v>119.95</v>
      </c>
      <c r="AB7" s="24">
        <v>120.05</v>
      </c>
      <c r="AC7" s="24">
        <v>121.21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32.43</v>
      </c>
      <c r="AV7" s="24">
        <v>29.51</v>
      </c>
      <c r="AW7" s="24">
        <v>32.270000000000003</v>
      </c>
      <c r="AX7" s="24">
        <v>37.979999999999997</v>
      </c>
      <c r="AY7" s="24">
        <v>49</v>
      </c>
      <c r="AZ7" s="24">
        <v>68.180000000000007</v>
      </c>
      <c r="BA7" s="24">
        <v>67.930000000000007</v>
      </c>
      <c r="BB7" s="24">
        <v>68.53</v>
      </c>
      <c r="BC7" s="24">
        <v>69.180000000000007</v>
      </c>
      <c r="BD7" s="24">
        <v>76.319999999999993</v>
      </c>
      <c r="BE7" s="24">
        <v>78.430000000000007</v>
      </c>
      <c r="BF7" s="24">
        <v>666.88</v>
      </c>
      <c r="BG7" s="24">
        <v>668.35</v>
      </c>
      <c r="BH7" s="24">
        <v>704.99</v>
      </c>
      <c r="BI7" s="24">
        <v>715.61</v>
      </c>
      <c r="BJ7" s="24">
        <v>649.07000000000005</v>
      </c>
      <c r="BK7" s="24">
        <v>847.44</v>
      </c>
      <c r="BL7" s="24">
        <v>857.88</v>
      </c>
      <c r="BM7" s="24">
        <v>825.1</v>
      </c>
      <c r="BN7" s="24">
        <v>789.87</v>
      </c>
      <c r="BO7" s="24">
        <v>749.43</v>
      </c>
      <c r="BP7" s="24">
        <v>630.82000000000005</v>
      </c>
      <c r="BQ7" s="24">
        <v>88.3</v>
      </c>
      <c r="BR7" s="24">
        <v>90.78</v>
      </c>
      <c r="BS7" s="24">
        <v>91.52</v>
      </c>
      <c r="BT7" s="24">
        <v>92.16</v>
      </c>
      <c r="BU7" s="24">
        <v>92.67</v>
      </c>
      <c r="BV7" s="24">
        <v>94.69</v>
      </c>
      <c r="BW7" s="24">
        <v>94.97</v>
      </c>
      <c r="BX7" s="24">
        <v>97.07</v>
      </c>
      <c r="BY7" s="24">
        <v>98.06</v>
      </c>
      <c r="BZ7" s="24">
        <v>98.46</v>
      </c>
      <c r="CA7" s="24">
        <v>97.81</v>
      </c>
      <c r="CB7" s="24">
        <v>142.72999999999999</v>
      </c>
      <c r="CC7" s="24">
        <v>138.63</v>
      </c>
      <c r="CD7" s="24">
        <v>138.27000000000001</v>
      </c>
      <c r="CE7" s="24">
        <v>137.99</v>
      </c>
      <c r="CF7" s="24">
        <v>138.05000000000001</v>
      </c>
      <c r="CG7" s="24">
        <v>159.78</v>
      </c>
      <c r="CH7" s="24">
        <v>159.49</v>
      </c>
      <c r="CI7" s="24">
        <v>157.81</v>
      </c>
      <c r="CJ7" s="24">
        <v>157.37</v>
      </c>
      <c r="CK7" s="24">
        <v>157.44999999999999</v>
      </c>
      <c r="CL7" s="24">
        <v>138.75</v>
      </c>
      <c r="CM7" s="24">
        <v>75</v>
      </c>
      <c r="CN7" s="24">
        <v>74.05</v>
      </c>
      <c r="CO7" s="24">
        <v>73.569999999999993</v>
      </c>
      <c r="CP7" s="24">
        <v>70.72</v>
      </c>
      <c r="CQ7" s="24">
        <v>71</v>
      </c>
      <c r="CR7" s="24">
        <v>68.31</v>
      </c>
      <c r="CS7" s="24">
        <v>65.28</v>
      </c>
      <c r="CT7" s="24">
        <v>64.92</v>
      </c>
      <c r="CU7" s="24">
        <v>64.14</v>
      </c>
      <c r="CV7" s="24">
        <v>63.71</v>
      </c>
      <c r="CW7" s="24">
        <v>58.94</v>
      </c>
      <c r="CX7" s="24">
        <v>92.7</v>
      </c>
      <c r="CY7" s="24">
        <v>91.96</v>
      </c>
      <c r="CZ7" s="24">
        <v>92.9</v>
      </c>
      <c r="DA7" s="24">
        <v>93.06</v>
      </c>
      <c r="DB7" s="24">
        <v>92.66</v>
      </c>
      <c r="DC7" s="24">
        <v>92.62</v>
      </c>
      <c r="DD7" s="24">
        <v>92.72</v>
      </c>
      <c r="DE7" s="24">
        <v>92.88</v>
      </c>
      <c r="DF7" s="24">
        <v>92.9</v>
      </c>
      <c r="DG7" s="24">
        <v>92.89</v>
      </c>
      <c r="DH7" s="24">
        <v>95.91</v>
      </c>
      <c r="DI7" s="24">
        <v>20.170000000000002</v>
      </c>
      <c r="DJ7" s="24">
        <v>23.11</v>
      </c>
      <c r="DK7" s="24">
        <v>25.87</v>
      </c>
      <c r="DL7" s="24">
        <v>28.24</v>
      </c>
      <c r="DM7" s="24">
        <v>30.82</v>
      </c>
      <c r="DN7" s="24">
        <v>26.36</v>
      </c>
      <c r="DO7" s="24">
        <v>23.79</v>
      </c>
      <c r="DP7" s="24">
        <v>25.66</v>
      </c>
      <c r="DQ7" s="24">
        <v>27.46</v>
      </c>
      <c r="DR7" s="24">
        <v>29.93</v>
      </c>
      <c r="DS7" s="24">
        <v>41.09</v>
      </c>
      <c r="DT7" s="24">
        <v>0.59</v>
      </c>
      <c r="DU7" s="24">
        <v>0.68</v>
      </c>
      <c r="DV7" s="24">
        <v>0.8</v>
      </c>
      <c r="DW7" s="24">
        <v>0.9</v>
      </c>
      <c r="DX7" s="24">
        <v>0.96</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杉尾 唯紀</cp:lastModifiedBy>
  <cp:lastPrinted>2025-01-31T07:48:20Z</cp:lastPrinted>
  <dcterms:created xsi:type="dcterms:W3CDTF">2025-01-24T07:07:35Z</dcterms:created>
  <dcterms:modified xsi:type="dcterms:W3CDTF">2025-02-28T00:06:51Z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2025-02-20T00:36:42Z</vt:filetime>
  </property>
</Properties>
</file>