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公共下水\"/>
    </mc:Choice>
  </mc:AlternateContent>
  <xr:revisionPtr revIDLastSave="0" documentId="13_ncr:1_{6BDFCFE9-B093-4FDA-98B8-62CFCF716170}" xr6:coauthVersionLast="47" xr6:coauthVersionMax="47" xr10:uidLastSave="{00000000-0000-0000-0000-000000000000}"/>
  <workbookProtection workbookAlgorithmName="SHA-512" workbookHashValue="CQi6+pCz7MCToOyJ24Ojn/a5dybU05TSB2q8OaQype1rlIsUa6YCKZ0h6RHLiyp2+7/zJUbCq693mryOff+EdA==" workbookSaltValue="0Mm47qJbcvgvDa/Axd99JA==" workbookSpinCount="100000" lockStructure="1"/>
  <bookViews>
    <workbookView xWindow="-108" yWindow="-108" windowWidth="23256" windowHeight="1401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H85" i="4"/>
  <c r="G85" i="4"/>
  <c r="E85" i="4"/>
  <c r="BB10" i="4"/>
  <c r="AT10" i="4"/>
  <c r="P10" i="4"/>
  <c r="AT8" i="4"/>
  <c r="W8" i="4"/>
  <c r="P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<sst xmlns="http://schemas.openxmlformats.org/spreadsheetml/2006/main" count="231" uniqueCount="116">
  <si>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</si>
  <si>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</si>
  <si>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</si>
  <si>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</si>
  <si>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</si>
  <si>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</si>
  <si>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</si>
  <si>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</si>
  <si>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</si>
  <si>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</si>
  <si>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</si>
  <si>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</si>
  <si>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</si>
  <si>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</si>
  <si>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</si>
  <si>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</si>
  <si>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</si>
  <si>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</si>
  <si>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</si>
  <si>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</si>
  <si>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</si>
  <si>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</si>
  <si>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</si>
  <si>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</si>
  <si>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</si>
  <si>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</si>
  <si>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</si>
  <si>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</si>
  <si>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</si>
  <si>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</si>
  <si>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</si>
  <si>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</si>
  <si>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</si>
  <si>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</si>
  <si>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</si>
  <si>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</si>
  <si>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</si>
  <si>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</si>
  <si>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</si>
  <si>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</si>
  <si>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</si>
  <si>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</si>
  <si>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</si>
  <si>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</si>
  <si>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</si>
  <si>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</si>
  <si>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</si>
  <si>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</si>
  <si>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</si>
  <si>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</si>
  <si>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</si>
  <si>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</si>
  <si>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</si>
  <si>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</si>
  <si>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</si>
  <si>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</si>
  <si>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</si>
  <si>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</si>
  <si>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</si>
  <si>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</si>
  <si>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</si>
  <si>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</si>
  <si>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</si>
  <si>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</si>
  <si>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</si>
  <si>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</si>
  <si>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</si>
  <si>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</si>
  <si>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</si>
  <si>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</si>
  <si>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</si>
  <si>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</si>
  <si>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</si>
  <si>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</si>
  <si>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</si>
  <si>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</si>
  <si>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</si>
  <si>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</si>
  <si>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</si>
  <si>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</si>
  <si>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</si>
  <si>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</si>
  <si>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</si>
  <si>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</si>
  <si>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</si>
  <si>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</si>
  <si>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</si>
  <si>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</si>
  <si>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</si>
  <si>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</si>
  <si>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</si>
  <si>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</si>
  <si>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</si>
  <si>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</si>
  <si>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</si>
  <si>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</si>
  <si>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</si>
  <si>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</si>
  <si>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</si>
  <si>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</si>
  <si>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</si>
  <si>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</si>
  <si>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</si>
  <si>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</si>
  <si>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</si>
  <si>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</si>
  <si>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</si>
  <si>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</si>
  <si>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</si>
  <si>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</si>
  <si>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</si>
  <si>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</si>
  <si>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</si>
  <si>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当市においては、平成元年度から公共下水道の供用を開始し、面整備はほぼ完了しています。管渠整備は昭和56年度より実施しており、現在40年を経過した管渠はありますが、法定耐用年数を経過した管渠はなく、腐食の恐れのある管路の点検及び昨年度より主要な管路の点検調査を行っており、現在大きな異常はありません。また、処理場施設においては、老朽化している機械・電気施設について年次的に改築更新を行っています。
　今後、有形固定資産減価償却率の増加が見込まれ、10年後には管渠が法定耐用年数を超えてくることとなるため、ストックマネジメント計画に基づいた施設の改築更新を実施していきます。 </t>
    <rPh sb="102" eb="103">
      <t>オソ</t>
    </rPh>
    <rPh sb="107" eb="109">
      <t>カンロ</t>
    </rPh>
    <rPh sb="136" eb="138">
      <t>ゲンザイ</t>
    </rPh>
    <rPh sb="138" eb="139">
      <t>オオ</t>
    </rPh>
    <rPh sb="141" eb="143">
      <t>イジョウ</t>
    </rPh>
    <phoneticPr fontId="4"/>
  </si>
  <si>
    <t>　経営状況については、下水道使用料で汚水処理費を賄えておらず、使用料以外は一般会計からの繰入金で収益を補っている状況にあります。今後においても、人口減少による使用料の減と、老朽化による施設の更新費用の増加が見込まれます。
　これからの施設更新費用の財源確保のためにも、下水道使用料の改定と経費削減の取り組み及びストックマネジメント計画に基づいた施設の更新を実施し、経営の健全性・効率性を高める必要があります。現在取り組んでいる農業集落排水施設の統合による公営企業全体としての効率化及び公共水域の水質改善・維持という下水道本来の目的を達成するために水洗化率の向上を図っていきます。</t>
    <rPh sb="204" eb="206">
      <t>ゲンザイ</t>
    </rPh>
    <rPh sb="206" eb="207">
      <t>ト</t>
    </rPh>
    <rPh sb="208" eb="209">
      <t>ク</t>
    </rPh>
    <phoneticPr fontId="4"/>
  </si>
  <si>
    <t>　経常収支比率は100%を超えていますが、一般会計からの繰入金に依存している状況にあります。
　累積欠損金比率は0％でありますが、流動比率が52.46%と低く、短期的な債務に対応する能力は類似団体に比べても低い状況にあります。
　企業債残高対事業規模比率は企業債償還金が減少傾向のため、前年度より低くなっています。
　汚水処理原価は類似団体に比べ低くなっていますが、経費回収率は100%未満となっており、下水道使用料で汚水処理費が賄えていないことから、経費削減の取り組み及び下水道使用料の改定を検討する必要があります。
　施設利用率は現施設が全体計画能力を有していることから処理能力にまだ余裕がある状況であります。　
　水洗化率は類似団体と比べ高くなっていますが、今後も水洗化率向上に努めていきます。</t>
    <rPh sb="53" eb="55">
      <t>ヒリツ</t>
    </rPh>
    <rPh sb="128" eb="134">
      <t>キギョウサイショウカンキン</t>
    </rPh>
    <rPh sb="135" eb="137">
      <t>ゲンショウ</t>
    </rPh>
    <rPh sb="137" eb="13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</si>
</sst>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0.08</c:v>
                </c:pt>
                <c:pt idx="1">
                  <c:v>0.11</c:v>
                </c:pt>
                <c:pt idx="2">
                  <c:v>0.15</c:v>
                </c:pt>
                <c:pt idx="3">
                  <c:v>0.04</c:v>
                </c:pt>
                <c:pt idx="4" formatCode="#,##0.00;&quot;△&quot;#,##0.00">
                  <c:v>0</c:v>
                </c:pt>
              </c:numCache>
            </c:numRef>
          </c:val>
          <c:extLst>
            <c:ext xmlns:c16="http://schemas.microsoft.com/office/drawing/2014/chart" uri="{C3380CC4-5D6E-409C-BE32-E72D297353CC}">
              <c16:uniqueId val="{00000000-BBD0-4488-9EC6-E90933C7CB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BBD0-4488-9EC6-E90933C7CB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103.88</c:v>
                </c:pt>
                <c:pt idx="1">
                  <c:v>100.38</c:v>
                </c:pt>
                <c:pt idx="2">
                  <c:v>101.93</c:v>
                </c:pt>
                <c:pt idx="3">
                  <c:v>101.94</c:v>
                </c:pt>
                <c:pt idx="4">
                  <c:v>102.68</c:v>
                </c:pt>
              </c:numCache>
            </c:numRef>
          </c:val>
          <c:extLst>
            <c:ext xmlns:c16="http://schemas.microsoft.com/office/drawing/2014/chart" uri="{C3380CC4-5D6E-409C-BE32-E72D297353CC}">
              <c16:uniqueId val="{00000000-47E3-4EEE-B60E-B5E2AF852D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104.01</c:v>
                </c:pt>
                <c:pt idx="1">
                  <c:v>105.41</c:v>
                </c:pt>
                <c:pt idx="2">
                  <c:v>104.64</c:v>
                </c:pt>
                <c:pt idx="3">
                  <c:v>105.35</c:v>
                </c:pt>
                <c:pt idx="4">
                  <c:v>106.8</c:v>
                </c:pt>
              </c:numCache>
            </c:numRef>
          </c:val>
          <c:smooth val="0"/>
          <c:extLst>
            <c:ext xmlns:c16="http://schemas.microsoft.com/office/drawing/2014/chart" uri="{C3380CC4-5D6E-409C-BE32-E72D297353CC}">
              <c16:uniqueId val="{00000001-47E3-4EEE-B60E-B5E2AF852D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4.8099999999999996</c:v>
                </c:pt>
                <c:pt idx="1">
                  <c:v>9.36</c:v>
                </c:pt>
                <c:pt idx="2">
                  <c:v>13.52</c:v>
                </c:pt>
                <c:pt idx="3">
                  <c:v>17.05</c:v>
                </c:pt>
                <c:pt idx="4">
                  <c:v>21.02</c:v>
                </c:pt>
              </c:numCache>
            </c:numRef>
          </c:val>
          <c:extLst>
            <c:ext xmlns:c16="http://schemas.microsoft.com/office/drawing/2014/chart" uri="{C3380CC4-5D6E-409C-BE32-E72D297353CC}">
              <c16:uniqueId val="{00000000-EB5F-469C-BAF5-7850A318AB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25.37</c:v>
                </c:pt>
                <c:pt idx="2">
                  <c:v>26.89</c:v>
                </c:pt>
                <c:pt idx="3">
                  <c:v>29.42</c:v>
                </c:pt>
                <c:pt idx="4">
                  <c:v>31.14</c:v>
                </c:pt>
              </c:numCache>
            </c:numRef>
          </c:val>
          <c:smooth val="0"/>
          <c:extLst>
            <c:ext xmlns:c16="http://schemas.microsoft.com/office/drawing/2014/chart" uri="{C3380CC4-5D6E-409C-BE32-E72D297353CC}">
              <c16:uniqueId val="{00000001-EB5F-469C-BAF5-7850A318AB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43-4830-B2A9-2257984D75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0.57999999999999996</c:v>
                </c:pt>
                <c:pt idx="1">
                  <c:v>0.54</c:v>
                </c:pt>
                <c:pt idx="2">
                  <c:v>0.75</c:v>
                </c:pt>
                <c:pt idx="3">
                  <c:v>0.74</c:v>
                </c:pt>
                <c:pt idx="4">
                  <c:v>0.76</c:v>
                </c:pt>
              </c:numCache>
            </c:numRef>
          </c:val>
          <c:smooth val="0"/>
          <c:extLst>
            <c:ext xmlns:c16="http://schemas.microsoft.com/office/drawing/2014/chart" uri="{C3380CC4-5D6E-409C-BE32-E72D297353CC}">
              <c16:uniqueId val="{00000001-0943-4830-B2A9-2257984D75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E5-4F7E-9BD4-7F643BFD5B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26.18</c:v>
                </c:pt>
                <c:pt idx="1">
                  <c:v>25.86</c:v>
                </c:pt>
                <c:pt idx="2">
                  <c:v>25.76</c:v>
                </c:pt>
                <c:pt idx="3">
                  <c:v>26.07</c:v>
                </c:pt>
                <c:pt idx="4">
                  <c:v>26.89</c:v>
                </c:pt>
              </c:numCache>
            </c:numRef>
          </c:val>
          <c:smooth val="0"/>
          <c:extLst>
            <c:ext xmlns:c16="http://schemas.microsoft.com/office/drawing/2014/chart" uri="{C3380CC4-5D6E-409C-BE32-E72D297353CC}">
              <c16:uniqueId val="{00000001-3EE5-4F7E-9BD4-7F643BFD5B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14.61</c:v>
                </c:pt>
                <c:pt idx="1">
                  <c:v>20.47</c:v>
                </c:pt>
                <c:pt idx="2">
                  <c:v>34.020000000000003</c:v>
                </c:pt>
                <c:pt idx="3">
                  <c:v>32.21</c:v>
                </c:pt>
                <c:pt idx="4">
                  <c:v>52.46</c:v>
                </c:pt>
              </c:numCache>
            </c:numRef>
          </c:val>
          <c:extLst>
            <c:ext xmlns:c16="http://schemas.microsoft.com/office/drawing/2014/chart" uri="{C3380CC4-5D6E-409C-BE32-E72D297353CC}">
              <c16:uniqueId val="{00000000-04A2-4738-B9FD-2CE7B4E954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58.23</c:v>
                </c:pt>
                <c:pt idx="2">
                  <c:v>65.56</c:v>
                </c:pt>
                <c:pt idx="3">
                  <c:v>65.87</c:v>
                </c:pt>
                <c:pt idx="4">
                  <c:v>77.260000000000005</c:v>
                </c:pt>
              </c:numCache>
            </c:numRef>
          </c:val>
          <c:smooth val="0"/>
          <c:extLst>
            <c:ext xmlns:c16="http://schemas.microsoft.com/office/drawing/2014/chart" uri="{C3380CC4-5D6E-409C-BE32-E72D297353CC}">
              <c16:uniqueId val="{00000001-04A2-4738-B9FD-2CE7B4E954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942.68</c:v>
                </c:pt>
                <c:pt idx="1">
                  <c:v>810.22</c:v>
                </c:pt>
                <c:pt idx="2">
                  <c:v>778.23</c:v>
                </c:pt>
                <c:pt idx="3">
                  <c:v>735.05</c:v>
                </c:pt>
                <c:pt idx="4">
                  <c:v>591.92999999999995</c:v>
                </c:pt>
              </c:numCache>
            </c:numRef>
          </c:val>
          <c:extLst>
            <c:ext xmlns:c16="http://schemas.microsoft.com/office/drawing/2014/chart" uri="{C3380CC4-5D6E-409C-BE32-E72D297353CC}">
              <c16:uniqueId val="{00000000-5B4C-44CB-A4D3-576EC9AE03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5B4C-44CB-A4D3-576EC9AE03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105.41</c:v>
                </c:pt>
                <c:pt idx="1">
                  <c:v>89.48</c:v>
                </c:pt>
                <c:pt idx="2">
                  <c:v>91</c:v>
                </c:pt>
                <c:pt idx="3">
                  <c:v>88.69</c:v>
                </c:pt>
                <c:pt idx="4">
                  <c:v>89.22</c:v>
                </c:pt>
              </c:numCache>
            </c:numRef>
          </c:val>
          <c:extLst>
            <c:ext xmlns:c16="http://schemas.microsoft.com/office/drawing/2014/chart" uri="{C3380CC4-5D6E-409C-BE32-E72D297353CC}">
              <c16:uniqueId val="{00000000-4068-4E6D-9581-A14C6F6291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4068-4E6D-9581-A14C6F6291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126.98</c:v>
                </c:pt>
                <c:pt idx="1">
                  <c:v>149.44999999999999</c:v>
                </c:pt>
                <c:pt idx="2">
                  <c:v>147.31</c:v>
                </c:pt>
                <c:pt idx="3">
                  <c:v>151.68</c:v>
                </c:pt>
                <c:pt idx="4">
                  <c:v>150.47999999999999</c:v>
                </c:pt>
              </c:numCache>
            </c:numRef>
          </c:val>
          <c:extLst>
            <c:ext xmlns:c16="http://schemas.microsoft.com/office/drawing/2014/chart" uri="{C3380CC4-5D6E-409C-BE32-E72D297353CC}">
              <c16:uniqueId val="{00000000-19CC-42EC-B20F-E7D182F4EB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19CC-42EC-B20F-E7D182F4EB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61.01</c:v>
                </c:pt>
                <c:pt idx="1">
                  <c:v>56.6</c:v>
                </c:pt>
                <c:pt idx="2">
                  <c:v>56.64</c:v>
                </c:pt>
                <c:pt idx="3">
                  <c:v>55.37</c:v>
                </c:pt>
                <c:pt idx="4">
                  <c:v>56.03</c:v>
                </c:pt>
              </c:numCache>
            </c:numRef>
          </c:val>
          <c:extLst>
            <c:ext xmlns:c16="http://schemas.microsoft.com/office/drawing/2014/chart" uri="{C3380CC4-5D6E-409C-BE32-E72D297353CC}">
              <c16:uniqueId val="{00000000-9924-46A0-A357-7F82924601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9924-46A0-A357-7F82924601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94.36</c:v>
                </c:pt>
                <c:pt idx="1">
                  <c:v>95.09</c:v>
                </c:pt>
                <c:pt idx="2">
                  <c:v>95.59</c:v>
                </c:pt>
                <c:pt idx="3">
                  <c:v>95.95</c:v>
                </c:pt>
                <c:pt idx="4">
                  <c:v>96.25</c:v>
                </c:pt>
              </c:numCache>
            </c:numRef>
          </c:val>
          <c:extLst>
            <c:ext xmlns:c16="http://schemas.microsoft.com/office/drawing/2014/chart" uri="{C3380CC4-5D6E-409C-BE32-E72D297353CC}">
              <c16:uniqueId val="{00000000-16D8-4E06-A58A-88C6F84177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16D8-4E06-A58A-88C6F84177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886718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西都市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Cd1</v>
      </c>
      <c r="X8" s="39"/>
      <c r="Y8" s="39"/>
      <c r="Z8" s="39"/>
      <c r="AA8" s="39"/>
      <c r="AB8" s="39"/>
      <c r="AC8" s="39"/>
      <c r="AD8" s="40" t="str">
        <f>データ!$M$6</f>
        <v>非設置</v>
      </c>
      <c r="AE8" s="40"/>
      <c r="AF8" s="40"/>
      <c r="AG8" s="40"/>
      <c r="AH8" s="40"/>
      <c r="AI8" s="40"/>
      <c r="AJ8" s="40"/>
      <c r="AK8" s="3"/>
      <c r="AL8" s="41">
        <f>データ!S6</f>
        <v>28503</v>
      </c>
      <c r="AM8" s="41"/>
      <c r="AN8" s="41"/>
      <c r="AO8" s="41"/>
      <c r="AP8" s="41"/>
      <c r="AQ8" s="41"/>
      <c r="AR8" s="41"/>
      <c r="AS8" s="41"/>
      <c r="AT8" s="34">
        <f>データ!T6</f>
        <v>438.79</v>
      </c>
      <c r="AU8" s="34"/>
      <c r="AV8" s="34"/>
      <c r="AW8" s="34"/>
      <c r="AX8" s="34"/>
      <c r="AY8" s="34"/>
      <c r="AZ8" s="34"/>
      <c r="BA8" s="34"/>
      <c r="BB8" s="34">
        <f>データ!U6</f>
        <v>64.959999999999994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59.77</v>
      </c>
      <c r="J10" s="34"/>
      <c r="K10" s="34"/>
      <c r="L10" s="34"/>
      <c r="M10" s="34"/>
      <c r="N10" s="34"/>
      <c r="O10" s="34"/>
      <c r="P10" s="34">
        <f>データ!P6</f>
        <v>50.5</v>
      </c>
      <c r="Q10" s="34"/>
      <c r="R10" s="34"/>
      <c r="S10" s="34"/>
      <c r="T10" s="34"/>
      <c r="U10" s="34"/>
      <c r="V10" s="34"/>
      <c r="W10" s="34">
        <f>データ!Q6</f>
        <v>77.540000000000006</v>
      </c>
      <c r="X10" s="34"/>
      <c r="Y10" s="34"/>
      <c r="Z10" s="34"/>
      <c r="AA10" s="34"/>
      <c r="AB10" s="34"/>
      <c r="AC10" s="34"/>
      <c r="AD10" s="41">
        <f>データ!R6</f>
        <v>3278</v>
      </c>
      <c r="AE10" s="41"/>
      <c r="AF10" s="41"/>
      <c r="AG10" s="41"/>
      <c r="AH10" s="41"/>
      <c r="AI10" s="41"/>
      <c r="AJ10" s="41"/>
      <c r="AK10" s="2"/>
      <c r="AL10" s="41">
        <f>データ!V6</f>
        <v>14257</v>
      </c>
      <c r="AM10" s="41"/>
      <c r="AN10" s="41"/>
      <c r="AO10" s="41"/>
      <c r="AP10" s="41"/>
      <c r="AQ10" s="41"/>
      <c r="AR10" s="41"/>
      <c r="AS10" s="41"/>
      <c r="AT10" s="34">
        <f>データ!W6</f>
        <v>6.04</v>
      </c>
      <c r="AU10" s="34"/>
      <c r="AV10" s="34"/>
      <c r="AW10" s="34"/>
      <c r="AX10" s="34"/>
      <c r="AY10" s="34"/>
      <c r="AZ10" s="34"/>
      <c r="BA10" s="34"/>
      <c r="BB10" s="34">
        <f>データ!X6</f>
        <v>2360.4299999999998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rmPO+cGv/WA5vCPLsvBH/sAyiQ8LC+rITOZKx9/3WHLyOkV+Qj0BfyLRUT14gazFD9ILeJPYl9qkgyoLoc/qg==" saltValue="UGiN3x/LIA96B5S1+VEsF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452084</v>
      </c>
      <c r="D6" s="19">
        <f t="shared" si="3"/>
        <v>46</v>
      </c>
      <c r="E6" s="19">
        <f t="shared" si="3"/>
        <v>17</v>
      </c>
      <c r="F6" s="19">
        <f t="shared" si="3"/>
        <v>1</v>
      </c>
      <c r="G6" s="19">
        <f t="shared" si="3"/>
        <v>0</v>
      </c>
      <c r="H6" s="19" t="str">
        <f t="shared" si="3"/>
        <v>宮崎県　西都市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59.77</v>
      </c>
      <c r="P6" s="20">
        <f t="shared" si="3"/>
        <v>50.5</v>
      </c>
      <c r="Q6" s="20">
        <f t="shared" si="3"/>
        <v>77.540000000000006</v>
      </c>
      <c r="R6" s="20">
        <f t="shared" si="3"/>
        <v>3278</v>
      </c>
      <c r="S6" s="20">
        <f t="shared" si="3"/>
        <v>28503</v>
      </c>
      <c r="T6" s="20">
        <f t="shared" si="3"/>
        <v>438.79</v>
      </c>
      <c r="U6" s="20">
        <f t="shared" si="3"/>
        <v>64.959999999999994</v>
      </c>
      <c r="V6" s="20">
        <f t="shared" si="3"/>
        <v>14257</v>
      </c>
      <c r="W6" s="20">
        <f t="shared" si="3"/>
        <v>6.04</v>
      </c>
      <c r="X6" s="20">
        <f t="shared" si="3"/>
        <v>2360.4299999999998</v>
      </c>
      <c r="Y6" s="21">
        <f>IF(Y7="",NA(),Y7)</f>
        <v>103.88</v>
      </c>
      <c r="Z6" s="21">
        <f t="shared" ref="Z6:AH6" si="4">IF(Z7="",NA(),Z7)</f>
        <v>100.38</v>
      </c>
      <c r="AA6" s="21">
        <f t="shared" si="4"/>
        <v>101.93</v>
      </c>
      <c r="AB6" s="21">
        <f t="shared" si="4"/>
        <v>101.94</v>
      </c>
      <c r="AC6" s="21">
        <f t="shared" si="4"/>
        <v>102.68</v>
      </c>
      <c r="AD6" s="21">
        <f t="shared" si="4"/>
        <v>104.01</v>
      </c>
      <c r="AE6" s="21">
        <f t="shared" si="4"/>
        <v>105.41</v>
      </c>
      <c r="AF6" s="21">
        <f t="shared" si="4"/>
        <v>104.64</v>
      </c>
      <c r="AG6" s="21">
        <f t="shared" si="4"/>
        <v>105.35</v>
      </c>
      <c r="AH6" s="21">
        <f t="shared" si="4"/>
        <v>106.8</v>
      </c>
      <c r="AI6" s="20" t="str">
        <f>IF(AI7="","",IF(AI7="-","【-】","【"&amp;SUBSTITUTE(TEXT(AI7,"#,##0.00"),"-","△")&amp;"】"))</f>
        <v>【105.91】</v>
      </c>
      <c r="AJ6" s="20">
        <f>IF(AJ7="",NA(),AJ7)</f>
        <v>0</v>
      </c>
      <c r="AK6" s="20">
        <f t="shared" ref="AK6:AS6" si="5">IF(AK7="",NA(),AK7)</f>
        <v>0</v>
      </c>
      <c r="AL6" s="20">
        <f t="shared" si="5"/>
        <v>0</v>
      </c>
      <c r="AM6" s="20">
        <f t="shared" si="5"/>
        <v>0</v>
      </c>
      <c r="AN6" s="20">
        <f t="shared" si="5"/>
        <v>0</v>
      </c>
      <c r="AO6" s="21">
        <f t="shared" si="5"/>
        <v>26.18</v>
      </c>
      <c r="AP6" s="21">
        <f t="shared" si="5"/>
        <v>25.86</v>
      </c>
      <c r="AQ6" s="21">
        <f t="shared" si="5"/>
        <v>25.76</v>
      </c>
      <c r="AR6" s="21">
        <f t="shared" si="5"/>
        <v>26.07</v>
      </c>
      <c r="AS6" s="21">
        <f t="shared" si="5"/>
        <v>26.89</v>
      </c>
      <c r="AT6" s="20" t="str">
        <f>IF(AT7="","",IF(AT7="-","【-】","【"&amp;SUBSTITUTE(TEXT(AT7,"#,##0.00"),"-","△")&amp;"】"))</f>
        <v>【3.03】</v>
      </c>
      <c r="AU6" s="21">
        <f>IF(AU7="",NA(),AU7)</f>
        <v>14.61</v>
      </c>
      <c r="AV6" s="21">
        <f t="shared" ref="AV6:BD6" si="6">IF(AV7="",NA(),AV7)</f>
        <v>20.47</v>
      </c>
      <c r="AW6" s="21">
        <f t="shared" si="6"/>
        <v>34.020000000000003</v>
      </c>
      <c r="AX6" s="21">
        <f t="shared" si="6"/>
        <v>32.21</v>
      </c>
      <c r="AY6" s="21">
        <f t="shared" si="6"/>
        <v>52.46</v>
      </c>
      <c r="AZ6" s="21">
        <f t="shared" si="6"/>
        <v>57.3</v>
      </c>
      <c r="BA6" s="21">
        <f t="shared" si="6"/>
        <v>58.23</v>
      </c>
      <c r="BB6" s="21">
        <f t="shared" si="6"/>
        <v>65.56</v>
      </c>
      <c r="BC6" s="21">
        <f t="shared" si="6"/>
        <v>65.87</v>
      </c>
      <c r="BD6" s="21">
        <f t="shared" si="6"/>
        <v>77.260000000000005</v>
      </c>
      <c r="BE6" s="20" t="str">
        <f>IF(BE7="","",IF(BE7="-","【-】","【"&amp;SUBSTITUTE(TEXT(BE7,"#,##0.00"),"-","△")&amp;"】"))</f>
        <v>【78.43】</v>
      </c>
      <c r="BF6" s="21">
        <f>IF(BF7="",NA(),BF7)</f>
        <v>942.68</v>
      </c>
      <c r="BG6" s="21">
        <f t="shared" ref="BG6:BO6" si="7">IF(BG7="",NA(),BG7)</f>
        <v>810.22</v>
      </c>
      <c r="BH6" s="21">
        <f t="shared" si="7"/>
        <v>778.23</v>
      </c>
      <c r="BI6" s="21">
        <f t="shared" si="7"/>
        <v>735.05</v>
      </c>
      <c r="BJ6" s="21">
        <f t="shared" si="7"/>
        <v>591.92999999999995</v>
      </c>
      <c r="BK6" s="21">
        <f t="shared" si="7"/>
        <v>807.75</v>
      </c>
      <c r="BL6" s="21">
        <f t="shared" si="7"/>
        <v>812.92</v>
      </c>
      <c r="BM6" s="21">
        <f t="shared" si="7"/>
        <v>765.48</v>
      </c>
      <c r="BN6" s="21">
        <f t="shared" si="7"/>
        <v>742.08</v>
      </c>
      <c r="BO6" s="21">
        <f t="shared" si="7"/>
        <v>730.84</v>
      </c>
      <c r="BP6" s="20" t="str">
        <f>IF(BP7="","",IF(BP7="-","【-】","【"&amp;SUBSTITUTE(TEXT(BP7,"#,##0.00"),"-","△")&amp;"】"))</f>
        <v>【630.82】</v>
      </c>
      <c r="BQ6" s="21">
        <f>IF(BQ7="",NA(),BQ7)</f>
        <v>105.41</v>
      </c>
      <c r="BR6" s="21">
        <f t="shared" ref="BR6:BZ6" si="8">IF(BR7="",NA(),BR7)</f>
        <v>89.48</v>
      </c>
      <c r="BS6" s="21">
        <f t="shared" si="8"/>
        <v>91</v>
      </c>
      <c r="BT6" s="21">
        <f t="shared" si="8"/>
        <v>88.69</v>
      </c>
      <c r="BU6" s="21">
        <f t="shared" si="8"/>
        <v>89.22</v>
      </c>
      <c r="BV6" s="21">
        <f t="shared" si="8"/>
        <v>86.94</v>
      </c>
      <c r="BW6" s="21">
        <f t="shared" si="8"/>
        <v>85.4</v>
      </c>
      <c r="BX6" s="21">
        <f t="shared" si="8"/>
        <v>87.8</v>
      </c>
      <c r="BY6" s="21">
        <f t="shared" si="8"/>
        <v>86.51</v>
      </c>
      <c r="BZ6" s="21">
        <f t="shared" si="8"/>
        <v>89.17</v>
      </c>
      <c r="CA6" s="20" t="str">
        <f>IF(CA7="","",IF(CA7="-","【-】","【"&amp;SUBSTITUTE(TEXT(CA7,"#,##0.00"),"-","△")&amp;"】"))</f>
        <v>【97.81】</v>
      </c>
      <c r="CB6" s="21">
        <f>IF(CB7="",NA(),CB7)</f>
        <v>126.98</v>
      </c>
      <c r="CC6" s="21">
        <f t="shared" ref="CC6:CK6" si="9">IF(CC7="",NA(),CC7)</f>
        <v>149.44999999999999</v>
      </c>
      <c r="CD6" s="21">
        <f t="shared" si="9"/>
        <v>147.31</v>
      </c>
      <c r="CE6" s="21">
        <f t="shared" si="9"/>
        <v>151.68</v>
      </c>
      <c r="CF6" s="21">
        <f t="shared" si="9"/>
        <v>150.47999999999999</v>
      </c>
      <c r="CG6" s="21">
        <f t="shared" si="9"/>
        <v>179.63</v>
      </c>
      <c r="CH6" s="21">
        <f t="shared" si="9"/>
        <v>188.57</v>
      </c>
      <c r="CI6" s="21">
        <f t="shared" si="9"/>
        <v>187.69</v>
      </c>
      <c r="CJ6" s="21">
        <f t="shared" si="9"/>
        <v>188.24</v>
      </c>
      <c r="CK6" s="21">
        <f t="shared" si="9"/>
        <v>184.85</v>
      </c>
      <c r="CL6" s="20" t="str">
        <f>IF(CL7="","",IF(CL7="-","【-】","【"&amp;SUBSTITUTE(TEXT(CL7,"#,##0.00"),"-","△")&amp;"】"))</f>
        <v>【138.75】</v>
      </c>
      <c r="CM6" s="21">
        <f>IF(CM7="",NA(),CM7)</f>
        <v>61.01</v>
      </c>
      <c r="CN6" s="21">
        <f t="shared" ref="CN6:CV6" si="10">IF(CN7="",NA(),CN7)</f>
        <v>56.6</v>
      </c>
      <c r="CO6" s="21">
        <f t="shared" si="10"/>
        <v>56.64</v>
      </c>
      <c r="CP6" s="21">
        <f t="shared" si="10"/>
        <v>55.37</v>
      </c>
      <c r="CQ6" s="21">
        <f t="shared" si="10"/>
        <v>56.03</v>
      </c>
      <c r="CR6" s="21">
        <f t="shared" si="10"/>
        <v>55.55</v>
      </c>
      <c r="CS6" s="21">
        <f t="shared" si="10"/>
        <v>55.84</v>
      </c>
      <c r="CT6" s="21">
        <f t="shared" si="10"/>
        <v>55.78</v>
      </c>
      <c r="CU6" s="21">
        <f t="shared" si="10"/>
        <v>54.86</v>
      </c>
      <c r="CV6" s="21">
        <f t="shared" si="10"/>
        <v>55.04</v>
      </c>
      <c r="CW6" s="20" t="str">
        <f>IF(CW7="","",IF(CW7="-","【-】","【"&amp;SUBSTITUTE(TEXT(CW7,"#,##0.00"),"-","△")&amp;"】"))</f>
        <v>【58.94】</v>
      </c>
      <c r="CX6" s="21">
        <f>IF(CX7="",NA(),CX7)</f>
        <v>94.36</v>
      </c>
      <c r="CY6" s="21">
        <f t="shared" ref="CY6:DG6" si="11">IF(CY7="",NA(),CY7)</f>
        <v>95.09</v>
      </c>
      <c r="CZ6" s="21">
        <f t="shared" si="11"/>
        <v>95.59</v>
      </c>
      <c r="DA6" s="21">
        <f t="shared" si="11"/>
        <v>95.95</v>
      </c>
      <c r="DB6" s="21">
        <f t="shared" si="11"/>
        <v>96.25</v>
      </c>
      <c r="DC6" s="21">
        <f t="shared" si="11"/>
        <v>91.64</v>
      </c>
      <c r="DD6" s="21">
        <f t="shared" si="11"/>
        <v>92.34</v>
      </c>
      <c r="DE6" s="21">
        <f t="shared" si="11"/>
        <v>91.78</v>
      </c>
      <c r="DF6" s="21">
        <f t="shared" si="11"/>
        <v>91.37</v>
      </c>
      <c r="DG6" s="21">
        <f t="shared" si="11"/>
        <v>91.92</v>
      </c>
      <c r="DH6" s="20" t="str">
        <f>IF(DH7="","",IF(DH7="-","【-】","【"&amp;SUBSTITUTE(TEXT(DH7,"#,##0.00"),"-","△")&amp;"】"))</f>
        <v>【95.91】</v>
      </c>
      <c r="DI6" s="21">
        <f>IF(DI7="",NA(),DI7)</f>
        <v>4.8099999999999996</v>
      </c>
      <c r="DJ6" s="21">
        <f t="shared" ref="DJ6:DR6" si="12">IF(DJ7="",NA(),DJ7)</f>
        <v>9.36</v>
      </c>
      <c r="DK6" s="21">
        <f t="shared" si="12"/>
        <v>13.52</v>
      </c>
      <c r="DL6" s="21">
        <f t="shared" si="12"/>
        <v>17.05</v>
      </c>
      <c r="DM6" s="21">
        <f t="shared" si="12"/>
        <v>21.02</v>
      </c>
      <c r="DN6" s="21">
        <f t="shared" si="12"/>
        <v>31.19</v>
      </c>
      <c r="DO6" s="21">
        <f t="shared" si="12"/>
        <v>25.37</v>
      </c>
      <c r="DP6" s="21">
        <f t="shared" si="12"/>
        <v>26.89</v>
      </c>
      <c r="DQ6" s="21">
        <f t="shared" si="12"/>
        <v>29.42</v>
      </c>
      <c r="DR6" s="21">
        <f t="shared" si="12"/>
        <v>31.14</v>
      </c>
      <c r="DS6" s="20" t="str">
        <f>IF(DS7="","",IF(DS7="-","【-】","【"&amp;SUBSTITUTE(TEXT(DS7,"#,##0.00"),"-","△")&amp;"】"))</f>
        <v>【41.09】</v>
      </c>
      <c r="DT6" s="20">
        <f>IF(DT7="",NA(),DT7)</f>
        <v>0</v>
      </c>
      <c r="DU6" s="20">
        <f t="shared" ref="DU6:EC6" si="13">IF(DU7="",NA(),DU7)</f>
        <v>0</v>
      </c>
      <c r="DV6" s="20">
        <f t="shared" si="13"/>
        <v>0</v>
      </c>
      <c r="DW6" s="20">
        <f t="shared" si="13"/>
        <v>0</v>
      </c>
      <c r="DX6" s="20">
        <f t="shared" si="13"/>
        <v>0</v>
      </c>
      <c r="DY6" s="21">
        <f t="shared" si="13"/>
        <v>0.57999999999999996</v>
      </c>
      <c r="DZ6" s="21">
        <f t="shared" si="13"/>
        <v>0.54</v>
      </c>
      <c r="EA6" s="21">
        <f t="shared" si="13"/>
        <v>0.75</v>
      </c>
      <c r="EB6" s="21">
        <f t="shared" si="13"/>
        <v>0.74</v>
      </c>
      <c r="EC6" s="21">
        <f t="shared" si="13"/>
        <v>0.76</v>
      </c>
      <c r="ED6" s="20" t="str">
        <f>IF(ED7="","",IF(ED7="-","【-】","【"&amp;SUBSTITUTE(TEXT(ED7,"#,##0.00"),"-","△")&amp;"】"))</f>
        <v>【8.68】</v>
      </c>
      <c r="EE6" s="21">
        <f>IF(EE7="",NA(),EE7)</f>
        <v>0.08</v>
      </c>
      <c r="EF6" s="21">
        <f t="shared" ref="EF6:EN6" si="14">IF(EF7="",NA(),EF7)</f>
        <v>0.11</v>
      </c>
      <c r="EG6" s="21">
        <f t="shared" si="14"/>
        <v>0.15</v>
      </c>
      <c r="EH6" s="21">
        <f t="shared" si="14"/>
        <v>0.04</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8" s="22" customFormat="1" x14ac:dyDescent="0.2">
      <c r="A7" s="14"/>
      <c r="B7" s="23">
        <v>2023</v>
      </c>
      <c r="C7" s="23">
        <v>452084</v>
      </c>
      <c r="D7" s="23">
        <v>46</v>
      </c>
      <c r="E7" s="23">
        <v>17</v>
      </c>
      <c r="F7" s="23">
        <v>1</v>
      </c>
      <c r="G7" s="23">
        <v>0</v>
      </c>
      <c r="H7" s="23" t="s">
        <v>96</v>
      </c>
      <c r="I7" s="23" t="s">
        <v>97</v>
      </c>
      <c r="J7" s="23" t="s">
        <v>98</v>
      </c>
      <c r="K7" s="23" t="s">
        <v>99</v>
      </c>
      <c r="L7" s="23" t="s">
        <v>100</v>
      </c>
      <c r="M7" s="23" t="s">
        <v>101</v>
      </c>
      <c r="N7" s="24" t="s">
        <v>102</v>
      </c>
      <c r="O7" s="24">
        <v>59.77</v>
      </c>
      <c r="P7" s="24">
        <v>50.5</v>
      </c>
      <c r="Q7" s="24">
        <v>77.540000000000006</v>
      </c>
      <c r="R7" s="24">
        <v>3278</v>
      </c>
      <c r="S7" s="24">
        <v>28503</v>
      </c>
      <c r="T7" s="24">
        <v>438.79</v>
      </c>
      <c r="U7" s="24">
        <v>64.959999999999994</v>
      </c>
      <c r="V7" s="24">
        <v>14257</v>
      </c>
      <c r="W7" s="24">
        <v>6.04</v>
      </c>
      <c r="X7" s="24">
        <v>2360.4299999999998</v>
      </c>
      <c r="Y7" s="24">
        <v>103.88</v>
      </c>
      <c r="Z7" s="24">
        <v>100.38</v>
      </c>
      <c r="AA7" s="24">
        <v>101.93</v>
      </c>
      <c r="AB7" s="24">
        <v>101.94</v>
      </c>
      <c r="AC7" s="24">
        <v>102.68</v>
      </c>
      <c r="AD7" s="24">
        <v>104.01</v>
      </c>
      <c r="AE7" s="24">
        <v>105.41</v>
      </c>
      <c r="AF7" s="24">
        <v>104.64</v>
      </c>
      <c r="AG7" s="24">
        <v>105.35</v>
      </c>
      <c r="AH7" s="24">
        <v>106.8</v>
      </c>
      <c r="AI7" s="24">
        <v>105.91</v>
      </c>
      <c r="AJ7" s="24">
        <v>0</v>
      </c>
      <c r="AK7" s="24">
        <v>0</v>
      </c>
      <c r="AL7" s="24">
        <v>0</v>
      </c>
      <c r="AM7" s="24">
        <v>0</v>
      </c>
      <c r="AN7" s="24">
        <v>0</v>
      </c>
      <c r="AO7" s="24">
        <v>26.18</v>
      </c>
      <c r="AP7" s="24">
        <v>25.86</v>
      </c>
      <c r="AQ7" s="24">
        <v>25.76</v>
      </c>
      <c r="AR7" s="24">
        <v>26.07</v>
      </c>
      <c r="AS7" s="24">
        <v>26.89</v>
      </c>
      <c r="AT7" s="24">
        <v>3.03</v>
      </c>
      <c r="AU7" s="24">
        <v>14.61</v>
      </c>
      <c r="AV7" s="24">
        <v>20.47</v>
      </c>
      <c r="AW7" s="24">
        <v>34.020000000000003</v>
      </c>
      <c r="AX7" s="24">
        <v>32.21</v>
      </c>
      <c r="AY7" s="24">
        <v>52.46</v>
      </c>
      <c r="AZ7" s="24">
        <v>57.3</v>
      </c>
      <c r="BA7" s="24">
        <v>58.23</v>
      </c>
      <c r="BB7" s="24">
        <v>65.56</v>
      </c>
      <c r="BC7" s="24">
        <v>65.87</v>
      </c>
      <c r="BD7" s="24">
        <v>77.260000000000005</v>
      </c>
      <c r="BE7" s="24">
        <v>78.430000000000007</v>
      </c>
      <c r="BF7" s="24">
        <v>942.68</v>
      </c>
      <c r="BG7" s="24">
        <v>810.22</v>
      </c>
      <c r="BH7" s="24">
        <v>778.23</v>
      </c>
      <c r="BI7" s="24">
        <v>735.05</v>
      </c>
      <c r="BJ7" s="24">
        <v>591.92999999999995</v>
      </c>
      <c r="BK7" s="24">
        <v>807.75</v>
      </c>
      <c r="BL7" s="24">
        <v>812.92</v>
      </c>
      <c r="BM7" s="24">
        <v>765.48</v>
      </c>
      <c r="BN7" s="24">
        <v>742.08</v>
      </c>
      <c r="BO7" s="24">
        <v>730.84</v>
      </c>
      <c r="BP7" s="24">
        <v>630.82000000000005</v>
      </c>
      <c r="BQ7" s="24">
        <v>105.41</v>
      </c>
      <c r="BR7" s="24">
        <v>89.48</v>
      </c>
      <c r="BS7" s="24">
        <v>91</v>
      </c>
      <c r="BT7" s="24">
        <v>88.69</v>
      </c>
      <c r="BU7" s="24">
        <v>89.22</v>
      </c>
      <c r="BV7" s="24">
        <v>86.94</v>
      </c>
      <c r="BW7" s="24">
        <v>85.4</v>
      </c>
      <c r="BX7" s="24">
        <v>87.8</v>
      </c>
      <c r="BY7" s="24">
        <v>86.51</v>
      </c>
      <c r="BZ7" s="24">
        <v>89.17</v>
      </c>
      <c r="CA7" s="24">
        <v>97.81</v>
      </c>
      <c r="CB7" s="24">
        <v>126.98</v>
      </c>
      <c r="CC7" s="24">
        <v>149.44999999999999</v>
      </c>
      <c r="CD7" s="24">
        <v>147.31</v>
      </c>
      <c r="CE7" s="24">
        <v>151.68</v>
      </c>
      <c r="CF7" s="24">
        <v>150.47999999999999</v>
      </c>
      <c r="CG7" s="24">
        <v>179.63</v>
      </c>
      <c r="CH7" s="24">
        <v>188.57</v>
      </c>
      <c r="CI7" s="24">
        <v>187.69</v>
      </c>
      <c r="CJ7" s="24">
        <v>188.24</v>
      </c>
      <c r="CK7" s="24">
        <v>184.85</v>
      </c>
      <c r="CL7" s="24">
        <v>138.75</v>
      </c>
      <c r="CM7" s="24">
        <v>61.01</v>
      </c>
      <c r="CN7" s="24">
        <v>56.6</v>
      </c>
      <c r="CO7" s="24">
        <v>56.64</v>
      </c>
      <c r="CP7" s="24">
        <v>55.37</v>
      </c>
      <c r="CQ7" s="24">
        <v>56.03</v>
      </c>
      <c r="CR7" s="24">
        <v>55.55</v>
      </c>
      <c r="CS7" s="24">
        <v>55.84</v>
      </c>
      <c r="CT7" s="24">
        <v>55.78</v>
      </c>
      <c r="CU7" s="24">
        <v>54.86</v>
      </c>
      <c r="CV7" s="24">
        <v>55.04</v>
      </c>
      <c r="CW7" s="24">
        <v>58.94</v>
      </c>
      <c r="CX7" s="24">
        <v>94.36</v>
      </c>
      <c r="CY7" s="24">
        <v>95.09</v>
      </c>
      <c r="CZ7" s="24">
        <v>95.59</v>
      </c>
      <c r="DA7" s="24">
        <v>95.95</v>
      </c>
      <c r="DB7" s="24">
        <v>96.25</v>
      </c>
      <c r="DC7" s="24">
        <v>91.64</v>
      </c>
      <c r="DD7" s="24">
        <v>92.34</v>
      </c>
      <c r="DE7" s="24">
        <v>91.78</v>
      </c>
      <c r="DF7" s="24">
        <v>91.37</v>
      </c>
      <c r="DG7" s="24">
        <v>91.92</v>
      </c>
      <c r="DH7" s="24">
        <v>95.91</v>
      </c>
      <c r="DI7" s="24">
        <v>4.8099999999999996</v>
      </c>
      <c r="DJ7" s="24">
        <v>9.36</v>
      </c>
      <c r="DK7" s="24">
        <v>13.52</v>
      </c>
      <c r="DL7" s="24">
        <v>17.05</v>
      </c>
      <c r="DM7" s="24">
        <v>21.02</v>
      </c>
      <c r="DN7" s="24">
        <v>31.19</v>
      </c>
      <c r="DO7" s="24">
        <v>25.37</v>
      </c>
      <c r="DP7" s="24">
        <v>26.89</v>
      </c>
      <c r="DQ7" s="24">
        <v>29.42</v>
      </c>
      <c r="DR7" s="24">
        <v>31.14</v>
      </c>
      <c r="DS7" s="24">
        <v>41.09</v>
      </c>
      <c r="DT7" s="24">
        <v>0</v>
      </c>
      <c r="DU7" s="24">
        <v>0</v>
      </c>
      <c r="DV7" s="24">
        <v>0</v>
      </c>
      <c r="DW7" s="24">
        <v>0</v>
      </c>
      <c r="DX7" s="24">
        <v>0</v>
      </c>
      <c r="DY7" s="24">
        <v>0.57999999999999996</v>
      </c>
      <c r="DZ7" s="24">
        <v>0.54</v>
      </c>
      <c r="EA7" s="24">
        <v>0.75</v>
      </c>
      <c r="EB7" s="24">
        <v>0.74</v>
      </c>
      <c r="EC7" s="24">
        <v>0.76</v>
      </c>
      <c r="ED7" s="24">
        <v>8.68</v>
      </c>
      <c r="EE7" s="24">
        <v>0.08</v>
      </c>
      <c r="EF7" s="24">
        <v>0.11</v>
      </c>
      <c r="EG7" s="24">
        <v>0.15</v>
      </c>
      <c r="EH7" s="24">
        <v>0.04</v>
      </c>
      <c r="EI7" s="24">
        <v>0</v>
      </c>
      <c r="EJ7" s="24">
        <v>0.1</v>
      </c>
      <c r="EK7" s="24">
        <v>0.09</v>
      </c>
      <c r="EL7" s="24">
        <v>0.1</v>
      </c>
      <c r="EM7" s="24">
        <v>7.0000000000000007E-2</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2025-01-30T23:58:06Z</cp:lastPrinted>
  <dcterms:created xsi:type="dcterms:W3CDTF">2025-01-24T07:07:36Z</dcterms:created>
  <dcterms:modified xsi:type="dcterms:W3CDTF">2025-02-28T00:07:05Z</dcterms:modified>
  <cp:category/>
</cp:coreProperties>
</file>