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7ホームページ掲載\01法適用\【法適】下水\【法適】公共下水\"/>
    </mc:Choice>
  </mc:AlternateContent>
  <xr:revisionPtr revIDLastSave="0" documentId="13_ncr:1_{28DD4404-7C8C-4C10-B1DE-C9B61F85612C}" xr6:coauthVersionLast="47" xr6:coauthVersionMax="47" xr10:uidLastSave="{00000000-0000-0000-0000-000000000000}"/>
  <workbookProtection workbookAlgorithmName="SHA-512" workbookHashValue="+HteRUauwWdatLM6TmJOzWiTVFqvyPIm8Yb9xLhwF8nsHpHI9bJVYeuzQg9JSBRqV573T2k5XbVIGYa7A6Wf4w==" workbookSaltValue="rQGYR6gIEgTGmc4uhig7Kg==" workbookSpinCount="100000" lockStructure="1"/>
  <bookViews>
    <workbookView xWindow="-108" yWindow="-108" windowWidth="23256" windowHeight="1401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5" i="4"/>
  <c r="AT10" i="4"/>
  <c r="AL10" i="4"/>
  <c r="I10" i="4"/>
  <c r="AL8" i="4"/>
  <c r="P8" i="4"/>
</calcChain>
</file>

<file path=xl/sharedStrings.xml><?xml version="1.0" encoding="utf-8"?>
<sst xmlns="http://schemas.openxmlformats.org/spreadsheetml/2006/main" count="319" uniqueCount="115">
  <si>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</si>
  <si>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</si>
  <si>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</si>
  <si>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</si>
  <si>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</si>
  <si>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</si>
  <si>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</si>
  <si>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</si>
  <si>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</si>
  <si>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</si>
  <si>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</si>
  <si>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</si>
  <si>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</si>
  <si>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</si>
  <si>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</si>
  <si>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</si>
  <si>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</si>
  <si>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</si>
  <si>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</si>
  <si>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</si>
  <si>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</si>
  <si>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</si>
  <si>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</si>
  <si>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</si>
  <si>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</si>
  <si>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</si>
  <si>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</si>
  <si>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</si>
  <si>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</si>
  <si>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</si>
  <si>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</si>
  <si>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</si>
  <si>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</si>
  <si>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</si>
  <si>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</si>
  <si>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</si>
  <si>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</si>
  <si>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</si>
  <si>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</si>
  <si>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</si>
  <si>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</si>
  <si>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</si>
  <si>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</si>
  <si>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</si>
  <si>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</si>
  <si>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</si>
  <si>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</si>
  <si>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</si>
  <si>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</si>
  <si>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</si>
  <si>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</si>
  <si>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</si>
  <si>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</si>
  <si>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</si>
  <si>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</si>
  <si>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</si>
  <si>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</si>
  <si>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</si>
  <si>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</si>
  <si>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</si>
  <si>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</si>
  <si>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</si>
  <si>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</si>
  <si>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</si>
  <si>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</si>
  <si>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</si>
  <si>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</si>
  <si>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</si>
  <si>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</si>
  <si>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</si>
  <si>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</si>
  <si>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</si>
  <si>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</si>
  <si>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</si>
  <si>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</si>
  <si>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</si>
  <si>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</si>
  <si>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</si>
  <si>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</si>
  <si>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</si>
  <si>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</si>
  <si>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</si>
  <si>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</si>
  <si>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</si>
  <si>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</si>
  <si>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</si>
  <si>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</si>
  <si>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</si>
  <si>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</si>
  <si>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</si>
  <si>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</si>
  <si>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</si>
  <si>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</si>
  <si>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</si>
  <si>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</si>
  <si>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</si>
  <si>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高鍋町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</si>
  <si>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</si>
  <si>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</si>
  <si>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</si>
  <si>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</si>
  <si>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</si>
  <si>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</si>
  <si>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</si>
  <si>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</si>
  <si>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</si>
  <si>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</si>
  <si>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</si>
  <si>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</si>
  <si>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</si>
  <si>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</si>
  <si>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</si>
  <si>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有形固定資産減価償却率は3.79％と低い指標を示しています。これは、当町の下水道事業が令和5年度から公営企業会計に移行したことで減価償却費の計算が初年度となるためであり、この指標により分析することは適切ではないと思われます。
②管渠老朽化率は、下水道事業開始から28年経過に対し管渠の耐用年数の方が長いことから、老朽化に至っていないといえます。
③管渠改善率についても管渠老朽化率と同じ理由により、老朽化に至っていないことから、更新工事は行われていません。</t>
    <phoneticPr fontId="4"/>
  </si>
  <si>
    <t>　経常収支比率及び経費回収率は高い水準になっていますが、下水道事業は依然一般会計からの繰入金に大きく依存しているため、引き続き水洗化率の向上及び経費の縮減に努めるとともに、適正な料金水準についての検討についても考えていく必要があります。
　管渠等については、現在早急な老朽化対策は必要ありませんが、汚水処理施設においては修繕や更新等の維持管理費用が年々増加している状況にあることから、ストックマネジメント計画をもとに計画的な事業運営に取り組んでいかなければなりません。
　また、令和5年度から公営企業会計へ移行したことから、改定した経営戦略をもとに合理的な投資や財政状況の把握、安定的な事業の継続運営に努めていく必要があります。</t>
    <phoneticPr fontId="4"/>
  </si>
  <si>
    <t>　令和５年度より会計方式を公営企業会計に移行したことで前年度比較や経年比較ができないため、該当年度のみの分析及び類似団体比較等による分析を行いました。
①経常収支比率は100％以上になっており黒字で安定しているといえます。ただし、収入は一般会計からの繰入金に依存しており、引き続き経営改善に努めていく必要があります。
②累積欠損金比率は0％で欠損金が発生しておらず良好だといえます。
③流動比率は100％以上であることが望ましいですが、流動負債に建設改良に充てられた企業債が含まれいるため59.13％となり100％を大きく下回っています。この指標については、企業債の縮減を図ることで年々上昇していくものと考えられます。
④企業債残高対事業規模比率は類似団体や全国平均よりかなり低い指標となっており、比較的良好な状態だといえます。
⑤経費回収率は96.05%とわずかに100％を下回っているため、100％に達するよう収入の確保及び費用の削減に努めていく必要があります。
⑥汚水処理原価は類似団体と比較すると低い水準にあることから、効率的な汚水処理が行われているものと考えられます。
⑦施設利用率は類似団体に比べやや高い水準にありますが、人口減少等により施設利用率が下がってくる恐れがあることから、接続率の向上等を図り効果的な施設の稼働に努めていく必要があります。
⑧水洗化率も類似団体に比べやや高い水準にありますが、まだ1割強の未接続世帯があることから、100％に近づけるよう取り組んでいく必要があります。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</si>
</sst>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D27-4FDF-A8B2-32048F66C3E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0.57999999999999996</c:v>
                </c:pt>
              </c:numCache>
            </c:numRef>
          </c:val>
          <c:smooth val="0"/>
          <c:extLst>
            <c:ext xmlns:c16="http://schemas.microsoft.com/office/drawing/2014/chart" uri="{C3380CC4-5D6E-409C-BE32-E72D297353CC}">
              <c16:uniqueId val="{00000001-9D27-4FDF-A8B2-32048F66C3E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54.71</c:v>
                </c:pt>
              </c:numCache>
            </c:numRef>
          </c:val>
          <c:extLst>
            <c:ext xmlns:c16="http://schemas.microsoft.com/office/drawing/2014/chart" uri="{C3380CC4-5D6E-409C-BE32-E72D297353CC}">
              <c16:uniqueId val="{00000000-7419-4E2A-8BFF-573683CBBE8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49.28</c:v>
                </c:pt>
              </c:numCache>
            </c:numRef>
          </c:val>
          <c:smooth val="0"/>
          <c:extLst>
            <c:ext xmlns:c16="http://schemas.microsoft.com/office/drawing/2014/chart" uri="{C3380CC4-5D6E-409C-BE32-E72D297353CC}">
              <c16:uniqueId val="{00000001-7419-4E2A-8BFF-573683CBBE8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88.06</c:v>
                </c:pt>
              </c:numCache>
            </c:numRef>
          </c:val>
          <c:extLst>
            <c:ext xmlns:c16="http://schemas.microsoft.com/office/drawing/2014/chart" uri="{C3380CC4-5D6E-409C-BE32-E72D297353CC}">
              <c16:uniqueId val="{00000000-6B35-4CCE-AADA-9DD66EA212A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79.7</c:v>
                </c:pt>
              </c:numCache>
            </c:numRef>
          </c:val>
          <c:smooth val="0"/>
          <c:extLst>
            <c:ext xmlns:c16="http://schemas.microsoft.com/office/drawing/2014/chart" uri="{C3380CC4-5D6E-409C-BE32-E72D297353CC}">
              <c16:uniqueId val="{00000001-6B35-4CCE-AADA-9DD66EA212A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108.88</c:v>
                </c:pt>
              </c:numCache>
            </c:numRef>
          </c:val>
          <c:extLst>
            <c:ext xmlns:c16="http://schemas.microsoft.com/office/drawing/2014/chart" uri="{C3380CC4-5D6E-409C-BE32-E72D297353CC}">
              <c16:uniqueId val="{00000000-0D92-49FA-9014-7F16BF7197E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106.87</c:v>
                </c:pt>
              </c:numCache>
            </c:numRef>
          </c:val>
          <c:smooth val="0"/>
          <c:extLst>
            <c:ext xmlns:c16="http://schemas.microsoft.com/office/drawing/2014/chart" uri="{C3380CC4-5D6E-409C-BE32-E72D297353CC}">
              <c16:uniqueId val="{00000001-0D92-49FA-9014-7F16BF7197E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3.79</c:v>
                </c:pt>
              </c:numCache>
            </c:numRef>
          </c:val>
          <c:extLst>
            <c:ext xmlns:c16="http://schemas.microsoft.com/office/drawing/2014/chart" uri="{C3380CC4-5D6E-409C-BE32-E72D297353CC}">
              <c16:uniqueId val="{00000000-32D5-4C91-BE57-538987DAF44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17.05</c:v>
                </c:pt>
              </c:numCache>
            </c:numRef>
          </c:val>
          <c:smooth val="0"/>
          <c:extLst>
            <c:ext xmlns:c16="http://schemas.microsoft.com/office/drawing/2014/chart" uri="{C3380CC4-5D6E-409C-BE32-E72D297353CC}">
              <c16:uniqueId val="{00000001-32D5-4C91-BE57-538987DAF44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F8E-4E0E-A273-4320A735613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0.22</c:v>
                </c:pt>
              </c:numCache>
            </c:numRef>
          </c:val>
          <c:smooth val="0"/>
          <c:extLst>
            <c:ext xmlns:c16="http://schemas.microsoft.com/office/drawing/2014/chart" uri="{C3380CC4-5D6E-409C-BE32-E72D297353CC}">
              <c16:uniqueId val="{00000001-DF8E-4E0E-A273-4320A735613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A33-46CC-BC4D-C256241D2E2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21.73</c:v>
                </c:pt>
              </c:numCache>
            </c:numRef>
          </c:val>
          <c:smooth val="0"/>
          <c:extLst>
            <c:ext xmlns:c16="http://schemas.microsoft.com/office/drawing/2014/chart" uri="{C3380CC4-5D6E-409C-BE32-E72D297353CC}">
              <c16:uniqueId val="{00000001-CA33-46CC-BC4D-C256241D2E2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59.13</c:v>
                </c:pt>
              </c:numCache>
            </c:numRef>
          </c:val>
          <c:extLst>
            <c:ext xmlns:c16="http://schemas.microsoft.com/office/drawing/2014/chart" uri="{C3380CC4-5D6E-409C-BE32-E72D297353CC}">
              <c16:uniqueId val="{00000000-4A12-4741-88A9-CC69B875057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62.37</c:v>
                </c:pt>
              </c:numCache>
            </c:numRef>
          </c:val>
          <c:smooth val="0"/>
          <c:extLst>
            <c:ext xmlns:c16="http://schemas.microsoft.com/office/drawing/2014/chart" uri="{C3380CC4-5D6E-409C-BE32-E72D297353CC}">
              <c16:uniqueId val="{00000001-4A12-4741-88A9-CC69B875057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269.37</c:v>
                </c:pt>
              </c:numCache>
            </c:numRef>
          </c:val>
          <c:extLst>
            <c:ext xmlns:c16="http://schemas.microsoft.com/office/drawing/2014/chart" uri="{C3380CC4-5D6E-409C-BE32-E72D297353CC}">
              <c16:uniqueId val="{00000000-891F-42FA-AD41-4A59FC20949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1042.77</c:v>
                </c:pt>
              </c:numCache>
            </c:numRef>
          </c:val>
          <c:smooth val="0"/>
          <c:extLst>
            <c:ext xmlns:c16="http://schemas.microsoft.com/office/drawing/2014/chart" uri="{C3380CC4-5D6E-409C-BE32-E72D297353CC}">
              <c16:uniqueId val="{00000001-891F-42FA-AD41-4A59FC20949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96.05</c:v>
                </c:pt>
              </c:numCache>
            </c:numRef>
          </c:val>
          <c:extLst>
            <c:ext xmlns:c16="http://schemas.microsoft.com/office/drawing/2014/chart" uri="{C3380CC4-5D6E-409C-BE32-E72D297353CC}">
              <c16:uniqueId val="{00000000-9384-40CA-B525-859248DE015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84.48</c:v>
                </c:pt>
              </c:numCache>
            </c:numRef>
          </c:val>
          <c:smooth val="0"/>
          <c:extLst>
            <c:ext xmlns:c16="http://schemas.microsoft.com/office/drawing/2014/chart" uri="{C3380CC4-5D6E-409C-BE32-E72D297353CC}">
              <c16:uniqueId val="{00000001-9384-40CA-B525-859248DE015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7459-4028-8877-AF5AFC51F3F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187.11</c:v>
                </c:pt>
              </c:numCache>
            </c:numRef>
          </c:val>
          <c:smooth val="0"/>
          <c:extLst>
            <c:ext xmlns:c16="http://schemas.microsoft.com/office/drawing/2014/chart" uri="{C3380CC4-5D6E-409C-BE32-E72D297353CC}">
              <c16:uniqueId val="{00000001-7459-4028-8877-AF5AFC51F3F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9" zoomScaleNormal="99"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宮崎県　高鍋町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Cc2</v>
      </c>
      <c r="X8" s="39"/>
      <c r="Y8" s="39"/>
      <c r="Z8" s="39"/>
      <c r="AA8" s="39"/>
      <c r="AB8" s="39"/>
      <c r="AC8" s="39"/>
      <c r="AD8" s="40" t="str">
        <f>データ!$M$6</f>
        <v>非設置</v>
      </c>
      <c r="AE8" s="40"/>
      <c r="AF8" s="40"/>
      <c r="AG8" s="40"/>
      <c r="AH8" s="40"/>
      <c r="AI8" s="40"/>
      <c r="AJ8" s="40"/>
      <c r="AK8" s="3"/>
      <c r="AL8" s="41">
        <f>データ!S6</f>
        <v>19498</v>
      </c>
      <c r="AM8" s="41"/>
      <c r="AN8" s="41"/>
      <c r="AO8" s="41"/>
      <c r="AP8" s="41"/>
      <c r="AQ8" s="41"/>
      <c r="AR8" s="41"/>
      <c r="AS8" s="41"/>
      <c r="AT8" s="34">
        <f>データ!T6</f>
        <v>43.8</v>
      </c>
      <c r="AU8" s="34"/>
      <c r="AV8" s="34"/>
      <c r="AW8" s="34"/>
      <c r="AX8" s="34"/>
      <c r="AY8" s="34"/>
      <c r="AZ8" s="34"/>
      <c r="BA8" s="34"/>
      <c r="BB8" s="34">
        <f>データ!U6</f>
        <v>445.16</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70.88</v>
      </c>
      <c r="J10" s="34"/>
      <c r="K10" s="34"/>
      <c r="L10" s="34"/>
      <c r="M10" s="34"/>
      <c r="N10" s="34"/>
      <c r="O10" s="34"/>
      <c r="P10" s="34">
        <f>データ!P6</f>
        <v>36.700000000000003</v>
      </c>
      <c r="Q10" s="34"/>
      <c r="R10" s="34"/>
      <c r="S10" s="34"/>
      <c r="T10" s="34"/>
      <c r="U10" s="34"/>
      <c r="V10" s="34"/>
      <c r="W10" s="34">
        <f>データ!Q6</f>
        <v>92.95</v>
      </c>
      <c r="X10" s="34"/>
      <c r="Y10" s="34"/>
      <c r="Z10" s="34"/>
      <c r="AA10" s="34"/>
      <c r="AB10" s="34"/>
      <c r="AC10" s="34"/>
      <c r="AD10" s="41">
        <f>データ!R6</f>
        <v>2552</v>
      </c>
      <c r="AE10" s="41"/>
      <c r="AF10" s="41"/>
      <c r="AG10" s="41"/>
      <c r="AH10" s="41"/>
      <c r="AI10" s="41"/>
      <c r="AJ10" s="41"/>
      <c r="AK10" s="2"/>
      <c r="AL10" s="41">
        <f>データ!V6</f>
        <v>7113</v>
      </c>
      <c r="AM10" s="41"/>
      <c r="AN10" s="41"/>
      <c r="AO10" s="41"/>
      <c r="AP10" s="41"/>
      <c r="AQ10" s="41"/>
      <c r="AR10" s="41"/>
      <c r="AS10" s="41"/>
      <c r="AT10" s="34">
        <f>データ!W6</f>
        <v>2.2599999999999998</v>
      </c>
      <c r="AU10" s="34"/>
      <c r="AV10" s="34"/>
      <c r="AW10" s="34"/>
      <c r="AX10" s="34"/>
      <c r="AY10" s="34"/>
      <c r="AZ10" s="34"/>
      <c r="BA10" s="34"/>
      <c r="BB10" s="34">
        <f>データ!X6</f>
        <v>3147.35</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112</v>
      </c>
      <c r="BM47" s="71"/>
      <c r="BN47" s="71"/>
      <c r="BO47" s="71"/>
      <c r="BP47" s="71"/>
      <c r="BQ47" s="71"/>
      <c r="BR47" s="71"/>
      <c r="BS47" s="71"/>
      <c r="BT47" s="71"/>
      <c r="BU47" s="71"/>
      <c r="BV47" s="71"/>
      <c r="BW47" s="71"/>
      <c r="BX47" s="71"/>
      <c r="BY47" s="71"/>
      <c r="BZ47" s="7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113</v>
      </c>
      <c r="BM66" s="71"/>
      <c r="BN66" s="71"/>
      <c r="BO66" s="71"/>
      <c r="BP66" s="71"/>
      <c r="BQ66" s="71"/>
      <c r="BR66" s="71"/>
      <c r="BS66" s="71"/>
      <c r="BT66" s="71"/>
      <c r="BU66" s="71"/>
      <c r="BV66" s="71"/>
      <c r="BW66" s="71"/>
      <c r="BX66" s="71"/>
      <c r="BY66" s="71"/>
      <c r="BZ66" s="7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2">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Uybk5MQgRACNapOS1mE9kTkcjXt4enmYGOwY1VLIg/wpIqvosOUi6a391sTDG0tyu288VVtqIvg2goizOKeLbQ==" saltValue="A2/NocEKvA64q7dp+Kjm8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454010</v>
      </c>
      <c r="D6" s="19">
        <f t="shared" si="3"/>
        <v>46</v>
      </c>
      <c r="E6" s="19">
        <f t="shared" si="3"/>
        <v>17</v>
      </c>
      <c r="F6" s="19">
        <f t="shared" si="3"/>
        <v>1</v>
      </c>
      <c r="G6" s="19">
        <f t="shared" si="3"/>
        <v>0</v>
      </c>
      <c r="H6" s="19" t="str">
        <f t="shared" si="3"/>
        <v>宮崎県　高鍋町</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70.88</v>
      </c>
      <c r="P6" s="20">
        <f t="shared" si="3"/>
        <v>36.700000000000003</v>
      </c>
      <c r="Q6" s="20">
        <f t="shared" si="3"/>
        <v>92.95</v>
      </c>
      <c r="R6" s="20">
        <f t="shared" si="3"/>
        <v>2552</v>
      </c>
      <c r="S6" s="20">
        <f t="shared" si="3"/>
        <v>19498</v>
      </c>
      <c r="T6" s="20">
        <f t="shared" si="3"/>
        <v>43.8</v>
      </c>
      <c r="U6" s="20">
        <f t="shared" si="3"/>
        <v>445.16</v>
      </c>
      <c r="V6" s="20">
        <f t="shared" si="3"/>
        <v>7113</v>
      </c>
      <c r="W6" s="20">
        <f t="shared" si="3"/>
        <v>2.2599999999999998</v>
      </c>
      <c r="X6" s="20">
        <f t="shared" si="3"/>
        <v>3147.35</v>
      </c>
      <c r="Y6" s="21" t="str">
        <f>IF(Y7="",NA(),Y7)</f>
        <v>-</v>
      </c>
      <c r="Z6" s="21" t="str">
        <f t="shared" ref="Z6:AH6" si="4">IF(Z7="",NA(),Z7)</f>
        <v>-</v>
      </c>
      <c r="AA6" s="21" t="str">
        <f t="shared" si="4"/>
        <v>-</v>
      </c>
      <c r="AB6" s="21" t="str">
        <f t="shared" si="4"/>
        <v>-</v>
      </c>
      <c r="AC6" s="21">
        <f t="shared" si="4"/>
        <v>108.88</v>
      </c>
      <c r="AD6" s="21" t="str">
        <f t="shared" si="4"/>
        <v>-</v>
      </c>
      <c r="AE6" s="21" t="str">
        <f t="shared" si="4"/>
        <v>-</v>
      </c>
      <c r="AF6" s="21" t="str">
        <f t="shared" si="4"/>
        <v>-</v>
      </c>
      <c r="AG6" s="21" t="str">
        <f t="shared" si="4"/>
        <v>-</v>
      </c>
      <c r="AH6" s="21">
        <f t="shared" si="4"/>
        <v>106.87</v>
      </c>
      <c r="AI6" s="20" t="str">
        <f>IF(AI7="","",IF(AI7="-","【-】","【"&amp;SUBSTITUTE(TEXT(AI7,"#,##0.00"),"-","△")&amp;"】"))</f>
        <v>【105.91】</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21.73</v>
      </c>
      <c r="AT6" s="20" t="str">
        <f>IF(AT7="","",IF(AT7="-","【-】","【"&amp;SUBSTITUTE(TEXT(AT7,"#,##0.00"),"-","△")&amp;"】"))</f>
        <v>【3.03】</v>
      </c>
      <c r="AU6" s="21" t="str">
        <f>IF(AU7="",NA(),AU7)</f>
        <v>-</v>
      </c>
      <c r="AV6" s="21" t="str">
        <f t="shared" ref="AV6:BD6" si="6">IF(AV7="",NA(),AV7)</f>
        <v>-</v>
      </c>
      <c r="AW6" s="21" t="str">
        <f t="shared" si="6"/>
        <v>-</v>
      </c>
      <c r="AX6" s="21" t="str">
        <f t="shared" si="6"/>
        <v>-</v>
      </c>
      <c r="AY6" s="21">
        <f t="shared" si="6"/>
        <v>59.13</v>
      </c>
      <c r="AZ6" s="21" t="str">
        <f t="shared" si="6"/>
        <v>-</v>
      </c>
      <c r="BA6" s="21" t="str">
        <f t="shared" si="6"/>
        <v>-</v>
      </c>
      <c r="BB6" s="21" t="str">
        <f t="shared" si="6"/>
        <v>-</v>
      </c>
      <c r="BC6" s="21" t="str">
        <f t="shared" si="6"/>
        <v>-</v>
      </c>
      <c r="BD6" s="21">
        <f t="shared" si="6"/>
        <v>62.37</v>
      </c>
      <c r="BE6" s="20" t="str">
        <f>IF(BE7="","",IF(BE7="-","【-】","【"&amp;SUBSTITUTE(TEXT(BE7,"#,##0.00"),"-","△")&amp;"】"))</f>
        <v>【78.43】</v>
      </c>
      <c r="BF6" s="21" t="str">
        <f>IF(BF7="",NA(),BF7)</f>
        <v>-</v>
      </c>
      <c r="BG6" s="21" t="str">
        <f t="shared" ref="BG6:BO6" si="7">IF(BG7="",NA(),BG7)</f>
        <v>-</v>
      </c>
      <c r="BH6" s="21" t="str">
        <f t="shared" si="7"/>
        <v>-</v>
      </c>
      <c r="BI6" s="21" t="str">
        <f t="shared" si="7"/>
        <v>-</v>
      </c>
      <c r="BJ6" s="21">
        <f t="shared" si="7"/>
        <v>269.37</v>
      </c>
      <c r="BK6" s="21" t="str">
        <f t="shared" si="7"/>
        <v>-</v>
      </c>
      <c r="BL6" s="21" t="str">
        <f t="shared" si="7"/>
        <v>-</v>
      </c>
      <c r="BM6" s="21" t="str">
        <f t="shared" si="7"/>
        <v>-</v>
      </c>
      <c r="BN6" s="21" t="str">
        <f t="shared" si="7"/>
        <v>-</v>
      </c>
      <c r="BO6" s="21">
        <f t="shared" si="7"/>
        <v>1042.77</v>
      </c>
      <c r="BP6" s="20" t="str">
        <f>IF(BP7="","",IF(BP7="-","【-】","【"&amp;SUBSTITUTE(TEXT(BP7,"#,##0.00"),"-","△")&amp;"】"))</f>
        <v>【630.82】</v>
      </c>
      <c r="BQ6" s="21" t="str">
        <f>IF(BQ7="",NA(),BQ7)</f>
        <v>-</v>
      </c>
      <c r="BR6" s="21" t="str">
        <f t="shared" ref="BR6:BZ6" si="8">IF(BR7="",NA(),BR7)</f>
        <v>-</v>
      </c>
      <c r="BS6" s="21" t="str">
        <f t="shared" si="8"/>
        <v>-</v>
      </c>
      <c r="BT6" s="21" t="str">
        <f t="shared" si="8"/>
        <v>-</v>
      </c>
      <c r="BU6" s="21">
        <f t="shared" si="8"/>
        <v>96.05</v>
      </c>
      <c r="BV6" s="21" t="str">
        <f t="shared" si="8"/>
        <v>-</v>
      </c>
      <c r="BW6" s="21" t="str">
        <f t="shared" si="8"/>
        <v>-</v>
      </c>
      <c r="BX6" s="21" t="str">
        <f t="shared" si="8"/>
        <v>-</v>
      </c>
      <c r="BY6" s="21" t="str">
        <f t="shared" si="8"/>
        <v>-</v>
      </c>
      <c r="BZ6" s="21">
        <f t="shared" si="8"/>
        <v>84.48</v>
      </c>
      <c r="CA6" s="20" t="str">
        <f>IF(CA7="","",IF(CA7="-","【-】","【"&amp;SUBSTITUTE(TEXT(CA7,"#,##0.00"),"-","△")&amp;"】"))</f>
        <v>【97.81】</v>
      </c>
      <c r="CB6" s="21" t="str">
        <f>IF(CB7="",NA(),CB7)</f>
        <v>-</v>
      </c>
      <c r="CC6" s="21" t="str">
        <f t="shared" ref="CC6:CK6" si="9">IF(CC7="",NA(),CC7)</f>
        <v>-</v>
      </c>
      <c r="CD6" s="21" t="str">
        <f t="shared" si="9"/>
        <v>-</v>
      </c>
      <c r="CE6" s="21" t="str">
        <f t="shared" si="9"/>
        <v>-</v>
      </c>
      <c r="CF6" s="21">
        <f t="shared" si="9"/>
        <v>150</v>
      </c>
      <c r="CG6" s="21" t="str">
        <f t="shared" si="9"/>
        <v>-</v>
      </c>
      <c r="CH6" s="21" t="str">
        <f t="shared" si="9"/>
        <v>-</v>
      </c>
      <c r="CI6" s="21" t="str">
        <f t="shared" si="9"/>
        <v>-</v>
      </c>
      <c r="CJ6" s="21" t="str">
        <f t="shared" si="9"/>
        <v>-</v>
      </c>
      <c r="CK6" s="21">
        <f t="shared" si="9"/>
        <v>187.11</v>
      </c>
      <c r="CL6" s="20" t="str">
        <f>IF(CL7="","",IF(CL7="-","【-】","【"&amp;SUBSTITUTE(TEXT(CL7,"#,##0.00"),"-","△")&amp;"】"))</f>
        <v>【138.75】</v>
      </c>
      <c r="CM6" s="21" t="str">
        <f>IF(CM7="",NA(),CM7)</f>
        <v>-</v>
      </c>
      <c r="CN6" s="21" t="str">
        <f t="shared" ref="CN6:CV6" si="10">IF(CN7="",NA(),CN7)</f>
        <v>-</v>
      </c>
      <c r="CO6" s="21" t="str">
        <f t="shared" si="10"/>
        <v>-</v>
      </c>
      <c r="CP6" s="21" t="str">
        <f t="shared" si="10"/>
        <v>-</v>
      </c>
      <c r="CQ6" s="21">
        <f t="shared" si="10"/>
        <v>54.71</v>
      </c>
      <c r="CR6" s="21" t="str">
        <f t="shared" si="10"/>
        <v>-</v>
      </c>
      <c r="CS6" s="21" t="str">
        <f t="shared" si="10"/>
        <v>-</v>
      </c>
      <c r="CT6" s="21" t="str">
        <f t="shared" si="10"/>
        <v>-</v>
      </c>
      <c r="CU6" s="21" t="str">
        <f t="shared" si="10"/>
        <v>-</v>
      </c>
      <c r="CV6" s="21">
        <f t="shared" si="10"/>
        <v>49.28</v>
      </c>
      <c r="CW6" s="20" t="str">
        <f>IF(CW7="","",IF(CW7="-","【-】","【"&amp;SUBSTITUTE(TEXT(CW7,"#,##0.00"),"-","△")&amp;"】"))</f>
        <v>【58.94】</v>
      </c>
      <c r="CX6" s="21" t="str">
        <f>IF(CX7="",NA(),CX7)</f>
        <v>-</v>
      </c>
      <c r="CY6" s="21" t="str">
        <f t="shared" ref="CY6:DG6" si="11">IF(CY7="",NA(),CY7)</f>
        <v>-</v>
      </c>
      <c r="CZ6" s="21" t="str">
        <f t="shared" si="11"/>
        <v>-</v>
      </c>
      <c r="DA6" s="21" t="str">
        <f t="shared" si="11"/>
        <v>-</v>
      </c>
      <c r="DB6" s="21">
        <f t="shared" si="11"/>
        <v>88.06</v>
      </c>
      <c r="DC6" s="21" t="str">
        <f t="shared" si="11"/>
        <v>-</v>
      </c>
      <c r="DD6" s="21" t="str">
        <f t="shared" si="11"/>
        <v>-</v>
      </c>
      <c r="DE6" s="21" t="str">
        <f t="shared" si="11"/>
        <v>-</v>
      </c>
      <c r="DF6" s="21" t="str">
        <f t="shared" si="11"/>
        <v>-</v>
      </c>
      <c r="DG6" s="21">
        <f t="shared" si="11"/>
        <v>79.7</v>
      </c>
      <c r="DH6" s="20" t="str">
        <f>IF(DH7="","",IF(DH7="-","【-】","【"&amp;SUBSTITUTE(TEXT(DH7,"#,##0.00"),"-","△")&amp;"】"))</f>
        <v>【95.91】</v>
      </c>
      <c r="DI6" s="21" t="str">
        <f>IF(DI7="",NA(),DI7)</f>
        <v>-</v>
      </c>
      <c r="DJ6" s="21" t="str">
        <f t="shared" ref="DJ6:DR6" si="12">IF(DJ7="",NA(),DJ7)</f>
        <v>-</v>
      </c>
      <c r="DK6" s="21" t="str">
        <f t="shared" si="12"/>
        <v>-</v>
      </c>
      <c r="DL6" s="21" t="str">
        <f t="shared" si="12"/>
        <v>-</v>
      </c>
      <c r="DM6" s="21">
        <f t="shared" si="12"/>
        <v>3.79</v>
      </c>
      <c r="DN6" s="21" t="str">
        <f t="shared" si="12"/>
        <v>-</v>
      </c>
      <c r="DO6" s="21" t="str">
        <f t="shared" si="12"/>
        <v>-</v>
      </c>
      <c r="DP6" s="21" t="str">
        <f t="shared" si="12"/>
        <v>-</v>
      </c>
      <c r="DQ6" s="21" t="str">
        <f t="shared" si="12"/>
        <v>-</v>
      </c>
      <c r="DR6" s="21">
        <f t="shared" si="12"/>
        <v>17.05</v>
      </c>
      <c r="DS6" s="20" t="str">
        <f>IF(DS7="","",IF(DS7="-","【-】","【"&amp;SUBSTITUTE(TEXT(DS7,"#,##0.00"),"-","△")&amp;"】"))</f>
        <v>【41.09】</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0.22</v>
      </c>
      <c r="ED6" s="20" t="str">
        <f>IF(ED7="","",IF(ED7="-","【-】","【"&amp;SUBSTITUTE(TEXT(ED7,"#,##0.00"),"-","△")&amp;"】"))</f>
        <v>【8.68】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0.57999999999999996</v>
      </c>
      <c r="EO6" s="20" t="str">
        <f>IF(EO7="","",IF(EO7="-","【-】","【"&amp;SUBSTITUTE(TEXT(EO7,"#,##0.00"),"-","△")&amp;"】"))</f>
        <v>【0.22】</v>
      </c>
    </row>
    <row r="7" spans="1:148" s="22" customFormat="1" x14ac:dyDescent="0.2">
      <c r="A7" s="14"/>
      <c r="B7" s="23">
        <v>2023</v>
      </c>
      <c r="C7" s="23">
        <v>454010</v>
      </c>
      <c r="D7" s="23">
        <v>46</v>
      </c>
      <c r="E7" s="23">
        <v>17</v>
      </c>
      <c r="F7" s="23">
        <v>1</v>
      </c>
      <c r="G7" s="23">
        <v>0</v>
      </c>
      <c r="H7" s="23" t="s">
        <v>96</v>
      </c>
      <c r="I7" s="23" t="s">
        <v>97</v>
      </c>
      <c r="J7" s="23" t="s">
        <v>98</v>
      </c>
      <c r="K7" s="23" t="s">
        <v>99</v>
      </c>
      <c r="L7" s="23" t="s">
        <v>100</v>
      </c>
      <c r="M7" s="23" t="s">
        <v>101</v>
      </c>
      <c r="N7" s="24" t="s">
        <v>102</v>
      </c>
      <c r="O7" s="24">
        <v>70.88</v>
      </c>
      <c r="P7" s="24">
        <v>36.700000000000003</v>
      </c>
      <c r="Q7" s="24">
        <v>92.95</v>
      </c>
      <c r="R7" s="24">
        <v>2552</v>
      </c>
      <c r="S7" s="24">
        <v>19498</v>
      </c>
      <c r="T7" s="24">
        <v>43.8</v>
      </c>
      <c r="U7" s="24">
        <v>445.16</v>
      </c>
      <c r="V7" s="24">
        <v>7113</v>
      </c>
      <c r="W7" s="24">
        <v>2.2599999999999998</v>
      </c>
      <c r="X7" s="24">
        <v>3147.35</v>
      </c>
      <c r="Y7" s="24" t="s">
        <v>102</v>
      </c>
      <c r="Z7" s="24" t="s">
        <v>102</v>
      </c>
      <c r="AA7" s="24" t="s">
        <v>102</v>
      </c>
      <c r="AB7" s="24" t="s">
        <v>102</v>
      </c>
      <c r="AC7" s="24">
        <v>108.88</v>
      </c>
      <c r="AD7" s="24" t="s">
        <v>102</v>
      </c>
      <c r="AE7" s="24" t="s">
        <v>102</v>
      </c>
      <c r="AF7" s="24" t="s">
        <v>102</v>
      </c>
      <c r="AG7" s="24" t="s">
        <v>102</v>
      </c>
      <c r="AH7" s="24">
        <v>106.87</v>
      </c>
      <c r="AI7" s="24">
        <v>105.91</v>
      </c>
      <c r="AJ7" s="24" t="s">
        <v>102</v>
      </c>
      <c r="AK7" s="24" t="s">
        <v>102</v>
      </c>
      <c r="AL7" s="24" t="s">
        <v>102</v>
      </c>
      <c r="AM7" s="24" t="s">
        <v>102</v>
      </c>
      <c r="AN7" s="24">
        <v>0</v>
      </c>
      <c r="AO7" s="24" t="s">
        <v>102</v>
      </c>
      <c r="AP7" s="24" t="s">
        <v>102</v>
      </c>
      <c r="AQ7" s="24" t="s">
        <v>102</v>
      </c>
      <c r="AR7" s="24" t="s">
        <v>102</v>
      </c>
      <c r="AS7" s="24">
        <v>21.73</v>
      </c>
      <c r="AT7" s="24">
        <v>3.03</v>
      </c>
      <c r="AU7" s="24" t="s">
        <v>102</v>
      </c>
      <c r="AV7" s="24" t="s">
        <v>102</v>
      </c>
      <c r="AW7" s="24" t="s">
        <v>102</v>
      </c>
      <c r="AX7" s="24" t="s">
        <v>102</v>
      </c>
      <c r="AY7" s="24">
        <v>59.13</v>
      </c>
      <c r="AZ7" s="24" t="s">
        <v>102</v>
      </c>
      <c r="BA7" s="24" t="s">
        <v>102</v>
      </c>
      <c r="BB7" s="24" t="s">
        <v>102</v>
      </c>
      <c r="BC7" s="24" t="s">
        <v>102</v>
      </c>
      <c r="BD7" s="24">
        <v>62.37</v>
      </c>
      <c r="BE7" s="24">
        <v>78.430000000000007</v>
      </c>
      <c r="BF7" s="24" t="s">
        <v>102</v>
      </c>
      <c r="BG7" s="24" t="s">
        <v>102</v>
      </c>
      <c r="BH7" s="24" t="s">
        <v>102</v>
      </c>
      <c r="BI7" s="24" t="s">
        <v>102</v>
      </c>
      <c r="BJ7" s="24">
        <v>269.37</v>
      </c>
      <c r="BK7" s="24" t="s">
        <v>102</v>
      </c>
      <c r="BL7" s="24" t="s">
        <v>102</v>
      </c>
      <c r="BM7" s="24" t="s">
        <v>102</v>
      </c>
      <c r="BN7" s="24" t="s">
        <v>102</v>
      </c>
      <c r="BO7" s="24">
        <v>1042.77</v>
      </c>
      <c r="BP7" s="24">
        <v>630.82000000000005</v>
      </c>
      <c r="BQ7" s="24" t="s">
        <v>102</v>
      </c>
      <c r="BR7" s="24" t="s">
        <v>102</v>
      </c>
      <c r="BS7" s="24" t="s">
        <v>102</v>
      </c>
      <c r="BT7" s="24" t="s">
        <v>102</v>
      </c>
      <c r="BU7" s="24">
        <v>96.05</v>
      </c>
      <c r="BV7" s="24" t="s">
        <v>102</v>
      </c>
      <c r="BW7" s="24" t="s">
        <v>102</v>
      </c>
      <c r="BX7" s="24" t="s">
        <v>102</v>
      </c>
      <c r="BY7" s="24" t="s">
        <v>102</v>
      </c>
      <c r="BZ7" s="24">
        <v>84.48</v>
      </c>
      <c r="CA7" s="24">
        <v>97.81</v>
      </c>
      <c r="CB7" s="24" t="s">
        <v>102</v>
      </c>
      <c r="CC7" s="24" t="s">
        <v>102</v>
      </c>
      <c r="CD7" s="24" t="s">
        <v>102</v>
      </c>
      <c r="CE7" s="24" t="s">
        <v>102</v>
      </c>
      <c r="CF7" s="24">
        <v>150</v>
      </c>
      <c r="CG7" s="24" t="s">
        <v>102</v>
      </c>
      <c r="CH7" s="24" t="s">
        <v>102</v>
      </c>
      <c r="CI7" s="24" t="s">
        <v>102</v>
      </c>
      <c r="CJ7" s="24" t="s">
        <v>102</v>
      </c>
      <c r="CK7" s="24">
        <v>187.11</v>
      </c>
      <c r="CL7" s="24">
        <v>138.75</v>
      </c>
      <c r="CM7" s="24" t="s">
        <v>102</v>
      </c>
      <c r="CN7" s="24" t="s">
        <v>102</v>
      </c>
      <c r="CO7" s="24" t="s">
        <v>102</v>
      </c>
      <c r="CP7" s="24" t="s">
        <v>102</v>
      </c>
      <c r="CQ7" s="24">
        <v>54.71</v>
      </c>
      <c r="CR7" s="24" t="s">
        <v>102</v>
      </c>
      <c r="CS7" s="24" t="s">
        <v>102</v>
      </c>
      <c r="CT7" s="24" t="s">
        <v>102</v>
      </c>
      <c r="CU7" s="24" t="s">
        <v>102</v>
      </c>
      <c r="CV7" s="24">
        <v>49.28</v>
      </c>
      <c r="CW7" s="24">
        <v>58.94</v>
      </c>
      <c r="CX7" s="24" t="s">
        <v>102</v>
      </c>
      <c r="CY7" s="24" t="s">
        <v>102</v>
      </c>
      <c r="CZ7" s="24" t="s">
        <v>102</v>
      </c>
      <c r="DA7" s="24" t="s">
        <v>102</v>
      </c>
      <c r="DB7" s="24">
        <v>88.06</v>
      </c>
      <c r="DC7" s="24" t="s">
        <v>102</v>
      </c>
      <c r="DD7" s="24" t="s">
        <v>102</v>
      </c>
      <c r="DE7" s="24" t="s">
        <v>102</v>
      </c>
      <c r="DF7" s="24" t="s">
        <v>102</v>
      </c>
      <c r="DG7" s="24">
        <v>79.7</v>
      </c>
      <c r="DH7" s="24">
        <v>95.91</v>
      </c>
      <c r="DI7" s="24" t="s">
        <v>102</v>
      </c>
      <c r="DJ7" s="24" t="s">
        <v>102</v>
      </c>
      <c r="DK7" s="24" t="s">
        <v>102</v>
      </c>
      <c r="DL7" s="24" t="s">
        <v>102</v>
      </c>
      <c r="DM7" s="24">
        <v>3.79</v>
      </c>
      <c r="DN7" s="24" t="s">
        <v>102</v>
      </c>
      <c r="DO7" s="24" t="s">
        <v>102</v>
      </c>
      <c r="DP7" s="24" t="s">
        <v>102</v>
      </c>
      <c r="DQ7" s="24" t="s">
        <v>102</v>
      </c>
      <c r="DR7" s="24">
        <v>17.05</v>
      </c>
      <c r="DS7" s="24">
        <v>41.09</v>
      </c>
      <c r="DT7" s="24" t="s">
        <v>102</v>
      </c>
      <c r="DU7" s="24" t="s">
        <v>102</v>
      </c>
      <c r="DV7" s="24" t="s">
        <v>102</v>
      </c>
      <c r="DW7" s="24" t="s">
        <v>102</v>
      </c>
      <c r="DX7" s="24">
        <v>0</v>
      </c>
      <c r="DY7" s="24" t="s">
        <v>102</v>
      </c>
      <c r="DZ7" s="24" t="s">
        <v>102</v>
      </c>
      <c r="EA7" s="24" t="s">
        <v>102</v>
      </c>
      <c r="EB7" s="24" t="s">
        <v>102</v>
      </c>
      <c r="EC7" s="24">
        <v>0.22</v>
      </c>
      <c r="ED7" s="24">
        <v>8.68</v>
      </c>
      <c r="EE7" s="24" t="s">
        <v>102</v>
      </c>
      <c r="EF7" s="24" t="s">
        <v>102</v>
      </c>
      <c r="EG7" s="24" t="s">
        <v>102</v>
      </c>
      <c r="EH7" s="24" t="s">
        <v>102</v>
      </c>
      <c r="EI7" s="24">
        <v>0</v>
      </c>
      <c r="EJ7" s="24" t="s">
        <v>102</v>
      </c>
      <c r="EK7" s="24" t="s">
        <v>102</v>
      </c>
      <c r="EL7" s="24" t="s">
        <v>102</v>
      </c>
      <c r="EM7" s="24" t="s">
        <v>102</v>
      </c>
      <c r="EN7" s="24">
        <v>0.57999999999999996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杉尾 唯紀</cp:lastModifiedBy>
  <cp:lastPrinted>2025-01-28T04:50:00Z</cp:lastPrinted>
  <dcterms:created xsi:type="dcterms:W3CDTF">2025-01-24T07:07:37Z</dcterms:created>
  <dcterms:modified xsi:type="dcterms:W3CDTF">2025-02-28T00:07:48Z</dcterms:modified>
  <cp:category/>
</cp:coreProperties>
</file>