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下水\【法適】農集排\"/>
    </mc:Choice>
  </mc:AlternateContent>
  <xr:revisionPtr revIDLastSave="0" documentId="13_ncr:1_{A4475872-281F-4F84-BA51-531F7DE6A53A}" xr6:coauthVersionLast="47" xr6:coauthVersionMax="47" xr10:uidLastSave="{00000000-0000-0000-0000-000000000000}"/>
  <workbookProtection workbookAlgorithmName="SHA-512" workbookHashValue="lfN2chr63YAy6MP2uxwqhr5h07RQ2LEHvgS9V5PGOGEg7cZr10J6ZyDP/0D3RbWRqpZRB5+SfYxtFkQS+TyKjw==" workbookSaltValue="2jgtCvq+ZfrbNIgNgmXSww=="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I85" i="4"/>
  <c r="F85" i="4"/>
  <c r="AT10" i="4"/>
  <c r="AL10" i="4"/>
  <c r="I10"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<sst xmlns="http://schemas.openxmlformats.org/spreadsheetml/2006/main" count="231" uniqueCount="115">
  <si>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</si>
  <si>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</si>
  <si>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</si>
  <si>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</si>
  <si>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</si>
  <si>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</si>
  <si>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</si>
  <si>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</si>
  <si>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</si>
  <si>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</si>
  <si>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</si>
  <si>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</si>
  <si>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</si>
  <si>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</si>
  <si>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</si>
  <si>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</si>
  <si>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</si>
  <si>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</si>
  <si>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</si>
  <si>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</si>
  <si>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</si>
  <si>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</si>
  <si>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</si>
  <si>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</si>
  <si>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</si>
  <si>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</si>
  <si>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</si>
  <si>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</si>
  <si>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</si>
  <si>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</si>
  <si>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</si>
  <si>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</si>
  <si>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</si>
  <si>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</si>
  <si>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</si>
  <si>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</si>
  <si>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</si>
  <si>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</si>
  <si>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</si>
  <si>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</si>
  <si>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</si>
  <si>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</si>
  <si>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</si>
  <si>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</si>
  <si>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</si>
  <si>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</si>
  <si>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</si>
  <si>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</si>
  <si>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</si>
  <si>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</si>
  <si>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</si>
  <si>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</si>
  <si>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</si>
  <si>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</si>
  <si>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</si>
  <si>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</si>
  <si>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</si>
  <si>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</si>
  <si>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</si>
  <si>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</si>
  <si>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</si>
  <si>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</si>
  <si>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</si>
  <si>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</si>
  <si>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</si>
  <si>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</si>
  <si>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</si>
  <si>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</si>
  <si>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</si>
  <si>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</si>
  <si>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</si>
  <si>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</si>
  <si>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</si>
  <si>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</si>
  <si>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</si>
  <si>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</si>
  <si>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</si>
  <si>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</si>
  <si>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</si>
  <si>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</si>
  <si>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</si>
  <si>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</si>
  <si>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</si>
  <si>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</si>
  <si>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</si>
  <si>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</si>
  <si>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</si>
  <si>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</si>
  <si>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</si>
  <si>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</si>
  <si>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</si>
  <si>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</si>
  <si>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</si>
  <si>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</si>
  <si>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</si>
  <si>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</si>
  <si>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</si>
  <si>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</si>
  <si>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</si>
  <si>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</si>
  <si>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</si>
  <si>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</si>
  <si>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</si>
  <si>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</si>
  <si>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</si>
  <si>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</si>
  <si>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</si>
  <si>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</si>
  <si>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</si>
  <si>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</si>
  <si>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</si>
  <si>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</si>
  <si>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現在、法定耐用年数を経過した管渠はありませんが、今後発生が見込まれます。「管渠改善率」は類似団体平均値を下回っています。
　今後は、最適整備構想に基づき、増加する老朽管渠の更新を計画的に実施する必要があります。</t>
    <phoneticPr fontId="4"/>
  </si>
  <si>
    <t>　各指標において類似団体平均値を上回る指標は少ない状況となっています。
　水洗化率の向上を図ることで下水道使用料収入を増やすとともに、更なる経費の削減により経常収支比率及び経費回収率の改善を行う必要があります。
　また、老朽化した施設を計画的に補修・更新整備するため、最適整備構想に基づき、施設の長寿命化及び維持管理費の節減を押し進める必要があります。
　現在の経営戦略は、平成28年度に策定し、令和３年度に改訂を行いました。次期経営戦略については、物価等の情勢の変化や最適化構想に基づく事業等を反映させ、令和６年度末に改訂を行う予定です。</t>
    <rPh sb="178" eb="180">
      <t>ゲンザイ</t>
    </rPh>
    <rPh sb="204" eb="206">
      <t>カイテイ</t>
    </rPh>
    <rPh sb="225" eb="228">
      <t>ブッカトウ</t>
    </rPh>
    <rPh sb="229" eb="231">
      <t>ジョウセイ</t>
    </rPh>
    <rPh sb="232" eb="234">
      <t>ヘンカ</t>
    </rPh>
    <rPh sb="235" eb="240">
      <t>サイテキカコウソウ</t>
    </rPh>
    <rPh sb="241" eb="242">
      <t>モト</t>
    </rPh>
    <rPh sb="244" eb="246">
      <t>ジギョウ</t>
    </rPh>
    <rPh sb="246" eb="247">
      <t>トウ</t>
    </rPh>
    <rPh sb="248" eb="250">
      <t>ハンエイ</t>
    </rPh>
    <rPh sb="253" eb="255">
      <t>レイワ</t>
    </rPh>
    <rPh sb="260" eb="262">
      <t>カイテイ</t>
    </rPh>
    <rPh sb="263" eb="264">
      <t>オコナ</t>
    </rPh>
    <rPh sb="265" eb="267">
      <t>ヨテイ</t>
    </rPh>
    <phoneticPr fontId="4"/>
  </si>
  <si>
    <t>　経常損益については、「経常収支比率」は100％未満となり、収支状況が赤字であることを示しています。なお、「累積欠損」は発生していません。
　「流動比率」は類似団体平均値を上回り、「経費回収率」は類似団体平均値より低くなっています。「流動比率」及び「経費回収率」は100％未満となっていることから、農業集落排水への接続促進による下水道使用料の収益増加や汚水処理経費の削減により、資金確保を行う必要があります。
「汚水処理原価」については、類似団体平均値より低く抑えられていますが、今後は施設の維持管理や更新等に要する経費による上昇が予想されますので、最適整備構想に基づき、計画的に事業を進めていく必要があります。
「施設利用率」は類似団体平均値より低くなっています。主な要因は、施設の処理能力に対し、水洗化率と関連する処理水量が低いことによるものです。
　「水洗化率」は、昨年度より上昇していますが、類似団体平均値に対して低い状況にあります。これは、既存住宅の接続が進まないことが主な原因と考えられるため、住宅所有者等へ切替・接続を促す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</si>
</sst>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0.01</c:v>
                </c:pt>
                <c:pt idx="1">
                  <c:v>0</c:v>
                </c:pt>
                <c:pt idx="2">
                  <c:v>0</c:v>
                </c:pt>
                <c:pt idx="3">
                  <c:v>0</c:v>
                </c:pt>
                <c:pt idx="4">
                  <c:v>0</c:v>
                </c:pt>
              </c:numCache>
            </c:numRef>
          </c:val>
          <c:extLst>
            <c:ext xmlns:c16="http://schemas.microsoft.com/office/drawing/2014/chart" uri="{C3380CC4-5D6E-409C-BE32-E72D297353CC}">
              <c16:uniqueId val="{00000000-8805-4A2E-B1E4-7B83CAD7126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8805-4A2E-B1E4-7B83CAD7126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40.97</c:v>
                </c:pt>
                <c:pt idx="1">
                  <c:v>41.71</c:v>
                </c:pt>
                <c:pt idx="2">
                  <c:v>41.27</c:v>
                </c:pt>
                <c:pt idx="3">
                  <c:v>41.06</c:v>
                </c:pt>
                <c:pt idx="4">
                  <c:v>40.97</c:v>
                </c:pt>
              </c:numCache>
            </c:numRef>
          </c:val>
          <c:extLst>
            <c:ext xmlns:c16="http://schemas.microsoft.com/office/drawing/2014/chart" uri="{C3380CC4-5D6E-409C-BE32-E72D297353CC}">
              <c16:uniqueId val="{00000000-BB0F-4913-83D6-E43D8EEE876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BB0F-4913-83D6-E43D8EEE876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74.05</c:v>
                </c:pt>
                <c:pt idx="1">
                  <c:v>75.53</c:v>
                </c:pt>
                <c:pt idx="2">
                  <c:v>76.290000000000006</c:v>
                </c:pt>
                <c:pt idx="3">
                  <c:v>77.23</c:v>
                </c:pt>
                <c:pt idx="4">
                  <c:v>77.790000000000006</c:v>
                </c:pt>
              </c:numCache>
            </c:numRef>
          </c:val>
          <c:extLst>
            <c:ext xmlns:c16="http://schemas.microsoft.com/office/drawing/2014/chart" uri="{C3380CC4-5D6E-409C-BE32-E72D297353CC}">
              <c16:uniqueId val="{00000000-CF62-4A44-9449-3938AC47071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CF62-4A44-9449-3938AC47071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101.74</c:v>
                </c:pt>
                <c:pt idx="1">
                  <c:v>102.28</c:v>
                </c:pt>
                <c:pt idx="2">
                  <c:v>99.76</c:v>
                </c:pt>
                <c:pt idx="3">
                  <c:v>99.8</c:v>
                </c:pt>
                <c:pt idx="4">
                  <c:v>99.83</c:v>
                </c:pt>
              </c:numCache>
            </c:numRef>
          </c:val>
          <c:extLst>
            <c:ext xmlns:c16="http://schemas.microsoft.com/office/drawing/2014/chart" uri="{C3380CC4-5D6E-409C-BE32-E72D297353CC}">
              <c16:uniqueId val="{00000000-A14C-4A6A-8C0B-DC0CE0FDEB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A14C-4A6A-8C0B-DC0CE0FDEB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11.4</c:v>
                </c:pt>
                <c:pt idx="1">
                  <c:v>14.54</c:v>
                </c:pt>
                <c:pt idx="2">
                  <c:v>17.510000000000002</c:v>
                </c:pt>
                <c:pt idx="3">
                  <c:v>20.37</c:v>
                </c:pt>
                <c:pt idx="4">
                  <c:v>23.17</c:v>
                </c:pt>
              </c:numCache>
            </c:numRef>
          </c:val>
          <c:extLst>
            <c:ext xmlns:c16="http://schemas.microsoft.com/office/drawing/2014/chart" uri="{C3380CC4-5D6E-409C-BE32-E72D297353CC}">
              <c16:uniqueId val="{00000000-E1B8-4C04-A331-8E429EB23B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E1B8-4C04-A331-8E429EB23B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DC-4B86-B35B-DD11438AA4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6DC-4B86-B35B-DD11438AA4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86-4393-8B2F-403784B61C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6486-4393-8B2F-403784B61C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21.7</c:v>
                </c:pt>
                <c:pt idx="1">
                  <c:v>15.18</c:v>
                </c:pt>
                <c:pt idx="2">
                  <c:v>27.19</c:v>
                </c:pt>
                <c:pt idx="3">
                  <c:v>36.29</c:v>
                </c:pt>
                <c:pt idx="4">
                  <c:v>45.08</c:v>
                </c:pt>
              </c:numCache>
            </c:numRef>
          </c:val>
          <c:extLst>
            <c:ext xmlns:c16="http://schemas.microsoft.com/office/drawing/2014/chart" uri="{C3380CC4-5D6E-409C-BE32-E72D297353CC}">
              <c16:uniqueId val="{00000000-D747-49A5-BDF0-7F762F429C4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D747-49A5-BDF0-7F762F429C4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quot;-&quot;">
                  <c:v>1636.99</c:v>
                </c:pt>
              </c:numCache>
            </c:numRef>
          </c:val>
          <c:extLst>
            <c:ext xmlns:c16="http://schemas.microsoft.com/office/drawing/2014/chart" uri="{C3380CC4-5D6E-409C-BE32-E72D297353CC}">
              <c16:uniqueId val="{00000000-A847-445B-BEF3-0FE3AC3BE5F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A847-445B-BEF3-0FE3AC3BE5F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61.55</c:v>
                </c:pt>
                <c:pt idx="1">
                  <c:v>62.96</c:v>
                </c:pt>
                <c:pt idx="2">
                  <c:v>62.6</c:v>
                </c:pt>
                <c:pt idx="3">
                  <c:v>60.9</c:v>
                </c:pt>
                <c:pt idx="4">
                  <c:v>58.74</c:v>
                </c:pt>
              </c:numCache>
            </c:numRef>
          </c:val>
          <c:extLst>
            <c:ext xmlns:c16="http://schemas.microsoft.com/office/drawing/2014/chart" uri="{C3380CC4-5D6E-409C-BE32-E72D297353CC}">
              <c16:uniqueId val="{00000000-8D5F-4C19-8617-2C21CC33D6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8D5F-4C19-8617-2C21CC33D6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225.63</c:v>
                </c:pt>
                <c:pt idx="1">
                  <c:v>220.66</c:v>
                </c:pt>
                <c:pt idx="2">
                  <c:v>222.44</c:v>
                </c:pt>
                <c:pt idx="3">
                  <c:v>228.7</c:v>
                </c:pt>
                <c:pt idx="4">
                  <c:v>238.07</c:v>
                </c:pt>
              </c:numCache>
            </c:numRef>
          </c:val>
          <c:extLst>
            <c:ext xmlns:c16="http://schemas.microsoft.com/office/drawing/2014/chart" uri="{C3380CC4-5D6E-409C-BE32-E72D297353CC}">
              <c16:uniqueId val="{00000000-87A2-43B8-AE28-1ACF1FA6AAA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87A2-43B8-AE28-1ACF1FA6AAA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都城市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161515</v>
      </c>
      <c r="AM8" s="41"/>
      <c r="AN8" s="41"/>
      <c r="AO8" s="41"/>
      <c r="AP8" s="41"/>
      <c r="AQ8" s="41"/>
      <c r="AR8" s="41"/>
      <c r="AS8" s="41"/>
      <c r="AT8" s="34">
        <f>データ!T6</f>
        <v>653.36</v>
      </c>
      <c r="AU8" s="34"/>
      <c r="AV8" s="34"/>
      <c r="AW8" s="34"/>
      <c r="AX8" s="34"/>
      <c r="AY8" s="34"/>
      <c r="AZ8" s="34"/>
      <c r="BA8" s="34"/>
      <c r="BB8" s="34">
        <f>データ!U6</f>
        <v>247.21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73.930000000000007</v>
      </c>
      <c r="J10" s="34"/>
      <c r="K10" s="34"/>
      <c r="L10" s="34"/>
      <c r="M10" s="34"/>
      <c r="N10" s="34"/>
      <c r="O10" s="34"/>
      <c r="P10" s="34">
        <f>データ!P6</f>
        <v>7.08</v>
      </c>
      <c r="Q10" s="34"/>
      <c r="R10" s="34"/>
      <c r="S10" s="34"/>
      <c r="T10" s="34"/>
      <c r="U10" s="34"/>
      <c r="V10" s="34"/>
      <c r="W10" s="34">
        <f>データ!Q6</f>
        <v>94.8</v>
      </c>
      <c r="X10" s="34"/>
      <c r="Y10" s="34"/>
      <c r="Z10" s="34"/>
      <c r="AA10" s="34"/>
      <c r="AB10" s="34"/>
      <c r="AC10" s="34"/>
      <c r="AD10" s="41">
        <f>データ!R6</f>
        <v>2845</v>
      </c>
      <c r="AE10" s="41"/>
      <c r="AF10" s="41"/>
      <c r="AG10" s="41"/>
      <c r="AH10" s="41"/>
      <c r="AI10" s="41"/>
      <c r="AJ10" s="41"/>
      <c r="AK10" s="2"/>
      <c r="AL10" s="41">
        <f>データ!V6</f>
        <v>11498</v>
      </c>
      <c r="AM10" s="41"/>
      <c r="AN10" s="41"/>
      <c r="AO10" s="41"/>
      <c r="AP10" s="41"/>
      <c r="AQ10" s="41"/>
      <c r="AR10" s="41"/>
      <c r="AS10" s="41"/>
      <c r="AT10" s="34">
        <f>データ!W6</f>
        <v>9.57</v>
      </c>
      <c r="AU10" s="34"/>
      <c r="AV10" s="34"/>
      <c r="AW10" s="34"/>
      <c r="AX10" s="34"/>
      <c r="AY10" s="34"/>
      <c r="AZ10" s="34"/>
      <c r="BA10" s="34"/>
      <c r="BB10" s="34">
        <f>データ!X6</f>
        <v>1201.46</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EnhK3aGAI3E7x98Ah3dtB9c+Gh/AKpBlCHKLOmDQcatVspVeHCZDSq7u1KqkNebpWGF4AjSjwlid6sFjJxjx/g==" saltValue="wwZf0EnnMX/0Qnr4sI7KJ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452025</v>
      </c>
      <c r="D6" s="19">
        <f t="shared" si="3"/>
        <v>46</v>
      </c>
      <c r="E6" s="19">
        <f t="shared" si="3"/>
        <v>17</v>
      </c>
      <c r="F6" s="19">
        <f t="shared" si="3"/>
        <v>5</v>
      </c>
      <c r="G6" s="19">
        <f t="shared" si="3"/>
        <v>0</v>
      </c>
      <c r="H6" s="19" t="str">
        <f t="shared" si="3"/>
        <v>宮崎県　都城市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73.930000000000007</v>
      </c>
      <c r="P6" s="20">
        <f t="shared" si="3"/>
        <v>7.08</v>
      </c>
      <c r="Q6" s="20">
        <f t="shared" si="3"/>
        <v>94.8</v>
      </c>
      <c r="R6" s="20">
        <f t="shared" si="3"/>
        <v>2845</v>
      </c>
      <c r="S6" s="20">
        <f t="shared" si="3"/>
        <v>161515</v>
      </c>
      <c r="T6" s="20">
        <f t="shared" si="3"/>
        <v>653.36</v>
      </c>
      <c r="U6" s="20">
        <f t="shared" si="3"/>
        <v>247.21</v>
      </c>
      <c r="V6" s="20">
        <f t="shared" si="3"/>
        <v>11498</v>
      </c>
      <c r="W6" s="20">
        <f t="shared" si="3"/>
        <v>9.57</v>
      </c>
      <c r="X6" s="20">
        <f t="shared" si="3"/>
        <v>1201.46</v>
      </c>
      <c r="Y6" s="21">
        <f>IF(Y7="",NA(),Y7)</f>
        <v>101.74</v>
      </c>
      <c r="Z6" s="21">
        <f t="shared" ref="Z6:AH6" si="4">IF(Z7="",NA(),Z7)</f>
        <v>102.28</v>
      </c>
      <c r="AA6" s="21">
        <f t="shared" si="4"/>
        <v>99.76</v>
      </c>
      <c r="AB6" s="21">
        <f t="shared" si="4"/>
        <v>99.8</v>
      </c>
      <c r="AC6" s="21">
        <f t="shared" si="4"/>
        <v>99.83</v>
      </c>
      <c r="AD6" s="21">
        <f t="shared" si="4"/>
        <v>101.91</v>
      </c>
      <c r="AE6" s="21">
        <f t="shared" si="4"/>
        <v>103.09</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127.98</v>
      </c>
      <c r="AP6" s="21">
        <f t="shared" si="5"/>
        <v>101.24</v>
      </c>
      <c r="AQ6" s="21">
        <f t="shared" si="5"/>
        <v>124.9</v>
      </c>
      <c r="AR6" s="21">
        <f t="shared" si="5"/>
        <v>124.8</v>
      </c>
      <c r="AS6" s="21">
        <f t="shared" si="5"/>
        <v>120.64</v>
      </c>
      <c r="AT6" s="20" t="str">
        <f>IF(AT7="","",IF(AT7="-","【-】","【"&amp;SUBSTITUTE(TEXT(AT7,"#,##0.00"),"-","△")&amp;"】"))</f>
        <v>【124.06】</v>
      </c>
      <c r="AU6" s="21">
        <f>IF(AU7="",NA(),AU7)</f>
        <v>21.7</v>
      </c>
      <c r="AV6" s="21">
        <f t="shared" ref="AV6:BD6" si="6">IF(AV7="",NA(),AV7)</f>
        <v>15.18</v>
      </c>
      <c r="AW6" s="21">
        <f t="shared" si="6"/>
        <v>27.19</v>
      </c>
      <c r="AX6" s="21">
        <f t="shared" si="6"/>
        <v>36.29</v>
      </c>
      <c r="AY6" s="21">
        <f t="shared" si="6"/>
        <v>45.08</v>
      </c>
      <c r="AZ6" s="21">
        <f t="shared" si="6"/>
        <v>44.14</v>
      </c>
      <c r="BA6" s="21">
        <f t="shared" si="6"/>
        <v>37.24</v>
      </c>
      <c r="BB6" s="21">
        <f t="shared" si="6"/>
        <v>33.58</v>
      </c>
      <c r="BC6" s="21">
        <f t="shared" si="6"/>
        <v>35.42</v>
      </c>
      <c r="BD6" s="21">
        <f t="shared" si="6"/>
        <v>39.82</v>
      </c>
      <c r="BE6" s="20" t="str">
        <f>IF(BE7="","",IF(BE7="-","【-】","【"&amp;SUBSTITUTE(TEXT(BE7,"#,##0.00"),"-","△")&amp;"】"))</f>
        <v>【42.02】</v>
      </c>
      <c r="BF6" s="20">
        <f>IF(BF7="",NA(),BF7)</f>
        <v>0</v>
      </c>
      <c r="BG6" s="20">
        <f t="shared" ref="BG6:BO6" si="7">IF(BG7="",NA(),BG7)</f>
        <v>0</v>
      </c>
      <c r="BH6" s="20">
        <f t="shared" si="7"/>
        <v>0</v>
      </c>
      <c r="BI6" s="20">
        <f t="shared" si="7"/>
        <v>0</v>
      </c>
      <c r="BJ6" s="21">
        <f t="shared" si="7"/>
        <v>1636.99</v>
      </c>
      <c r="BK6" s="21">
        <f t="shared" si="7"/>
        <v>654.71</v>
      </c>
      <c r="BL6" s="21">
        <f t="shared" si="7"/>
        <v>783.8</v>
      </c>
      <c r="BM6" s="21">
        <f t="shared" si="7"/>
        <v>778.81</v>
      </c>
      <c r="BN6" s="21">
        <f t="shared" si="7"/>
        <v>718.49</v>
      </c>
      <c r="BO6" s="21">
        <f t="shared" si="7"/>
        <v>743.31</v>
      </c>
      <c r="BP6" s="20" t="str">
        <f>IF(BP7="","",IF(BP7="-","【-】","【"&amp;SUBSTITUTE(TEXT(BP7,"#,##0.00"),"-","△")&amp;"】"))</f>
        <v>【785.10】</v>
      </c>
      <c r="BQ6" s="21">
        <f>IF(BQ7="",NA(),BQ7)</f>
        <v>61.55</v>
      </c>
      <c r="BR6" s="21">
        <f t="shared" ref="BR6:BZ6" si="8">IF(BR7="",NA(),BR7)</f>
        <v>62.96</v>
      </c>
      <c r="BS6" s="21">
        <f t="shared" si="8"/>
        <v>62.6</v>
      </c>
      <c r="BT6" s="21">
        <f t="shared" si="8"/>
        <v>60.9</v>
      </c>
      <c r="BU6" s="21">
        <f t="shared" si="8"/>
        <v>58.74</v>
      </c>
      <c r="BV6" s="21">
        <f t="shared" si="8"/>
        <v>65.37</v>
      </c>
      <c r="BW6" s="21">
        <f t="shared" si="8"/>
        <v>68.11</v>
      </c>
      <c r="BX6" s="21">
        <f t="shared" si="8"/>
        <v>67.23</v>
      </c>
      <c r="BY6" s="21">
        <f t="shared" si="8"/>
        <v>61.82</v>
      </c>
      <c r="BZ6" s="21">
        <f t="shared" si="8"/>
        <v>61.15</v>
      </c>
      <c r="CA6" s="20" t="str">
        <f>IF(CA7="","",IF(CA7="-","【-】","【"&amp;SUBSTITUTE(TEXT(CA7,"#,##0.00"),"-","△")&amp;"】"))</f>
        <v>【56.93】</v>
      </c>
      <c r="CB6" s="21">
        <f>IF(CB7="",NA(),CB7)</f>
        <v>225.63</v>
      </c>
      <c r="CC6" s="21">
        <f t="shared" ref="CC6:CK6" si="9">IF(CC7="",NA(),CC7)</f>
        <v>220.66</v>
      </c>
      <c r="CD6" s="21">
        <f t="shared" si="9"/>
        <v>222.44</v>
      </c>
      <c r="CE6" s="21">
        <f t="shared" si="9"/>
        <v>228.7</v>
      </c>
      <c r="CF6" s="21">
        <f t="shared" si="9"/>
        <v>238.07</v>
      </c>
      <c r="CG6" s="21">
        <f t="shared" si="9"/>
        <v>228.99</v>
      </c>
      <c r="CH6" s="21">
        <f t="shared" si="9"/>
        <v>222.41</v>
      </c>
      <c r="CI6" s="21">
        <f t="shared" si="9"/>
        <v>228.21</v>
      </c>
      <c r="CJ6" s="21">
        <f t="shared" si="9"/>
        <v>246.9</v>
      </c>
      <c r="CK6" s="21">
        <f t="shared" si="9"/>
        <v>250.43</v>
      </c>
      <c r="CL6" s="20" t="str">
        <f>IF(CL7="","",IF(CL7="-","【-】","【"&amp;SUBSTITUTE(TEXT(CL7,"#,##0.00"),"-","△")&amp;"】"))</f>
        <v>【271.15】</v>
      </c>
      <c r="CM6" s="21">
        <f>IF(CM7="",NA(),CM7)</f>
        <v>40.97</v>
      </c>
      <c r="CN6" s="21">
        <f t="shared" ref="CN6:CV6" si="10">IF(CN7="",NA(),CN7)</f>
        <v>41.71</v>
      </c>
      <c r="CO6" s="21">
        <f t="shared" si="10"/>
        <v>41.27</v>
      </c>
      <c r="CP6" s="21">
        <f t="shared" si="10"/>
        <v>41.06</v>
      </c>
      <c r="CQ6" s="21">
        <f t="shared" si="10"/>
        <v>40.97</v>
      </c>
      <c r="CR6" s="21">
        <f t="shared" si="10"/>
        <v>54.06</v>
      </c>
      <c r="CS6" s="21">
        <f t="shared" si="10"/>
        <v>55.26</v>
      </c>
      <c r="CT6" s="21">
        <f t="shared" si="10"/>
        <v>54.54</v>
      </c>
      <c r="CU6" s="21">
        <f t="shared" si="10"/>
        <v>52.9</v>
      </c>
      <c r="CV6" s="21">
        <f t="shared" si="10"/>
        <v>52.63</v>
      </c>
      <c r="CW6" s="20" t="str">
        <f>IF(CW7="","",IF(CW7="-","【-】","【"&amp;SUBSTITUTE(TEXT(CW7,"#,##0.00"),"-","△")&amp;"】"))</f>
        <v>【49.87】</v>
      </c>
      <c r="CX6" s="21">
        <f>IF(CX7="",NA(),CX7)</f>
        <v>74.05</v>
      </c>
      <c r="CY6" s="21">
        <f t="shared" ref="CY6:DG6" si="11">IF(CY7="",NA(),CY7)</f>
        <v>75.53</v>
      </c>
      <c r="CZ6" s="21">
        <f t="shared" si="11"/>
        <v>76.290000000000006</v>
      </c>
      <c r="DA6" s="21">
        <f t="shared" si="11"/>
        <v>77.23</v>
      </c>
      <c r="DB6" s="21">
        <f t="shared" si="11"/>
        <v>77.790000000000006</v>
      </c>
      <c r="DC6" s="21">
        <f t="shared" si="11"/>
        <v>90.11</v>
      </c>
      <c r="DD6" s="21">
        <f t="shared" si="11"/>
        <v>90.52</v>
      </c>
      <c r="DE6" s="21">
        <f t="shared" si="11"/>
        <v>90.3</v>
      </c>
      <c r="DF6" s="21">
        <f t="shared" si="11"/>
        <v>90.3</v>
      </c>
      <c r="DG6" s="21">
        <f t="shared" si="11"/>
        <v>90.32</v>
      </c>
      <c r="DH6" s="20" t="str">
        <f>IF(DH7="","",IF(DH7="-","【-】","【"&amp;SUBSTITUTE(TEXT(DH7,"#,##0.00"),"-","△")&amp;"】"))</f>
        <v>【87.54】</v>
      </c>
      <c r="DI6" s="21">
        <f>IF(DI7="",NA(),DI7)</f>
        <v>11.4</v>
      </c>
      <c r="DJ6" s="21">
        <f t="shared" ref="DJ6:DR6" si="12">IF(DJ7="",NA(),DJ7)</f>
        <v>14.54</v>
      </c>
      <c r="DK6" s="21">
        <f t="shared" si="12"/>
        <v>17.510000000000002</v>
      </c>
      <c r="DL6" s="21">
        <f t="shared" si="12"/>
        <v>20.37</v>
      </c>
      <c r="DM6" s="21">
        <f t="shared" si="12"/>
        <v>23.17</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1">
        <f>IF(EE7="",NA(),EE7)</f>
        <v>0.01</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2">
      <c r="A7" s="14"/>
      <c r="B7" s="23">
        <v>2023</v>
      </c>
      <c r="C7" s="23">
        <v>452025</v>
      </c>
      <c r="D7" s="23">
        <v>46</v>
      </c>
      <c r="E7" s="23">
        <v>17</v>
      </c>
      <c r="F7" s="23">
        <v>5</v>
      </c>
      <c r="G7" s="23">
        <v>0</v>
      </c>
      <c r="H7" s="23" t="s">
        <v>95</v>
      </c>
      <c r="I7" s="23" t="s">
        <v>96</v>
      </c>
      <c r="J7" s="23" t="s">
        <v>97</v>
      </c>
      <c r="K7" s="23" t="s">
        <v>98</v>
      </c>
      <c r="L7" s="23" t="s">
        <v>99</v>
      </c>
      <c r="M7" s="23" t="s">
        <v>100</v>
      </c>
      <c r="N7" s="24" t="s">
        <v>101</v>
      </c>
      <c r="O7" s="24">
        <v>73.930000000000007</v>
      </c>
      <c r="P7" s="24">
        <v>7.08</v>
      </c>
      <c r="Q7" s="24">
        <v>94.8</v>
      </c>
      <c r="R7" s="24">
        <v>2845</v>
      </c>
      <c r="S7" s="24">
        <v>161515</v>
      </c>
      <c r="T7" s="24">
        <v>653.36</v>
      </c>
      <c r="U7" s="24">
        <v>247.21</v>
      </c>
      <c r="V7" s="24">
        <v>11498</v>
      </c>
      <c r="W7" s="24">
        <v>9.57</v>
      </c>
      <c r="X7" s="24">
        <v>1201.46</v>
      </c>
      <c r="Y7" s="24">
        <v>101.74</v>
      </c>
      <c r="Z7" s="24">
        <v>102.28</v>
      </c>
      <c r="AA7" s="24">
        <v>99.76</v>
      </c>
      <c r="AB7" s="24">
        <v>99.8</v>
      </c>
      <c r="AC7" s="24">
        <v>99.83</v>
      </c>
      <c r="AD7" s="24">
        <v>101.91</v>
      </c>
      <c r="AE7" s="24">
        <v>103.09</v>
      </c>
      <c r="AF7" s="24">
        <v>102.11</v>
      </c>
      <c r="AG7" s="24">
        <v>101.91</v>
      </c>
      <c r="AH7" s="24">
        <v>103.07</v>
      </c>
      <c r="AI7" s="24">
        <v>104.44</v>
      </c>
      <c r="AJ7" s="24">
        <v>0</v>
      </c>
      <c r="AK7" s="24">
        <v>0</v>
      </c>
      <c r="AL7" s="24">
        <v>0</v>
      </c>
      <c r="AM7" s="24">
        <v>0</v>
      </c>
      <c r="AN7" s="24">
        <v>0</v>
      </c>
      <c r="AO7" s="24">
        <v>127.98</v>
      </c>
      <c r="AP7" s="24">
        <v>101.24</v>
      </c>
      <c r="AQ7" s="24">
        <v>124.9</v>
      </c>
      <c r="AR7" s="24">
        <v>124.8</v>
      </c>
      <c r="AS7" s="24">
        <v>120.64</v>
      </c>
      <c r="AT7" s="24">
        <v>124.06</v>
      </c>
      <c r="AU7" s="24">
        <v>21.7</v>
      </c>
      <c r="AV7" s="24">
        <v>15.18</v>
      </c>
      <c r="AW7" s="24">
        <v>27.19</v>
      </c>
      <c r="AX7" s="24">
        <v>36.29</v>
      </c>
      <c r="AY7" s="24">
        <v>45.08</v>
      </c>
      <c r="AZ7" s="24">
        <v>44.14</v>
      </c>
      <c r="BA7" s="24">
        <v>37.24</v>
      </c>
      <c r="BB7" s="24">
        <v>33.58</v>
      </c>
      <c r="BC7" s="24">
        <v>35.42</v>
      </c>
      <c r="BD7" s="24">
        <v>39.82</v>
      </c>
      <c r="BE7" s="24">
        <v>42.02</v>
      </c>
      <c r="BF7" s="24">
        <v>0</v>
      </c>
      <c r="BG7" s="24">
        <v>0</v>
      </c>
      <c r="BH7" s="24">
        <v>0</v>
      </c>
      <c r="BI7" s="24">
        <v>0</v>
      </c>
      <c r="BJ7" s="24">
        <v>1636.99</v>
      </c>
      <c r="BK7" s="24">
        <v>654.71</v>
      </c>
      <c r="BL7" s="24">
        <v>783.8</v>
      </c>
      <c r="BM7" s="24">
        <v>778.81</v>
      </c>
      <c r="BN7" s="24">
        <v>718.49</v>
      </c>
      <c r="BO7" s="24">
        <v>743.31</v>
      </c>
      <c r="BP7" s="24">
        <v>785.1</v>
      </c>
      <c r="BQ7" s="24">
        <v>61.55</v>
      </c>
      <c r="BR7" s="24">
        <v>62.96</v>
      </c>
      <c r="BS7" s="24">
        <v>62.6</v>
      </c>
      <c r="BT7" s="24">
        <v>60.9</v>
      </c>
      <c r="BU7" s="24">
        <v>58.74</v>
      </c>
      <c r="BV7" s="24">
        <v>65.37</v>
      </c>
      <c r="BW7" s="24">
        <v>68.11</v>
      </c>
      <c r="BX7" s="24">
        <v>67.23</v>
      </c>
      <c r="BY7" s="24">
        <v>61.82</v>
      </c>
      <c r="BZ7" s="24">
        <v>61.15</v>
      </c>
      <c r="CA7" s="24">
        <v>56.93</v>
      </c>
      <c r="CB7" s="24">
        <v>225.63</v>
      </c>
      <c r="CC7" s="24">
        <v>220.66</v>
      </c>
      <c r="CD7" s="24">
        <v>222.44</v>
      </c>
      <c r="CE7" s="24">
        <v>228.7</v>
      </c>
      <c r="CF7" s="24">
        <v>238.07</v>
      </c>
      <c r="CG7" s="24">
        <v>228.99</v>
      </c>
      <c r="CH7" s="24">
        <v>222.41</v>
      </c>
      <c r="CI7" s="24">
        <v>228.21</v>
      </c>
      <c r="CJ7" s="24">
        <v>246.9</v>
      </c>
      <c r="CK7" s="24">
        <v>250.43</v>
      </c>
      <c r="CL7" s="24">
        <v>271.14999999999998</v>
      </c>
      <c r="CM7" s="24">
        <v>40.97</v>
      </c>
      <c r="CN7" s="24">
        <v>41.71</v>
      </c>
      <c r="CO7" s="24">
        <v>41.27</v>
      </c>
      <c r="CP7" s="24">
        <v>41.06</v>
      </c>
      <c r="CQ7" s="24">
        <v>40.97</v>
      </c>
      <c r="CR7" s="24">
        <v>54.06</v>
      </c>
      <c r="CS7" s="24">
        <v>55.26</v>
      </c>
      <c r="CT7" s="24">
        <v>54.54</v>
      </c>
      <c r="CU7" s="24">
        <v>52.9</v>
      </c>
      <c r="CV7" s="24">
        <v>52.63</v>
      </c>
      <c r="CW7" s="24">
        <v>49.87</v>
      </c>
      <c r="CX7" s="24">
        <v>74.05</v>
      </c>
      <c r="CY7" s="24">
        <v>75.53</v>
      </c>
      <c r="CZ7" s="24">
        <v>76.290000000000006</v>
      </c>
      <c r="DA7" s="24">
        <v>77.23</v>
      </c>
      <c r="DB7" s="24">
        <v>77.790000000000006</v>
      </c>
      <c r="DC7" s="24">
        <v>90.11</v>
      </c>
      <c r="DD7" s="24">
        <v>90.52</v>
      </c>
      <c r="DE7" s="24">
        <v>90.3</v>
      </c>
      <c r="DF7" s="24">
        <v>90.3</v>
      </c>
      <c r="DG7" s="24">
        <v>90.32</v>
      </c>
      <c r="DH7" s="24">
        <v>87.54</v>
      </c>
      <c r="DI7" s="24">
        <v>11.4</v>
      </c>
      <c r="DJ7" s="24">
        <v>14.54</v>
      </c>
      <c r="DK7" s="24">
        <v>17.510000000000002</v>
      </c>
      <c r="DL7" s="24">
        <v>20.37</v>
      </c>
      <c r="DM7" s="24">
        <v>23.17</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0.01</v>
      </c>
      <c r="EF7" s="24">
        <v>0</v>
      </c>
      <c r="EG7" s="24">
        <v>0</v>
      </c>
      <c r="EH7" s="24">
        <v>0</v>
      </c>
      <c r="EI7" s="24">
        <v>0</v>
      </c>
      <c r="EJ7" s="24">
        <v>0.02</v>
      </c>
      <c r="EK7" s="24">
        <v>0.02</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110</v>
      </c>
      <c r="E13" t="s">
        <v>109</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2025-01-31T00:54:07Z</cp:lastPrinted>
  <dcterms:created xsi:type="dcterms:W3CDTF">2025-01-24T07:21:06Z</dcterms:created>
  <dcterms:modified xsi:type="dcterms:W3CDTF">2025-02-27T02:24:54Z</dcterms:modified>
  <cp:category/>
</cp:coreProperties>
</file>