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1eBiELvixLchNp5TxHMEXuBSmms0QYRF3ZzUnwK8PZWjvIylmjO5/z7lioWpH+TKrav+9VQAkWmjXuGA1WkbTQ==" workbookSaltValue="tB/06TQ+uyTa3jTyIciu9Q==" workbookSpinCount="100000"/>
  <bookViews>
    <workbookView xWindow="-120" yWindow="-120" windowWidth="29040" windowHeight="158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<sst xmlns="http://schemas.openxmlformats.org/spreadsheetml/2006/main" xmlns:r="http://schemas.openxmlformats.org/officeDocument/2006/relationships" count="114" uniqueCount="114">
  <si>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</si>
  <si>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</si>
  <si>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</si>
  <si>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</si>
  <si>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</si>
  <si>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</si>
  <si>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</si>
  <si>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</si>
  <si>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</si>
  <si>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</si>
  <si>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</si>
  <si>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</si>
  <si>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</si>
  <si>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</si>
  <si>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</si>
  <si>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</si>
  <si>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</si>
  <si>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</si>
  <si>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</si>
  <si>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</si>
  <si>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</si>
  <si>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</si>
  <si>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</si>
  <si>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</si>
  <si>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</si>
  <si>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</si>
  <si>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</si>
  <si>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</si>
  <si>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</si>
  <si>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</si>
  <si>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</si>
  <si>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</si>
  <si>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</si>
  <si>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</si>
  <si>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</si>
  <si>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</si>
  <si>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</si>
  <si>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</si>
  <si>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</si>
  <si>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</si>
  <si>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</si>
  <si>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</si>
  <si>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</si>
  <si>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</si>
  <si>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</si>
  <si>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</si>
  <si>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</si>
  <si>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</si>
  <si>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</si>
  <si>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</si>
  <si>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</si>
  <si>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</si>
  <si>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</si>
  <si>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</si>
  <si>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</si>
  <si>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</si>
  <si>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</si>
  <si>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</si>
  <si>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</si>
  <si>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</si>
  <si>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</si>
  <si>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</si>
  <si>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</si>
  <si>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</si>
  <si>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</si>
  <si>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</si>
  <si>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</si>
  <si>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</si>
  <si>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</si>
  <si>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</si>
  <si>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</si>
  <si>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</si>
  <si>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</si>
  <si>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</si>
  <si>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</si>
  <si>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</si>
  <si>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</si>
  <si>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</si>
  <si>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</si>
  <si>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</si>
  <si>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</si>
  <si>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</si>
  <si>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</si>
  <si>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</si>
  <si>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</si>
  <si>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</si>
  <si>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</si>
  <si>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</si>
  <si>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</si>
  <si>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</si>
  <si>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</si>
  <si>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</si>
  <si>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</si>
  <si>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</si>
  <si>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</si>
  <si>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日向市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</si>
  <si>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</si>
  <si>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</si>
  <si>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</si>
  <si>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</si>
  <si>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</si>
  <si>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</si>
  <si>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</si>
  <si>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</si>
  <si>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</si>
  <si>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</si>
  <si>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</si>
  <si>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</si>
  <si>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</si>
  <si>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</si>
  <si>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</si>
  <si>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令和５年度は、「日向市農業集落排水事業最適整備構想計画」（令和３～７年度）に基づき、市内の３地区の処理施設の修繕・改築を行う長寿命化対策工事を実施しました。
　経営状況について、経常収支比率や流動比率は100％を超えていますが、経費回収率が100％を大きく下回る状況が続いており、汚水処理費を使用料だけでは賄いきれず、一般会計からの多額の繰入金に依存しています。
　今後も、更なる収入源の確保が求められることから、使用料改定を着実に進め、経営の健全化を図る必要があります。
　将来にわたりサービスの提供を安定的に継続することが可能となるよう、中長期的な経営の基本計画である「経営戦略」により、引き続き経営基盤の強化と財政マネジメント向上に取り組んでいきます。</t>
    <rPh sb="81" eb="85">
      <t>ケイエイジョウキョウ</t>
    </rPh>
    <rPh sb="126" eb="127">
      <t>オオ</t>
    </rPh>
    <rPh sb="132" eb="134">
      <t>ジョウキョウ</t>
    </rPh>
    <rPh sb="135" eb="136">
      <t>ツヅ</t>
    </rPh>
    <rPh sb="167" eb="169">
      <t>タガク</t>
    </rPh>
    <phoneticPr fontId="1"/>
  </si>
  <si>
    <t>①有形固定資産減価償却率は、類似団体平均や全国平均に比べて低い数値となっていますが、施設の老朽化の進行に伴い、上昇傾向にあります。
②管渠老朽化率及び③管渠改善率については、耐用年数を経過した管渠が生じていないため、当該値の算出はありません。</t>
    <rPh sb="29" eb="30">
      <t>ヒク</t>
    </rPh>
    <rPh sb="67" eb="69">
      <t>カンキョ</t>
    </rPh>
    <rPh sb="69" eb="73">
      <t>ロウキュウカリツ</t>
    </rPh>
    <rPh sb="73" eb="74">
      <t>オヨ</t>
    </rPh>
    <rPh sb="76" eb="81">
      <t>カンキョカイゼンリツ</t>
    </rPh>
    <rPh sb="87" eb="91">
      <t>タイヨウネンスウ</t>
    </rPh>
    <rPh sb="92" eb="94">
      <t>ケイカ</t>
    </rPh>
    <rPh sb="96" eb="98">
      <t>カンキョ</t>
    </rPh>
    <rPh sb="99" eb="100">
      <t>ショウ</t>
    </rPh>
    <rPh sb="108" eb="110">
      <t>トウガイ</t>
    </rPh>
    <rPh sb="110" eb="111">
      <t>チ</t>
    </rPh>
    <rPh sb="112" eb="114">
      <t>サンシュツ</t>
    </rPh>
    <phoneticPr fontId="1"/>
  </si>
  <si>
    <t>①経常収支比率について、経常費用は主に減価償却費の減により減少していますが、経常収益における使用料の人口減に伴う減や一般会計繰入金の基準外抑制のための減が、経常費用の減少額を上回っているため、前年度より1.94ポイント低下しています。
②累積欠損金比率について、累積欠損金は発生していません。
③流動比率について、流動負債は主に年度末における未払金の増により増加していますが、流動資産の現金保有の増等により、流動負債の増加額を上回っており、前年度より19.44ポイントの上昇となっています。現金保有増の要因は、多額の一般会計繰入金の受け入れや資本費平準化債の借入に対し、企業債の元利償還額が減少傾向にあることです。
④企業債残高対事業規模比率について、企業債残高は全て一般会計からの繰入金で負担していることから比率の発生はありません。
⑤経費回収率は、人口減少に伴う使用料収入の減に対し、物価上昇等による汚水処理費の増加のため、前年度より低下しました。類似団体よりは高い数値となっていますが、依然として一般会計繰入金への依存は高く、使用料の適正水準の検討が必要です。
⑥汚水処理原価は、物価上昇等により汚水処理費が増となったことに対し、人口減少に伴い年間有収水量が減少したため前年度より上昇しています。
⑦施設利用率は、前年度からほぼ横ばいとなっていますが、処理能力の50％にも満たない状況が今後も見込まれます。更なる接続世帯の増加に向けた取組や設備の更新時におけるダウンサイジング（規模の縮小）の検討が必要です。
⑧水洗化率は徐々に上昇していますが、下水道事業と比較すると低い数値となっています。公共用水域の水質保全及び使用料収入の確保に向け、接続世帯の増加に向けた取組が必要です。</t>
    <rPh sb="12" eb="16">
      <t>ケイジョウヒヨウ</t>
    </rPh>
    <rPh sb="17" eb="18">
      <t>オモ</t>
    </rPh>
    <rPh sb="19" eb="24">
      <t>ゲンカショウキャクヒ</t>
    </rPh>
    <rPh sb="25" eb="26">
      <t>ゲン</t>
    </rPh>
    <rPh sb="29" eb="31">
      <t>ゲンショウ</t>
    </rPh>
    <rPh sb="38" eb="42">
      <t>ケイジョウシュウエキ</t>
    </rPh>
    <rPh sb="46" eb="49">
      <t>シヨウリョウ</t>
    </rPh>
    <rPh sb="50" eb="53">
      <t>ジンコウゲン</t>
    </rPh>
    <rPh sb="54" eb="55">
      <t>トモナ</t>
    </rPh>
    <rPh sb="56" eb="57">
      <t>ゲン</t>
    </rPh>
    <rPh sb="58" eb="60">
      <t>イッパン</t>
    </rPh>
    <rPh sb="60" eb="62">
      <t>カイケイ</t>
    </rPh>
    <rPh sb="62" eb="64">
      <t>クリイレ</t>
    </rPh>
    <rPh sb="64" eb="65">
      <t>キン</t>
    </rPh>
    <rPh sb="66" eb="68">
      <t>キジュン</t>
    </rPh>
    <rPh sb="68" eb="69">
      <t>ガイ</t>
    </rPh>
    <rPh sb="69" eb="71">
      <t>ヨクセイ</t>
    </rPh>
    <rPh sb="75" eb="76">
      <t>ゲン</t>
    </rPh>
    <rPh sb="78" eb="82">
      <t>ケイジョウヒヨウ</t>
    </rPh>
    <rPh sb="83" eb="86">
      <t>ゲンショウガク</t>
    </rPh>
    <rPh sb="87" eb="89">
      <t>ウワマワ</t>
    </rPh>
    <rPh sb="96" eb="99">
      <t>ゼンネンド</t>
    </rPh>
    <rPh sb="109" eb="111">
      <t>テイカ</t>
    </rPh>
    <rPh sb="119" eb="121">
      <t>ルイセキ</t>
    </rPh>
    <rPh sb="121" eb="124">
      <t>ケッソンキン</t>
    </rPh>
    <rPh sb="124" eb="126">
      <t>ヒリツ</t>
    </rPh>
    <rPh sb="131" eb="133">
      <t>ルイセキ</t>
    </rPh>
    <rPh sb="133" eb="136">
      <t>ケッソンキン</t>
    </rPh>
    <rPh sb="137" eb="139">
      <t>ハッセイ</t>
    </rPh>
    <rPh sb="148" eb="152">
      <t>リュウドウヒリツ</t>
    </rPh>
    <rPh sb="157" eb="161">
      <t>リュウドウフサイ</t>
    </rPh>
    <rPh sb="162" eb="163">
      <t>オモ</t>
    </rPh>
    <rPh sb="164" eb="167">
      <t>ネンドマツ</t>
    </rPh>
    <rPh sb="309" eb="312">
      <t>キギョウサイ</t>
    </rPh>
    <rPh sb="312" eb="314">
      <t>ザンダカ</t>
    </rPh>
    <rPh sb="314" eb="315">
      <t>タイ</t>
    </rPh>
    <rPh sb="315" eb="319">
      <t>ジギョウキボ</t>
    </rPh>
    <rPh sb="319" eb="321">
      <t>ヒリツ</t>
    </rPh>
    <rPh sb="342" eb="343">
      <t>イ</t>
    </rPh>
    <rPh sb="345" eb="347">
      <t>フタン</t>
    </rPh>
    <rPh sb="355" eb="357">
      <t>ヒリツ</t>
    </rPh>
    <rPh sb="358" eb="360">
      <t>ハッセイ</t>
    </rPh>
    <rPh sb="369" eb="374">
      <t>ケイヒカイシュウリツ</t>
    </rPh>
    <rPh sb="376" eb="380">
      <t>ジンコウゲンショウ</t>
    </rPh>
    <rPh sb="381" eb="382">
      <t>トモナ</t>
    </rPh>
    <rPh sb="383" eb="386">
      <t>シヨウリョウ</t>
    </rPh>
    <rPh sb="386" eb="388">
      <t>シュウニュウ</t>
    </rPh>
    <rPh sb="408" eb="410">
      <t>ゾウカ</t>
    </rPh>
    <rPh sb="414" eb="417">
      <t>ゼンネンド</t>
    </rPh>
    <rPh sb="419" eb="421">
      <t>テイカ</t>
    </rPh>
    <rPh sb="426" eb="430">
      <t>ルイジダンタイ</t>
    </rPh>
    <rPh sb="433" eb="434">
      <t>タカ</t>
    </rPh>
    <rPh sb="435" eb="437">
      <t>スウチ</t>
    </rPh>
    <rPh sb="446" eb="448">
      <t>イゼン</t>
    </rPh>
    <rPh sb="451" eb="458">
      <t>イッパンカイケイクリイレキン</t>
    </rPh>
    <rPh sb="460" eb="462">
      <t>イゾン</t>
    </rPh>
    <rPh sb="463" eb="464">
      <t>タカ</t>
    </rPh>
    <rPh sb="466" eb="469">
      <t>シヨウリョウ</t>
    </rPh>
    <rPh sb="470" eb="474">
      <t>テキセイスイジュン</t>
    </rPh>
    <rPh sb="475" eb="477">
      <t>ケントウ</t>
    </rPh>
    <rPh sb="478" eb="480">
      <t>ヒツヨウ</t>
    </rPh>
    <rPh sb="485" eb="491">
      <t>オスイショリゲンカ</t>
    </rPh>
    <rPh sb="493" eb="497">
      <t>ブッカジョウショウ</t>
    </rPh>
    <rPh sb="497" eb="498">
      <t>ナド</t>
    </rPh>
    <rPh sb="501" eb="506">
      <t>オスイショリヒ</t>
    </rPh>
    <rPh sb="507" eb="508">
      <t>ゾウ</t>
    </rPh>
    <rPh sb="515" eb="516">
      <t>タイ</t>
    </rPh>
    <rPh sb="518" eb="522">
      <t>ジンコウゲンショウ</t>
    </rPh>
    <rPh sb="523" eb="524">
      <t>トモナ</t>
    </rPh>
    <rPh sb="553" eb="558">
      <t>シセツリヨウリツ</t>
    </rPh>
    <rPh sb="560" eb="563">
      <t>ゼンネンド</t>
    </rPh>
    <rPh sb="567" eb="568">
      <t>ヨコ</t>
    </rPh>
    <rPh sb="579" eb="583">
      <t>ショリノウリョク</t>
    </rPh>
    <rPh sb="589" eb="590">
      <t>ミ</t>
    </rPh>
    <rPh sb="593" eb="595">
      <t>ジョウキョウ</t>
    </rPh>
    <rPh sb="596" eb="598">
      <t>コンゴ</t>
    </rPh>
    <rPh sb="599" eb="601">
      <t>ミコ</t>
    </rPh>
    <rPh sb="606" eb="607">
      <t>サラ</t>
    </rPh>
    <rPh sb="609" eb="611">
      <t>セツゾク</t>
    </rPh>
    <rPh sb="611" eb="613">
      <t>セタイ</t>
    </rPh>
    <rPh sb="614" eb="616">
      <t>ゾウカ</t>
    </rPh>
    <rPh sb="617" eb="618">
      <t>ム</t>
    </rPh>
    <rPh sb="620" eb="622">
      <t>トリクミ</t>
    </rPh>
    <rPh sb="623" eb="625">
      <t>セツビ</t>
    </rPh>
    <rPh sb="626" eb="629">
      <t>コウシンジ</t>
    </rPh>
    <rPh sb="642" eb="644">
      <t>キボ</t>
    </rPh>
    <rPh sb="645" eb="647">
      <t>シュクショウ</t>
    </rPh>
    <rPh sb="649" eb="651">
      <t>ケントウ</t>
    </rPh>
    <rPh sb="652" eb="654">
      <t>ヒツヨウ</t>
    </rPh>
    <rPh sb="659" eb="663">
      <t>スイセンカリツ</t>
    </rPh>
    <rPh sb="664" eb="666">
      <t>ジョジョ</t>
    </rPh>
    <rPh sb="667" eb="669">
      <t>ジョウショウ</t>
    </rPh>
    <rPh sb="689" eb="690">
      <t>スウ</t>
    </rPh>
    <rPh sb="699" eb="702">
      <t>コウキョウヨウ</t>
    </rPh>
    <rPh sb="702" eb="704">
      <t>スイイキ</t>
    </rPh>
    <rPh sb="705" eb="709">
      <t>スイシツホゼン</t>
    </rPh>
    <rPh sb="709" eb="710">
      <t>オヨ</t>
    </rPh>
    <rPh sb="711" eb="714">
      <t>シヨウリョウ</t>
    </rPh>
    <rPh sb="714" eb="716">
      <t>シュウニュウ</t>
    </rPh>
    <rPh sb="717" eb="719">
      <t>カクホ</t>
    </rPh>
    <rPh sb="720" eb="721">
      <t>ム</t>
    </rPh>
    <rPh sb="723" eb="725">
      <t>セツゾク</t>
    </rPh>
    <rPh sb="725" eb="727">
      <t>セタイ</t>
    </rPh>
    <rPh sb="728" eb="730">
      <t>ゾウカ</t>
    </rPh>
    <rPh sb="731" eb="732">
      <t>ム</t>
    </rPh>
    <rPh sb="734" eb="736">
      <t>トリクミ</t>
    </rPh>
    <rPh sb="737" eb="739">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</si>
</sst>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8" fillId="0" borderId="8"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0.25</c:v>
                </c:pt>
                <c:pt idx="2">
                  <c:v>5.e-002</c:v>
                </c:pt>
                <c:pt idx="3">
                  <c:v>3.e-002</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50.79</c:v>
                </c:pt>
                <c:pt idx="2">
                  <c:v>47.84</c:v>
                </c:pt>
                <c:pt idx="3">
                  <c:v>45.02</c:v>
                </c:pt>
                <c:pt idx="4">
                  <c:v>45.22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54.83</c:v>
                </c:pt>
                <c:pt idx="2">
                  <c:v>66.53</c:v>
                </c:pt>
                <c:pt idx="3">
                  <c:v>52.35</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84.17</c:v>
                </c:pt>
                <c:pt idx="2">
                  <c:v>86.74</c:v>
                </c:pt>
                <c:pt idx="3">
                  <c:v>86.98</c:v>
                </c:pt>
                <c:pt idx="4">
                  <c:v>87.3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84.7</c:v>
                </c:pt>
                <c:pt idx="2">
                  <c:v>84.67</c:v>
                </c:pt>
                <c:pt idx="3">
                  <c:v>84.39</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168.27</c:v>
                </c:pt>
                <c:pt idx="2">
                  <c:v>145.97999999999999</c:v>
                </c:pt>
                <c:pt idx="3">
                  <c:v>135.72999999999999</c:v>
                </c:pt>
                <c:pt idx="4">
                  <c:v>133.79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106.37</c:v>
                </c:pt>
                <c:pt idx="2">
                  <c:v>106.07</c:v>
                </c:pt>
                <c:pt idx="3">
                  <c:v>105.5</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3.91</c:v>
                </c:pt>
                <c:pt idx="2">
                  <c:v>7.74</c:v>
                </c:pt>
                <c:pt idx="3">
                  <c:v>11.45</c:v>
                </c:pt>
                <c:pt idx="4">
                  <c:v>14.32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20.34</c:v>
                </c:pt>
                <c:pt idx="2">
                  <c:v>21.85</c:v>
                </c:pt>
                <c:pt idx="3">
                  <c:v>25.19</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139.02000000000001</c:v>
                </c:pt>
                <c:pt idx="2">
                  <c:v>132.04</c:v>
                </c:pt>
                <c:pt idx="3">
                  <c:v>145.43</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104.63</c:v>
                </c:pt>
                <c:pt idx="2">
                  <c:v>162.66999999999999</c:v>
                </c:pt>
                <c:pt idx="3">
                  <c:v>205.65</c:v>
                </c:pt>
                <c:pt idx="4">
                  <c:v>225.09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29.13</c:v>
                </c:pt>
                <c:pt idx="2">
                  <c:v>35.69</c:v>
                </c:pt>
                <c:pt idx="3">
                  <c:v>38.4</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867.83</c:v>
                </c:pt>
                <c:pt idx="2">
                  <c:v>791.76</c:v>
                </c:pt>
                <c:pt idx="3">
                  <c:v>900.82</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70.67</c:v>
                </c:pt>
                <c:pt idx="2">
                  <c:v>71.45</c:v>
                </c:pt>
                <c:pt idx="3">
                  <c:v>74.7</c:v>
                </c:pt>
                <c:pt idx="4">
                  <c:v>70.77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57.08</c:v>
                </c:pt>
                <c:pt idx="2">
                  <c:v>56.26</c:v>
                </c:pt>
                <c:pt idx="3">
                  <c:v>52.94</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170.05</c:v>
                </c:pt>
                <c:pt idx="2">
                  <c:v>168.51</c:v>
                </c:pt>
                <c:pt idx="3">
                  <c:v>161.79</c:v>
                </c:pt>
                <c:pt idx="4">
                  <c:v>171.54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274.99</c:v>
                </c:pt>
                <c:pt idx="2">
                  <c:v>282.08999999999997</c:v>
                </c:pt>
                <c:pt idx="3">
                  <c:v>303.27999999999997</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52"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日向市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58687</v>
      </c>
      <c r="AM8" s="21"/>
      <c r="AN8" s="21"/>
      <c r="AO8" s="21"/>
      <c r="AP8" s="21"/>
      <c r="AQ8" s="21"/>
      <c r="AR8" s="21"/>
      <c r="AS8" s="21"/>
      <c r="AT8" s="7">
        <f>データ!T6</f>
        <v>336.89</v>
      </c>
      <c r="AU8" s="7"/>
      <c r="AV8" s="7"/>
      <c r="AW8" s="7"/>
      <c r="AX8" s="7"/>
      <c r="AY8" s="7"/>
      <c r="AZ8" s="7"/>
      <c r="BA8" s="7"/>
      <c r="BB8" s="7">
        <f>データ!U6</f>
        <v>174.2</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40"/>
      <c r="BN9" s="49"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72.040000000000006</v>
      </c>
      <c r="J10" s="7"/>
      <c r="K10" s="7"/>
      <c r="L10" s="7"/>
      <c r="M10" s="7"/>
      <c r="N10" s="7"/>
      <c r="O10" s="7"/>
      <c r="P10" s="7">
        <f>データ!P6</f>
        <v>4.16</v>
      </c>
      <c r="Q10" s="7"/>
      <c r="R10" s="7"/>
      <c r="S10" s="7"/>
      <c r="T10" s="7"/>
      <c r="U10" s="7"/>
      <c r="V10" s="7"/>
      <c r="W10" s="7">
        <f>データ!Q6</f>
        <v>107.93</v>
      </c>
      <c r="X10" s="7"/>
      <c r="Y10" s="7"/>
      <c r="Z10" s="7"/>
      <c r="AA10" s="7"/>
      <c r="AB10" s="7"/>
      <c r="AC10" s="7"/>
      <c r="AD10" s="21">
        <f>データ!R6</f>
        <v>2750</v>
      </c>
      <c r="AE10" s="21"/>
      <c r="AF10" s="21"/>
      <c r="AG10" s="21"/>
      <c r="AH10" s="21"/>
      <c r="AI10" s="21"/>
      <c r="AJ10" s="21"/>
      <c r="AK10" s="2"/>
      <c r="AL10" s="21">
        <f>データ!V6</f>
        <v>2425</v>
      </c>
      <c r="AM10" s="21"/>
      <c r="AN10" s="21"/>
      <c r="AO10" s="21"/>
      <c r="AP10" s="21"/>
      <c r="AQ10" s="21"/>
      <c r="AR10" s="21"/>
      <c r="AS10" s="21"/>
      <c r="AT10" s="7">
        <f>データ!W6</f>
        <v>2.1800000000000002</v>
      </c>
      <c r="AU10" s="7"/>
      <c r="AV10" s="7"/>
      <c r="AW10" s="7"/>
      <c r="AX10" s="7"/>
      <c r="AY10" s="7"/>
      <c r="AZ10" s="7"/>
      <c r="BA10" s="7"/>
      <c r="BB10" s="7">
        <f>データ!X6</f>
        <v>1112.3900000000001</v>
      </c>
      <c r="BC10" s="7"/>
      <c r="BD10" s="7"/>
      <c r="BE10" s="7"/>
      <c r="BF10" s="7"/>
      <c r="BG10" s="7"/>
      <c r="BH10" s="7"/>
      <c r="BI10" s="7"/>
      <c r="BJ10" s="2"/>
      <c r="BK10" s="2"/>
      <c r="BL10" s="29" t="s">
        <v>35</v>
      </c>
      <c r="BM10" s="41"/>
      <c r="BN10" s="50"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112</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111</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Eze11K5+yxKOTMgp1U/AERILzAOXEtybHGrcAztEwGSuUJ33oV/6BcOM/whp7FWbGMWNrgDai0cowDfj2HzWvg==" saltValue="GlDx3eIM/UoRCHc69E+ZU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0</v>
      </c>
      <c r="C3" s="64" t="s">
        <v>57</v>
      </c>
      <c r="D3" s="64" t="s">
        <v>58</v>
      </c>
      <c r="E3" s="64" t="s">
        <v>7</v>
      </c>
      <c r="F3" s="64" t="s">
        <v>6</v>
      </c>
      <c r="G3" s="64" t="s">
        <v>26</v>
      </c>
      <c r="H3" s="70" t="s">
        <v>59</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37</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72</v>
      </c>
      <c r="M5" s="72" t="s">
        <v>8</v>
      </c>
      <c r="N5" s="72" t="s">
        <v>73</v>
      </c>
      <c r="O5" s="72" t="s">
        <v>74</v>
      </c>
      <c r="P5" s="72" t="s">
        <v>75</v>
      </c>
      <c r="Q5" s="72" t="s">
        <v>76</v>
      </c>
      <c r="R5" s="72" t="s">
        <v>77</v>
      </c>
      <c r="S5" s="72" t="s">
        <v>78</v>
      </c>
      <c r="T5" s="72" t="s">
        <v>79</v>
      </c>
      <c r="U5" s="72" t="s">
        <v>63</v>
      </c>
      <c r="V5" s="72" t="s">
        <v>80</v>
      </c>
      <c r="W5" s="72" t="s">
        <v>81</v>
      </c>
      <c r="X5" s="72" t="s">
        <v>82</v>
      </c>
      <c r="Y5" s="72" t="s">
        <v>83</v>
      </c>
      <c r="Z5" s="72" t="s">
        <v>84</v>
      </c>
      <c r="AA5" s="72" t="s">
        <v>85</v>
      </c>
      <c r="AB5" s="72" t="s">
        <v>86</v>
      </c>
      <c r="AC5" s="72" t="s">
        <v>87</v>
      </c>
      <c r="AD5" s="72" t="s">
        <v>88</v>
      </c>
      <c r="AE5" s="72" t="s">
        <v>90</v>
      </c>
      <c r="AF5" s="72" t="s">
        <v>91</v>
      </c>
      <c r="AG5" s="72" t="s">
        <v>92</v>
      </c>
      <c r="AH5" s="72" t="s">
        <v>93</v>
      </c>
      <c r="AI5" s="72" t="s">
        <v>43</v>
      </c>
      <c r="AJ5" s="72" t="s">
        <v>83</v>
      </c>
      <c r="AK5" s="72" t="s">
        <v>84</v>
      </c>
      <c r="AL5" s="72" t="s">
        <v>85</v>
      </c>
      <c r="AM5" s="72" t="s">
        <v>86</v>
      </c>
      <c r="AN5" s="72" t="s">
        <v>87</v>
      </c>
      <c r="AO5" s="72" t="s">
        <v>88</v>
      </c>
      <c r="AP5" s="72" t="s">
        <v>90</v>
      </c>
      <c r="AQ5" s="72" t="s">
        <v>91</v>
      </c>
      <c r="AR5" s="72" t="s">
        <v>92</v>
      </c>
      <c r="AS5" s="72" t="s">
        <v>93</v>
      </c>
      <c r="AT5" s="72" t="s">
        <v>89</v>
      </c>
      <c r="AU5" s="72" t="s">
        <v>83</v>
      </c>
      <c r="AV5" s="72" t="s">
        <v>84</v>
      </c>
      <c r="AW5" s="72" t="s">
        <v>85</v>
      </c>
      <c r="AX5" s="72" t="s">
        <v>86</v>
      </c>
      <c r="AY5" s="72" t="s">
        <v>87</v>
      </c>
      <c r="AZ5" s="72" t="s">
        <v>88</v>
      </c>
      <c r="BA5" s="72" t="s">
        <v>90</v>
      </c>
      <c r="BB5" s="72" t="s">
        <v>91</v>
      </c>
      <c r="BC5" s="72" t="s">
        <v>92</v>
      </c>
      <c r="BD5" s="72" t="s">
        <v>93</v>
      </c>
      <c r="BE5" s="72" t="s">
        <v>89</v>
      </c>
      <c r="BF5" s="72" t="s">
        <v>83</v>
      </c>
      <c r="BG5" s="72" t="s">
        <v>84</v>
      </c>
      <c r="BH5" s="72" t="s">
        <v>85</v>
      </c>
      <c r="BI5" s="72" t="s">
        <v>86</v>
      </c>
      <c r="BJ5" s="72" t="s">
        <v>87</v>
      </c>
      <c r="BK5" s="72" t="s">
        <v>88</v>
      </c>
      <c r="BL5" s="72" t="s">
        <v>90</v>
      </c>
      <c r="BM5" s="72" t="s">
        <v>91</v>
      </c>
      <c r="BN5" s="72" t="s">
        <v>92</v>
      </c>
      <c r="BO5" s="72" t="s">
        <v>93</v>
      </c>
      <c r="BP5" s="72" t="s">
        <v>89</v>
      </c>
      <c r="BQ5" s="72" t="s">
        <v>83</v>
      </c>
      <c r="BR5" s="72" t="s">
        <v>84</v>
      </c>
      <c r="BS5" s="72" t="s">
        <v>85</v>
      </c>
      <c r="BT5" s="72" t="s">
        <v>86</v>
      </c>
      <c r="BU5" s="72" t="s">
        <v>87</v>
      </c>
      <c r="BV5" s="72" t="s">
        <v>88</v>
      </c>
      <c r="BW5" s="72" t="s">
        <v>90</v>
      </c>
      <c r="BX5" s="72" t="s">
        <v>91</v>
      </c>
      <c r="BY5" s="72" t="s">
        <v>92</v>
      </c>
      <c r="BZ5" s="72" t="s">
        <v>93</v>
      </c>
      <c r="CA5" s="72" t="s">
        <v>89</v>
      </c>
      <c r="CB5" s="72" t="s">
        <v>83</v>
      </c>
      <c r="CC5" s="72" t="s">
        <v>84</v>
      </c>
      <c r="CD5" s="72" t="s">
        <v>85</v>
      </c>
      <c r="CE5" s="72" t="s">
        <v>86</v>
      </c>
      <c r="CF5" s="72" t="s">
        <v>87</v>
      </c>
      <c r="CG5" s="72" t="s">
        <v>88</v>
      </c>
      <c r="CH5" s="72" t="s">
        <v>90</v>
      </c>
      <c r="CI5" s="72" t="s">
        <v>91</v>
      </c>
      <c r="CJ5" s="72" t="s">
        <v>92</v>
      </c>
      <c r="CK5" s="72" t="s">
        <v>93</v>
      </c>
      <c r="CL5" s="72" t="s">
        <v>89</v>
      </c>
      <c r="CM5" s="72" t="s">
        <v>83</v>
      </c>
      <c r="CN5" s="72" t="s">
        <v>84</v>
      </c>
      <c r="CO5" s="72" t="s">
        <v>85</v>
      </c>
      <c r="CP5" s="72" t="s">
        <v>86</v>
      </c>
      <c r="CQ5" s="72" t="s">
        <v>87</v>
      </c>
      <c r="CR5" s="72" t="s">
        <v>88</v>
      </c>
      <c r="CS5" s="72" t="s">
        <v>90</v>
      </c>
      <c r="CT5" s="72" t="s">
        <v>91</v>
      </c>
      <c r="CU5" s="72" t="s">
        <v>92</v>
      </c>
      <c r="CV5" s="72" t="s">
        <v>93</v>
      </c>
      <c r="CW5" s="72" t="s">
        <v>89</v>
      </c>
      <c r="CX5" s="72" t="s">
        <v>83</v>
      </c>
      <c r="CY5" s="72" t="s">
        <v>84</v>
      </c>
      <c r="CZ5" s="72" t="s">
        <v>85</v>
      </c>
      <c r="DA5" s="72" t="s">
        <v>86</v>
      </c>
      <c r="DB5" s="72" t="s">
        <v>87</v>
      </c>
      <c r="DC5" s="72" t="s">
        <v>88</v>
      </c>
      <c r="DD5" s="72" t="s">
        <v>90</v>
      </c>
      <c r="DE5" s="72" t="s">
        <v>91</v>
      </c>
      <c r="DF5" s="72" t="s">
        <v>92</v>
      </c>
      <c r="DG5" s="72" t="s">
        <v>93</v>
      </c>
      <c r="DH5" s="72" t="s">
        <v>89</v>
      </c>
      <c r="DI5" s="72" t="s">
        <v>83</v>
      </c>
      <c r="DJ5" s="72" t="s">
        <v>84</v>
      </c>
      <c r="DK5" s="72" t="s">
        <v>85</v>
      </c>
      <c r="DL5" s="72" t="s">
        <v>86</v>
      </c>
      <c r="DM5" s="72" t="s">
        <v>87</v>
      </c>
      <c r="DN5" s="72" t="s">
        <v>88</v>
      </c>
      <c r="DO5" s="72" t="s">
        <v>90</v>
      </c>
      <c r="DP5" s="72" t="s">
        <v>91</v>
      </c>
      <c r="DQ5" s="72" t="s">
        <v>92</v>
      </c>
      <c r="DR5" s="72" t="s">
        <v>93</v>
      </c>
      <c r="DS5" s="72" t="s">
        <v>89</v>
      </c>
      <c r="DT5" s="72" t="s">
        <v>83</v>
      </c>
      <c r="DU5" s="72" t="s">
        <v>84</v>
      </c>
      <c r="DV5" s="72" t="s">
        <v>85</v>
      </c>
      <c r="DW5" s="72" t="s">
        <v>86</v>
      </c>
      <c r="DX5" s="72" t="s">
        <v>87</v>
      </c>
      <c r="DY5" s="72" t="s">
        <v>88</v>
      </c>
      <c r="DZ5" s="72" t="s">
        <v>90</v>
      </c>
      <c r="EA5" s="72" t="s">
        <v>91</v>
      </c>
      <c r="EB5" s="72" t="s">
        <v>92</v>
      </c>
      <c r="EC5" s="72" t="s">
        <v>93</v>
      </c>
      <c r="ED5" s="72" t="s">
        <v>89</v>
      </c>
      <c r="EE5" s="72" t="s">
        <v>83</v>
      </c>
      <c r="EF5" s="72" t="s">
        <v>84</v>
      </c>
      <c r="EG5" s="72" t="s">
        <v>85</v>
      </c>
      <c r="EH5" s="72" t="s">
        <v>86</v>
      </c>
      <c r="EI5" s="72" t="s">
        <v>87</v>
      </c>
      <c r="EJ5" s="72" t="s">
        <v>88</v>
      </c>
      <c r="EK5" s="72" t="s">
        <v>90</v>
      </c>
      <c r="EL5" s="72" t="s">
        <v>91</v>
      </c>
      <c r="EM5" s="72" t="s">
        <v>92</v>
      </c>
      <c r="EN5" s="72" t="s">
        <v>93</v>
      </c>
      <c r="EO5" s="72" t="s">
        <v>89</v>
      </c>
    </row>
    <row r="6" spans="1:148" s="61" customFormat="1">
      <c r="A6" s="62" t="s">
        <v>94</v>
      </c>
      <c r="B6" s="67">
        <f t="shared" ref="B6:X6" si="1">B7</f>
        <v>2023</v>
      </c>
      <c r="C6" s="67">
        <f t="shared" si="1"/>
        <v>452068</v>
      </c>
      <c r="D6" s="67">
        <f t="shared" si="1"/>
        <v>46</v>
      </c>
      <c r="E6" s="67">
        <f t="shared" si="1"/>
        <v>17</v>
      </c>
      <c r="F6" s="67">
        <f t="shared" si="1"/>
        <v>5</v>
      </c>
      <c r="G6" s="67">
        <f t="shared" si="1"/>
        <v>0</v>
      </c>
      <c r="H6" s="67" t="str">
        <f t="shared" si="1"/>
        <v>宮崎県　日向市</v>
      </c>
      <c r="I6" s="67" t="str">
        <f t="shared" si="1"/>
        <v>法適用</v>
      </c>
      <c r="J6" s="67" t="str">
        <f t="shared" si="1"/>
        <v>下水道事業</v>
      </c>
      <c r="K6" s="67" t="str">
        <f t="shared" si="1"/>
        <v>農業集落排水</v>
      </c>
      <c r="L6" s="67" t="str">
        <f t="shared" si="1"/>
        <v>F2</v>
      </c>
      <c r="M6" s="67" t="str">
        <f t="shared" si="1"/>
        <v>非設置</v>
      </c>
      <c r="N6" s="75" t="str">
        <f t="shared" si="1"/>
        <v>-</v>
      </c>
      <c r="O6" s="75">
        <f t="shared" si="1"/>
        <v>72.040000000000006</v>
      </c>
      <c r="P6" s="75">
        <f t="shared" si="1"/>
        <v>4.16</v>
      </c>
      <c r="Q6" s="75">
        <f t="shared" si="1"/>
        <v>107.93</v>
      </c>
      <c r="R6" s="75">
        <f t="shared" si="1"/>
        <v>2750</v>
      </c>
      <c r="S6" s="75">
        <f t="shared" si="1"/>
        <v>58687</v>
      </c>
      <c r="T6" s="75">
        <f t="shared" si="1"/>
        <v>336.89</v>
      </c>
      <c r="U6" s="75">
        <f t="shared" si="1"/>
        <v>174.2</v>
      </c>
      <c r="V6" s="75">
        <f t="shared" si="1"/>
        <v>2425</v>
      </c>
      <c r="W6" s="75">
        <f t="shared" si="1"/>
        <v>2.1800000000000002</v>
      </c>
      <c r="X6" s="75">
        <f t="shared" si="1"/>
        <v>1112.3900000000001</v>
      </c>
      <c r="Y6" s="83" t="str">
        <f t="shared" ref="Y6:AH6" si="2">IF(Y7="",NA(),Y7)</f>
        <v>-</v>
      </c>
      <c r="Z6" s="83">
        <f t="shared" si="2"/>
        <v>168.27</v>
      </c>
      <c r="AA6" s="83">
        <f t="shared" si="2"/>
        <v>145.97999999999999</v>
      </c>
      <c r="AB6" s="83">
        <f t="shared" si="2"/>
        <v>135.72999999999999</v>
      </c>
      <c r="AC6" s="83">
        <f t="shared" si="2"/>
        <v>133.79</v>
      </c>
      <c r="AD6" s="83" t="str">
        <f t="shared" si="2"/>
        <v>-</v>
      </c>
      <c r="AE6" s="83">
        <f t="shared" si="2"/>
        <v>106.37</v>
      </c>
      <c r="AF6" s="83">
        <f t="shared" si="2"/>
        <v>106.07</v>
      </c>
      <c r="AG6" s="83">
        <f t="shared" si="2"/>
        <v>105.5</v>
      </c>
      <c r="AH6" s="83">
        <f t="shared" si="2"/>
        <v>106.35</v>
      </c>
      <c r="AI6" s="75" t="str">
        <f>IF(AI7="","",IF(AI7="-","【-】","【"&amp;SUBSTITUTE(TEXT(AI7,"#,##0.00"),"-","△")&amp;"】"))</f>
        <v>【104.44】</v>
      </c>
      <c r="AJ6" s="83" t="str">
        <f t="shared" ref="AJ6:AS6" si="3">IF(AJ7="",NA(),AJ7)</f>
        <v>-</v>
      </c>
      <c r="AK6" s="75">
        <f t="shared" si="3"/>
        <v>0</v>
      </c>
      <c r="AL6" s="75">
        <f t="shared" si="3"/>
        <v>0</v>
      </c>
      <c r="AM6" s="75">
        <f t="shared" si="3"/>
        <v>0</v>
      </c>
      <c r="AN6" s="75">
        <f t="shared" si="3"/>
        <v>0</v>
      </c>
      <c r="AO6" s="83" t="str">
        <f t="shared" si="3"/>
        <v>-</v>
      </c>
      <c r="AP6" s="83">
        <f t="shared" si="3"/>
        <v>139.02000000000001</v>
      </c>
      <c r="AQ6" s="83">
        <f t="shared" si="3"/>
        <v>132.04</v>
      </c>
      <c r="AR6" s="83">
        <f t="shared" si="3"/>
        <v>145.43</v>
      </c>
      <c r="AS6" s="83">
        <f t="shared" si="3"/>
        <v>129.88999999999999</v>
      </c>
      <c r="AT6" s="75" t="str">
        <f>IF(AT7="","",IF(AT7="-","【-】","【"&amp;SUBSTITUTE(TEXT(AT7,"#,##0.00"),"-","△")&amp;"】"))</f>
        <v>【124.06】</v>
      </c>
      <c r="AU6" s="83" t="str">
        <f t="shared" ref="AU6:BD6" si="4">IF(AU7="",NA(),AU7)</f>
        <v>-</v>
      </c>
      <c r="AV6" s="83">
        <f t="shared" si="4"/>
        <v>104.63</v>
      </c>
      <c r="AW6" s="83">
        <f t="shared" si="4"/>
        <v>162.66999999999999</v>
      </c>
      <c r="AX6" s="83">
        <f t="shared" si="4"/>
        <v>205.65</v>
      </c>
      <c r="AY6" s="83">
        <f t="shared" si="4"/>
        <v>225.09</v>
      </c>
      <c r="AZ6" s="83" t="str">
        <f t="shared" si="4"/>
        <v>-</v>
      </c>
      <c r="BA6" s="83">
        <f t="shared" si="4"/>
        <v>29.13</v>
      </c>
      <c r="BB6" s="83">
        <f t="shared" si="4"/>
        <v>35.69</v>
      </c>
      <c r="BC6" s="83">
        <f t="shared" si="4"/>
        <v>38.4</v>
      </c>
      <c r="BD6" s="83">
        <f t="shared" si="4"/>
        <v>44.04</v>
      </c>
      <c r="BE6" s="75" t="str">
        <f>IF(BE7="","",IF(BE7="-","【-】","【"&amp;SUBSTITUTE(TEXT(BE7,"#,##0.00"),"-","△")&amp;"】"))</f>
        <v>【42.02】</v>
      </c>
      <c r="BF6" s="83" t="str">
        <f t="shared" ref="BF6:BO6" si="5">IF(BF7="",NA(),BF7)</f>
        <v>-</v>
      </c>
      <c r="BG6" s="75">
        <f t="shared" si="5"/>
        <v>0</v>
      </c>
      <c r="BH6" s="75">
        <f t="shared" si="5"/>
        <v>0</v>
      </c>
      <c r="BI6" s="75">
        <f t="shared" si="5"/>
        <v>0</v>
      </c>
      <c r="BJ6" s="75">
        <f t="shared" si="5"/>
        <v>0</v>
      </c>
      <c r="BK6" s="83" t="str">
        <f t="shared" si="5"/>
        <v>-</v>
      </c>
      <c r="BL6" s="83">
        <f t="shared" si="5"/>
        <v>867.83</v>
      </c>
      <c r="BM6" s="83">
        <f t="shared" si="5"/>
        <v>791.76</v>
      </c>
      <c r="BN6" s="83">
        <f t="shared" si="5"/>
        <v>900.82</v>
      </c>
      <c r="BO6" s="83">
        <f t="shared" si="5"/>
        <v>839.21</v>
      </c>
      <c r="BP6" s="75" t="str">
        <f>IF(BP7="","",IF(BP7="-","【-】","【"&amp;SUBSTITUTE(TEXT(BP7,"#,##0.00"),"-","△")&amp;"】"))</f>
        <v>【785.10】</v>
      </c>
      <c r="BQ6" s="83" t="str">
        <f t="shared" ref="BQ6:BZ6" si="6">IF(BQ7="",NA(),BQ7)</f>
        <v>-</v>
      </c>
      <c r="BR6" s="83">
        <f t="shared" si="6"/>
        <v>70.67</v>
      </c>
      <c r="BS6" s="83">
        <f t="shared" si="6"/>
        <v>71.45</v>
      </c>
      <c r="BT6" s="83">
        <f t="shared" si="6"/>
        <v>74.7</v>
      </c>
      <c r="BU6" s="83">
        <f t="shared" si="6"/>
        <v>70.77</v>
      </c>
      <c r="BV6" s="83" t="str">
        <f t="shared" si="6"/>
        <v>-</v>
      </c>
      <c r="BW6" s="83">
        <f t="shared" si="6"/>
        <v>57.08</v>
      </c>
      <c r="BX6" s="83">
        <f t="shared" si="6"/>
        <v>56.26</v>
      </c>
      <c r="BY6" s="83">
        <f t="shared" si="6"/>
        <v>52.94</v>
      </c>
      <c r="BZ6" s="83">
        <f t="shared" si="6"/>
        <v>52.05</v>
      </c>
      <c r="CA6" s="75" t="str">
        <f>IF(CA7="","",IF(CA7="-","【-】","【"&amp;SUBSTITUTE(TEXT(CA7,"#,##0.00"),"-","△")&amp;"】"))</f>
        <v>【56.93】</v>
      </c>
      <c r="CB6" s="83" t="str">
        <f t="shared" ref="CB6:CK6" si="7">IF(CB7="",NA(),CB7)</f>
        <v>-</v>
      </c>
      <c r="CC6" s="83">
        <f t="shared" si="7"/>
        <v>170.05</v>
      </c>
      <c r="CD6" s="83">
        <f t="shared" si="7"/>
        <v>168.51</v>
      </c>
      <c r="CE6" s="83">
        <f t="shared" si="7"/>
        <v>161.79</v>
      </c>
      <c r="CF6" s="83">
        <f t="shared" si="7"/>
        <v>171.54</v>
      </c>
      <c r="CG6" s="83" t="str">
        <f t="shared" si="7"/>
        <v>-</v>
      </c>
      <c r="CH6" s="83">
        <f t="shared" si="7"/>
        <v>274.99</v>
      </c>
      <c r="CI6" s="83">
        <f t="shared" si="7"/>
        <v>282.08999999999997</v>
      </c>
      <c r="CJ6" s="83">
        <f t="shared" si="7"/>
        <v>303.27999999999997</v>
      </c>
      <c r="CK6" s="83">
        <f t="shared" si="7"/>
        <v>301.86</v>
      </c>
      <c r="CL6" s="75" t="str">
        <f>IF(CL7="","",IF(CL7="-","【-】","【"&amp;SUBSTITUTE(TEXT(CL7,"#,##0.00"),"-","△")&amp;"】"))</f>
        <v>【271.15】</v>
      </c>
      <c r="CM6" s="83" t="str">
        <f t="shared" ref="CM6:CV6" si="8">IF(CM7="",NA(),CM7)</f>
        <v>-</v>
      </c>
      <c r="CN6" s="83">
        <f t="shared" si="8"/>
        <v>50.79</v>
      </c>
      <c r="CO6" s="83">
        <f t="shared" si="8"/>
        <v>47.84</v>
      </c>
      <c r="CP6" s="83">
        <f t="shared" si="8"/>
        <v>45.02</v>
      </c>
      <c r="CQ6" s="83">
        <f t="shared" si="8"/>
        <v>45.22</v>
      </c>
      <c r="CR6" s="83" t="str">
        <f t="shared" si="8"/>
        <v>-</v>
      </c>
      <c r="CS6" s="83">
        <f t="shared" si="8"/>
        <v>54.83</v>
      </c>
      <c r="CT6" s="83">
        <f t="shared" si="8"/>
        <v>66.53</v>
      </c>
      <c r="CU6" s="83">
        <f t="shared" si="8"/>
        <v>52.35</v>
      </c>
      <c r="CV6" s="83">
        <f t="shared" si="8"/>
        <v>46.25</v>
      </c>
      <c r="CW6" s="75" t="str">
        <f>IF(CW7="","",IF(CW7="-","【-】","【"&amp;SUBSTITUTE(TEXT(CW7,"#,##0.00"),"-","△")&amp;"】"))</f>
        <v>【49.87】</v>
      </c>
      <c r="CX6" s="83" t="str">
        <f t="shared" ref="CX6:DG6" si="9">IF(CX7="",NA(),CX7)</f>
        <v>-</v>
      </c>
      <c r="CY6" s="83">
        <f t="shared" si="9"/>
        <v>84.17</v>
      </c>
      <c r="CZ6" s="83">
        <f t="shared" si="9"/>
        <v>86.74</v>
      </c>
      <c r="DA6" s="83">
        <f t="shared" si="9"/>
        <v>86.98</v>
      </c>
      <c r="DB6" s="83">
        <f t="shared" si="9"/>
        <v>87.3</v>
      </c>
      <c r="DC6" s="83" t="str">
        <f t="shared" si="9"/>
        <v>-</v>
      </c>
      <c r="DD6" s="83">
        <f t="shared" si="9"/>
        <v>84.7</v>
      </c>
      <c r="DE6" s="83">
        <f t="shared" si="9"/>
        <v>84.67</v>
      </c>
      <c r="DF6" s="83">
        <f t="shared" si="9"/>
        <v>84.39</v>
      </c>
      <c r="DG6" s="83">
        <f t="shared" si="9"/>
        <v>83.96</v>
      </c>
      <c r="DH6" s="75" t="str">
        <f>IF(DH7="","",IF(DH7="-","【-】","【"&amp;SUBSTITUTE(TEXT(DH7,"#,##0.00"),"-","△")&amp;"】"))</f>
        <v>【87.54】</v>
      </c>
      <c r="DI6" s="83" t="str">
        <f t="shared" ref="DI6:DR6" si="10">IF(DI7="",NA(),DI7)</f>
        <v>-</v>
      </c>
      <c r="DJ6" s="83">
        <f t="shared" si="10"/>
        <v>3.91</v>
      </c>
      <c r="DK6" s="83">
        <f t="shared" si="10"/>
        <v>7.74</v>
      </c>
      <c r="DL6" s="83">
        <f t="shared" si="10"/>
        <v>11.45</v>
      </c>
      <c r="DM6" s="83">
        <f t="shared" si="10"/>
        <v>14.32</v>
      </c>
      <c r="DN6" s="83" t="str">
        <f t="shared" si="10"/>
        <v>-</v>
      </c>
      <c r="DO6" s="83">
        <f t="shared" si="10"/>
        <v>20.34</v>
      </c>
      <c r="DP6" s="83">
        <f t="shared" si="10"/>
        <v>21.85</v>
      </c>
      <c r="DQ6" s="83">
        <f t="shared" si="10"/>
        <v>25.19</v>
      </c>
      <c r="DR6" s="83">
        <f t="shared" si="10"/>
        <v>25.46</v>
      </c>
      <c r="DS6" s="75" t="str">
        <f>IF(DS7="","",IF(DS7="-","【-】","【"&amp;SUBSTITUTE(TEXT(DS7,"#,##0.00"),"-","△")&amp;"】"))</f>
        <v>【28.42】</v>
      </c>
      <c r="DT6" s="83" t="str">
        <f t="shared" ref="DT6:EC6" si="11">IF(DT7="",NA(),DT7)</f>
        <v>-</v>
      </c>
      <c r="DU6" s="75">
        <f t="shared" si="11"/>
        <v>0</v>
      </c>
      <c r="DV6" s="75">
        <f t="shared" si="11"/>
        <v>0</v>
      </c>
      <c r="DW6" s="75">
        <f t="shared" si="11"/>
        <v>0</v>
      </c>
      <c r="DX6" s="75">
        <f t="shared" si="11"/>
        <v>0</v>
      </c>
      <c r="DY6" s="83" t="str">
        <f t="shared" si="11"/>
        <v>-</v>
      </c>
      <c r="DZ6" s="75">
        <f t="shared" si="11"/>
        <v>0</v>
      </c>
      <c r="EA6" s="75">
        <f t="shared" si="11"/>
        <v>0</v>
      </c>
      <c r="EB6" s="75">
        <f t="shared" si="11"/>
        <v>0</v>
      </c>
      <c r="EC6" s="83">
        <f t="shared" si="11"/>
        <v>0.19</v>
      </c>
      <c r="ED6" s="75" t="str">
        <f>IF(ED7="","",IF(ED7="-","【-】","【"&amp;SUBSTITUTE(TEXT(ED7,"#,##0.00"),"-","△")&amp;"】"))</f>
        <v>【0.08】</v>
      </c>
      <c r="EE6" s="83" t="str">
        <f t="shared" ref="EE6:EN6" si="12">IF(EE7="",NA(),EE7)</f>
        <v>-</v>
      </c>
      <c r="EF6" s="75">
        <f t="shared" si="12"/>
        <v>0</v>
      </c>
      <c r="EG6" s="75">
        <f t="shared" si="12"/>
        <v>0</v>
      </c>
      <c r="EH6" s="75">
        <f t="shared" si="12"/>
        <v>0</v>
      </c>
      <c r="EI6" s="75">
        <f t="shared" si="12"/>
        <v>0</v>
      </c>
      <c r="EJ6" s="83" t="str">
        <f t="shared" si="12"/>
        <v>-</v>
      </c>
      <c r="EK6" s="83">
        <f t="shared" si="12"/>
        <v>0.25</v>
      </c>
      <c r="EL6" s="83">
        <f t="shared" si="12"/>
        <v>5.e-002</v>
      </c>
      <c r="EM6" s="83">
        <f t="shared" si="12"/>
        <v>3.e-002</v>
      </c>
      <c r="EN6" s="83">
        <f t="shared" si="12"/>
        <v>3.e-002</v>
      </c>
      <c r="EO6" s="75" t="str">
        <f>IF(EO7="","",IF(EO7="-","【-】","【"&amp;SUBSTITUTE(TEXT(EO7,"#,##0.00"),"-","△")&amp;"】"))</f>
        <v>【0.02】</v>
      </c>
    </row>
    <row r="7" spans="1:148" s="61" customFormat="1">
      <c r="A7" s="62"/>
      <c r="B7" s="68">
        <v>2023</v>
      </c>
      <c r="C7" s="68">
        <v>452068</v>
      </c>
      <c r="D7" s="68">
        <v>46</v>
      </c>
      <c r="E7" s="68">
        <v>17</v>
      </c>
      <c r="F7" s="68">
        <v>5</v>
      </c>
      <c r="G7" s="68">
        <v>0</v>
      </c>
      <c r="H7" s="68" t="s">
        <v>95</v>
      </c>
      <c r="I7" s="68" t="s">
        <v>96</v>
      </c>
      <c r="J7" s="68" t="s">
        <v>97</v>
      </c>
      <c r="K7" s="68" t="s">
        <v>98</v>
      </c>
      <c r="L7" s="68" t="s">
        <v>99</v>
      </c>
      <c r="M7" s="68" t="s">
        <v>100</v>
      </c>
      <c r="N7" s="76" t="s">
        <v>101</v>
      </c>
      <c r="O7" s="76">
        <v>72.040000000000006</v>
      </c>
      <c r="P7" s="76">
        <v>4.16</v>
      </c>
      <c r="Q7" s="76">
        <v>107.93</v>
      </c>
      <c r="R7" s="76">
        <v>2750</v>
      </c>
      <c r="S7" s="76">
        <v>58687</v>
      </c>
      <c r="T7" s="76">
        <v>336.89</v>
      </c>
      <c r="U7" s="76">
        <v>174.2</v>
      </c>
      <c r="V7" s="76">
        <v>2425</v>
      </c>
      <c r="W7" s="76">
        <v>2.1800000000000002</v>
      </c>
      <c r="X7" s="76">
        <v>1112.3900000000001</v>
      </c>
      <c r="Y7" s="76" t="s">
        <v>101</v>
      </c>
      <c r="Z7" s="76">
        <v>168.27</v>
      </c>
      <c r="AA7" s="76">
        <v>145.97999999999999</v>
      </c>
      <c r="AB7" s="76">
        <v>135.72999999999999</v>
      </c>
      <c r="AC7" s="76">
        <v>133.79</v>
      </c>
      <c r="AD7" s="76" t="s">
        <v>101</v>
      </c>
      <c r="AE7" s="76">
        <v>106.37</v>
      </c>
      <c r="AF7" s="76">
        <v>106.07</v>
      </c>
      <c r="AG7" s="76">
        <v>105.5</v>
      </c>
      <c r="AH7" s="76">
        <v>106.35</v>
      </c>
      <c r="AI7" s="76">
        <v>104.44</v>
      </c>
      <c r="AJ7" s="76" t="s">
        <v>101</v>
      </c>
      <c r="AK7" s="76">
        <v>0</v>
      </c>
      <c r="AL7" s="76">
        <v>0</v>
      </c>
      <c r="AM7" s="76">
        <v>0</v>
      </c>
      <c r="AN7" s="76">
        <v>0</v>
      </c>
      <c r="AO7" s="76" t="s">
        <v>101</v>
      </c>
      <c r="AP7" s="76">
        <v>139.02000000000001</v>
      </c>
      <c r="AQ7" s="76">
        <v>132.04</v>
      </c>
      <c r="AR7" s="76">
        <v>145.43</v>
      </c>
      <c r="AS7" s="76">
        <v>129.88999999999999</v>
      </c>
      <c r="AT7" s="76">
        <v>124.06</v>
      </c>
      <c r="AU7" s="76" t="s">
        <v>101</v>
      </c>
      <c r="AV7" s="76">
        <v>104.63</v>
      </c>
      <c r="AW7" s="76">
        <v>162.66999999999999</v>
      </c>
      <c r="AX7" s="76">
        <v>205.65</v>
      </c>
      <c r="AY7" s="76">
        <v>225.09</v>
      </c>
      <c r="AZ7" s="76" t="s">
        <v>101</v>
      </c>
      <c r="BA7" s="76">
        <v>29.13</v>
      </c>
      <c r="BB7" s="76">
        <v>35.69</v>
      </c>
      <c r="BC7" s="76">
        <v>38.4</v>
      </c>
      <c r="BD7" s="76">
        <v>44.04</v>
      </c>
      <c r="BE7" s="76">
        <v>42.02</v>
      </c>
      <c r="BF7" s="76" t="s">
        <v>101</v>
      </c>
      <c r="BG7" s="76">
        <v>0</v>
      </c>
      <c r="BH7" s="76">
        <v>0</v>
      </c>
      <c r="BI7" s="76">
        <v>0</v>
      </c>
      <c r="BJ7" s="76">
        <v>0</v>
      </c>
      <c r="BK7" s="76" t="s">
        <v>101</v>
      </c>
      <c r="BL7" s="76">
        <v>867.83</v>
      </c>
      <c r="BM7" s="76">
        <v>791.76</v>
      </c>
      <c r="BN7" s="76">
        <v>900.82</v>
      </c>
      <c r="BO7" s="76">
        <v>839.21</v>
      </c>
      <c r="BP7" s="76">
        <v>785.1</v>
      </c>
      <c r="BQ7" s="76" t="s">
        <v>101</v>
      </c>
      <c r="BR7" s="76">
        <v>70.67</v>
      </c>
      <c r="BS7" s="76">
        <v>71.45</v>
      </c>
      <c r="BT7" s="76">
        <v>74.7</v>
      </c>
      <c r="BU7" s="76">
        <v>70.77</v>
      </c>
      <c r="BV7" s="76" t="s">
        <v>101</v>
      </c>
      <c r="BW7" s="76">
        <v>57.08</v>
      </c>
      <c r="BX7" s="76">
        <v>56.26</v>
      </c>
      <c r="BY7" s="76">
        <v>52.94</v>
      </c>
      <c r="BZ7" s="76">
        <v>52.05</v>
      </c>
      <c r="CA7" s="76">
        <v>56.93</v>
      </c>
      <c r="CB7" s="76" t="s">
        <v>101</v>
      </c>
      <c r="CC7" s="76">
        <v>170.05</v>
      </c>
      <c r="CD7" s="76">
        <v>168.51</v>
      </c>
      <c r="CE7" s="76">
        <v>161.79</v>
      </c>
      <c r="CF7" s="76">
        <v>171.54</v>
      </c>
      <c r="CG7" s="76" t="s">
        <v>101</v>
      </c>
      <c r="CH7" s="76">
        <v>274.99</v>
      </c>
      <c r="CI7" s="76">
        <v>282.08999999999997</v>
      </c>
      <c r="CJ7" s="76">
        <v>303.27999999999997</v>
      </c>
      <c r="CK7" s="76">
        <v>301.86</v>
      </c>
      <c r="CL7" s="76">
        <v>271.14999999999998</v>
      </c>
      <c r="CM7" s="76" t="s">
        <v>101</v>
      </c>
      <c r="CN7" s="76">
        <v>50.79</v>
      </c>
      <c r="CO7" s="76">
        <v>47.84</v>
      </c>
      <c r="CP7" s="76">
        <v>45.02</v>
      </c>
      <c r="CQ7" s="76">
        <v>45.22</v>
      </c>
      <c r="CR7" s="76" t="s">
        <v>101</v>
      </c>
      <c r="CS7" s="76">
        <v>54.83</v>
      </c>
      <c r="CT7" s="76">
        <v>66.53</v>
      </c>
      <c r="CU7" s="76">
        <v>52.35</v>
      </c>
      <c r="CV7" s="76">
        <v>46.25</v>
      </c>
      <c r="CW7" s="76">
        <v>49.87</v>
      </c>
      <c r="CX7" s="76" t="s">
        <v>101</v>
      </c>
      <c r="CY7" s="76">
        <v>84.17</v>
      </c>
      <c r="CZ7" s="76">
        <v>86.74</v>
      </c>
      <c r="DA7" s="76">
        <v>86.98</v>
      </c>
      <c r="DB7" s="76">
        <v>87.3</v>
      </c>
      <c r="DC7" s="76" t="s">
        <v>101</v>
      </c>
      <c r="DD7" s="76">
        <v>84.7</v>
      </c>
      <c r="DE7" s="76">
        <v>84.67</v>
      </c>
      <c r="DF7" s="76">
        <v>84.39</v>
      </c>
      <c r="DG7" s="76">
        <v>83.96</v>
      </c>
      <c r="DH7" s="76">
        <v>87.54</v>
      </c>
      <c r="DI7" s="76" t="s">
        <v>101</v>
      </c>
      <c r="DJ7" s="76">
        <v>3.91</v>
      </c>
      <c r="DK7" s="76">
        <v>7.74</v>
      </c>
      <c r="DL7" s="76">
        <v>11.45</v>
      </c>
      <c r="DM7" s="76">
        <v>14.32</v>
      </c>
      <c r="DN7" s="76" t="s">
        <v>101</v>
      </c>
      <c r="DO7" s="76">
        <v>20.34</v>
      </c>
      <c r="DP7" s="76">
        <v>21.85</v>
      </c>
      <c r="DQ7" s="76">
        <v>25.19</v>
      </c>
      <c r="DR7" s="76">
        <v>25.46</v>
      </c>
      <c r="DS7" s="76">
        <v>28.42</v>
      </c>
      <c r="DT7" s="76" t="s">
        <v>101</v>
      </c>
      <c r="DU7" s="76">
        <v>0</v>
      </c>
      <c r="DV7" s="76">
        <v>0</v>
      </c>
      <c r="DW7" s="76">
        <v>0</v>
      </c>
      <c r="DX7" s="76">
        <v>0</v>
      </c>
      <c r="DY7" s="76" t="s">
        <v>101</v>
      </c>
      <c r="DZ7" s="76">
        <v>0</v>
      </c>
      <c r="EA7" s="76">
        <v>0</v>
      </c>
      <c r="EB7" s="76">
        <v>0</v>
      </c>
      <c r="EC7" s="76">
        <v>0.19</v>
      </c>
      <c r="ED7" s="76">
        <v>8.e-002</v>
      </c>
      <c r="EE7" s="76" t="s">
        <v>101</v>
      </c>
      <c r="EF7" s="76">
        <v>0</v>
      </c>
      <c r="EG7" s="76">
        <v>0</v>
      </c>
      <c r="EH7" s="76">
        <v>0</v>
      </c>
      <c r="EI7" s="76">
        <v>0</v>
      </c>
      <c r="EJ7" s="76" t="s">
        <v>101</v>
      </c>
      <c r="EK7" s="76">
        <v>0.25</v>
      </c>
      <c r="EL7" s="76">
        <v>5.e-002</v>
      </c>
      <c r="EM7" s="76">
        <v>3.e-002</v>
      </c>
      <c r="EN7" s="76">
        <v>3.e-002</v>
      </c>
      <c r="EO7" s="76">
        <v>2.e-002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奥野 貴之</cp:lastModifiedBy>
  <cp:lastPrinted>2025-01-29T01:56:34Z</cp:lastPrinted>
  <dcterms:created xsi:type="dcterms:W3CDTF">2025-01-24T07:21:07Z</dcterms:created>
  <dcterms:modified xsi:type="dcterms:W3CDTF">2025-02-03T05:05:43Z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2025-02-03T05:05:43Z</vt:filetime>
  </property>
</Properties>
</file>