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K:\1221_市町村課\05 財政・地方債担当\02 個別事業(現年分)フォルダ\03-02 【決　算】公営企業(現年分のみ)\01 各種照会・回答\250121【依頼】経営比較分析表の分析等について\05市町村→県\02法非適用\01簡易水道事業\"/>
    </mc:Choice>
  </mc:AlternateContent>
  <xr:revisionPtr revIDLastSave="0" documentId="13_ncr:1_{A0F62214-D728-41A6-AB02-3B7E8E2DB9EE}" xr6:coauthVersionLast="47" xr6:coauthVersionMax="47" xr10:uidLastSave="{00000000-0000-0000-0000-000000000000}"/>
  <workbookProtection workbookAlgorithmName="SHA-512" workbookHashValue="lEOMbVEaJ+Wfa+giuhy0r0ycXogv9rxHgny+VjwrRFHloMfYnzduRINLZX439PUKnsakQupY+E5eUTti/psyxw==" workbookSaltValue="HjcOJW48pFG/1qkFw+fpIQ==" workbookSpinCount="100000" lockStructure="1"/>
  <bookViews>
    <workbookView xWindow="-108" yWindow="-108" windowWidth="23256" windowHeight="12576" xr2:uid="{00000000-000D-0000-FFFF-FFFF00000000}"/>
  </bookViews>
  <sheets>
    <sheet name="法非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AT10" i="4" s="1"/>
  <c r="U6" i="5"/>
  <c r="T6" i="5"/>
  <c r="BB8" i="4" s="1"/>
  <c r="S6" i="5"/>
  <c r="R6" i="5"/>
  <c r="AL8" i="4" s="1"/>
  <c r="Q6" i="5"/>
  <c r="W10" i="4" s="1"/>
  <c r="P6" i="5"/>
  <c r="O6" i="5"/>
  <c r="I10" i="4" s="1"/>
  <c r="N6" i="5"/>
  <c r="B10" i="4" s="1"/>
  <c r="M6" i="5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AL10" i="4"/>
  <c r="P10" i="4"/>
  <c r="AT8" i="4"/>
  <c r="AD8" i="4"/>
  <c r="W8" i="4"/>
  <c r="P8" i="4"/>
  <c r="B6" i="4"/>
</calcChain>
</file>

<file path=xl/sharedStrings.xml><?xml version="1.0" encoding="utf-8"?>
<sst xmlns="http://schemas.openxmlformats.org/spreadsheetml/2006/main" count="233" uniqueCount="117">
  <si>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</si>
  <si>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</si>
  <si>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</si>
  <si>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</si>
  <si>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</si>
  <si>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</si>
  <si>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</si>
  <si>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</si>
  <si>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</si>
  <si>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</si>
  <si>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</si>
  <si>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</si>
  <si>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</si>
  <si>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</si>
  <si>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</si>
  <si>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</si>
  <si>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</si>
  <si>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</si>
  <si>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</si>
  <si>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</si>
  <si>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</si>
  <si>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</si>
  <si>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</si>
  <si>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</si>
  <si>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</si>
  <si>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</si>
  <si>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</si>
  <si>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</si>
  <si>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</si>
  <si>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</si>
  <si>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</si>
  <si>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</si>
  <si>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</si>
  <si>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</si>
  <si>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</si>
  <si>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</si>
  <si>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</si>
  <si>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</si>
  <si>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</si>
  <si>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</si>
  <si>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</si>
  <si>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</si>
  <si>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</si>
  <si>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</si>
  <si>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</si>
  <si>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</si>
  <si>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</si>
  <si>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</si>
  <si>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</si>
  <si>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</si>
  <si>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</si>
  <si>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</si>
  <si>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</si>
  <si>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</si>
  <si>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</si>
  <si>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</si>
  <si>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</si>
  <si>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</si>
  <si>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</si>
  <si>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</si>
  <si>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</si>
  <si>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</si>
  <si>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</si>
  <si>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</si>
  <si>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</si>
  <si>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</si>
  <si>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</si>
  <si>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</si>
  <si>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</si>
  <si>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</si>
  <si>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</si>
  <si>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</si>
  <si>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</si>
  <si>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</si>
  <si>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</si>
  <si>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</si>
  <si>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</si>
  <si>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</si>
  <si>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</si>
  <si>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</si>
  <si>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</si>
  <si>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</si>
  <si>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</si>
  <si>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</si>
  <si>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</si>
  <si>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</si>
  <si>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</si>
  <si>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</si>
  <si>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</si>
  <si>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</si>
  <si>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</si>
  <si>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</si>
  <si>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</si>
  <si>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</si>
  <si>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</si>
  <si>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</si>
  <si>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宮崎県　日南市</t>
  </si>
  <si>
    <t>法非適用</t>
  </si>
  <si>
    <t>水道事業</t>
  </si>
  <si>
    <t>簡易水道事業</t>
  </si>
  <si>
    <t>D4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</si>
  <si>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</si>
  <si>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</si>
  <si>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</si>
  <si>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</si>
  <si>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</si>
  <si>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</si>
  <si>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</si>
  <si>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</si>
  <si>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</si>
  <si>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</si>
  <si>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</si>
  <si>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</si>
  <si>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</si>
  <si>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　③管路更新率は0％です。平成29年度に「大島」以外の簡易水道事業を上水道事業へ経営統合して以降、管路の更新はありません。大島は、離島であり、管理を低減するために、市町合併後の平成27～29年度にかけて、地すべり及び漏水対策として管路をポリエチレン管【露出配管】に更新しています。</t>
    <rPh sb="2" eb="4">
      <t>カンロ</t>
    </rPh>
    <rPh sb="4" eb="6">
      <t>コウシン</t>
    </rPh>
    <rPh sb="6" eb="7">
      <t>リツ</t>
    </rPh>
    <rPh sb="13" eb="15">
      <t>ヘイセイ</t>
    </rPh>
    <rPh sb="17" eb="19">
      <t>ネンド</t>
    </rPh>
    <rPh sb="21" eb="23">
      <t>オオシマ</t>
    </rPh>
    <rPh sb="24" eb="26">
      <t>イガイ</t>
    </rPh>
    <rPh sb="27" eb="29">
      <t>カンイ</t>
    </rPh>
    <rPh sb="29" eb="31">
      <t>スイドウ</t>
    </rPh>
    <rPh sb="31" eb="33">
      <t>ジギョウ</t>
    </rPh>
    <rPh sb="34" eb="35">
      <t>ウエ</t>
    </rPh>
    <rPh sb="35" eb="37">
      <t>スイドウ</t>
    </rPh>
    <rPh sb="37" eb="39">
      <t>ジギョウ</t>
    </rPh>
    <rPh sb="40" eb="42">
      <t>ケイエイ</t>
    </rPh>
    <rPh sb="42" eb="44">
      <t>トウゴウ</t>
    </rPh>
    <rPh sb="46" eb="48">
      <t>イコウ</t>
    </rPh>
    <rPh sb="49" eb="51">
      <t>カンロ</t>
    </rPh>
    <rPh sb="52" eb="54">
      <t>コウシン</t>
    </rPh>
    <rPh sb="61" eb="63">
      <t>オオシマ</t>
    </rPh>
    <rPh sb="65" eb="67">
      <t>リトウ</t>
    </rPh>
    <rPh sb="71" eb="73">
      <t>カンリ</t>
    </rPh>
    <rPh sb="74" eb="76">
      <t>テイゲン</t>
    </rPh>
    <rPh sb="82" eb="83">
      <t>シ</t>
    </rPh>
    <rPh sb="83" eb="84">
      <t>チョウ</t>
    </rPh>
    <rPh sb="84" eb="86">
      <t>ガッペイ</t>
    </rPh>
    <rPh sb="86" eb="87">
      <t>ゴ</t>
    </rPh>
    <rPh sb="88" eb="90">
      <t>ヘイセイ</t>
    </rPh>
    <rPh sb="95" eb="97">
      <t>ネンド</t>
    </rPh>
    <rPh sb="126" eb="128">
      <t>ロシュツ</t>
    </rPh>
    <rPh sb="128" eb="130">
      <t>ハイカン</t>
    </rPh>
    <phoneticPr fontId="4"/>
  </si>
  <si>
    <t>　日南市の簡易水道事業は、離島である「大島簡易水道」のみです。また、給水人口は0人、給水収益も年間約24.9万円とわずかであり、一般会計の繰入に依存した経営状況となっています。
　なお、「大島簡易水道」については、令和７年度で廃止し、上水への統合、又は小規模飲料水供給施設等への移管を計画しています。</t>
    <rPh sb="5" eb="7">
      <t>カンイ</t>
    </rPh>
    <rPh sb="7" eb="9">
      <t>スイドウ</t>
    </rPh>
    <rPh sb="9" eb="11">
      <t>ジギョウ</t>
    </rPh>
    <rPh sb="13" eb="15">
      <t>リトウ</t>
    </rPh>
    <rPh sb="19" eb="21">
      <t>オオシマ</t>
    </rPh>
    <rPh sb="21" eb="23">
      <t>カンイ</t>
    </rPh>
    <rPh sb="23" eb="25">
      <t>スイドウ</t>
    </rPh>
    <rPh sb="34" eb="36">
      <t>キュウスイ</t>
    </rPh>
    <rPh sb="36" eb="38">
      <t>ジンコウ</t>
    </rPh>
    <rPh sb="40" eb="41">
      <t>ニン</t>
    </rPh>
    <rPh sb="42" eb="44">
      <t>キュウスイ</t>
    </rPh>
    <rPh sb="44" eb="46">
      <t>シュウエキ</t>
    </rPh>
    <rPh sb="47" eb="49">
      <t>ネンカン</t>
    </rPh>
    <rPh sb="49" eb="50">
      <t>ヤク</t>
    </rPh>
    <rPh sb="54" eb="56">
      <t>マンエン</t>
    </rPh>
    <rPh sb="64" eb="66">
      <t>イッパン</t>
    </rPh>
    <rPh sb="66" eb="68">
      <t>カイケイ</t>
    </rPh>
    <rPh sb="69" eb="71">
      <t>クリイレ</t>
    </rPh>
    <rPh sb="72" eb="74">
      <t>イゾン</t>
    </rPh>
    <rPh sb="76" eb="78">
      <t>ケイエイ</t>
    </rPh>
    <rPh sb="78" eb="80">
      <t>ジョウキョウ</t>
    </rPh>
    <rPh sb="94" eb="96">
      <t>オオシマ</t>
    </rPh>
    <rPh sb="96" eb="98">
      <t>カンイ</t>
    </rPh>
    <rPh sb="98" eb="100">
      <t>スイドウ</t>
    </rPh>
    <rPh sb="107" eb="109">
      <t>レイワ</t>
    </rPh>
    <rPh sb="110" eb="112">
      <t>ネンド</t>
    </rPh>
    <rPh sb="113" eb="115">
      <t>ハイシ</t>
    </rPh>
    <rPh sb="117" eb="119">
      <t>ジョウスイ</t>
    </rPh>
    <rPh sb="121" eb="123">
      <t>トウゴウ</t>
    </rPh>
    <rPh sb="124" eb="125">
      <t>マタ</t>
    </rPh>
    <rPh sb="126" eb="129">
      <t>ショウキボ</t>
    </rPh>
    <rPh sb="129" eb="131">
      <t>インリョウ</t>
    </rPh>
    <rPh sb="131" eb="132">
      <t>スイ</t>
    </rPh>
    <rPh sb="132" eb="134">
      <t>キョウキュウ</t>
    </rPh>
    <rPh sb="134" eb="136">
      <t>シセツ</t>
    </rPh>
    <rPh sb="136" eb="137">
      <t>トウ</t>
    </rPh>
    <rPh sb="139" eb="141">
      <t>イカン</t>
    </rPh>
    <rPh sb="142" eb="144">
      <t>ケイカク</t>
    </rPh>
    <phoneticPr fontId="4"/>
  </si>
  <si>
    <t>　本市の簡易水道事業は、「大島」以外、既に上水道事業と統合され、給水人口0人に対する収益は年間約24.9万円で、厳しい経営状況となっています。
　①収益収支比率は約50.7％で、収益が極めて少なく、繰越金などその他財源に依存した経営です。
　④企業債残高が6,275万円、その対比となる給水収益は約24.9万円となることから、④企業債残高対給水収益比率は約25,201.2％となっています。
　⑤料金回収率3.86％は物価高騰、エネルギー価格上昇などの影響を受け、増加し続ける⑥給水原価によるもので、その給水原価は約15,722円です。
　⑦施設利用率8.6％は、人口増加が見込めない離島であることから、低い水準が続くと予想されます。
　⑧有収率16.7％は、施設容量に対し使用する給水量が少なく、施設内で滞留しないよう定期的な排水が必要となるためです。</t>
    <rPh sb="1" eb="2">
      <t>ホン</t>
    </rPh>
    <rPh sb="255" eb="257">
      <t>キュウスイ</t>
    </rPh>
    <rPh sb="257" eb="259">
      <t>ゲンカ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</si>
</sst>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&quot;#,##0"/>
    <numFmt numFmtId="177" formatCode="#,##0.00;&quot;△&quot;#,##0.00"/>
    <numFmt numFmtId="178" formatCode="#,##0.00;&quot;△&quot;#,##0.00;&quot;-&quot;"/>
    <numFmt numFmtId="179" formatCode="&quot;R&quot;yy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6" fillId="0" borderId="6" xfId="0" applyFont="1" applyBorder="1" applyAlignment="1" applyProtection="1">
      <alignment horizontal="left" vertical="top" wrapText="1"/>
      <protection locked="0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0" borderId="7" xfId="0" applyFont="1" applyBorder="1" applyAlignment="1" applyProtection="1">
      <alignment horizontal="left" vertical="top" wrapText="1"/>
      <protection locked="0"/>
    </xf>
    <xf numFmtId="0" fontId="16" fillId="0" borderId="8" xfId="0" applyFont="1" applyBorder="1" applyAlignment="1" applyProtection="1">
      <alignment horizontal="left" vertical="top" wrapText="1"/>
      <protection locked="0"/>
    </xf>
    <xf numFmtId="0" fontId="16" fillId="0" borderId="1" xfId="0" applyFont="1" applyBorder="1" applyAlignment="1" applyProtection="1">
      <alignment horizontal="left" vertical="top" wrapText="1"/>
      <protection locked="0"/>
    </xf>
    <xf numFmtId="0" fontId="16" fillId="0" borderId="9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9D-4B26-9BD2-8BE93F3AC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3072"/>
        <c:axId val="21408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0.39</c:v>
                </c:pt>
                <c:pt idx="1">
                  <c:v>0.61</c:v>
                </c:pt>
                <c:pt idx="2">
                  <c:v>0.4</c:v>
                </c:pt>
                <c:pt idx="3">
                  <c:v>0.59</c:v>
                </c:pt>
                <c:pt idx="4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9D-4B26-9BD2-8BE93F3AC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3072"/>
        <c:axId val="214084992"/>
      </c:lineChart>
      <c:dateAx>
        <c:axId val="2140830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992"/>
        <c:crosses val="autoZero"/>
        <c:auto val="1"/>
        <c:lblOffset val="100"/>
        <c:baseTimeUnit val="years"/>
      </c:dateAx>
      <c:valAx>
        <c:axId val="21408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12.13</c:v>
                </c:pt>
                <c:pt idx="1">
                  <c:v>5.33</c:v>
                </c:pt>
                <c:pt idx="2">
                  <c:v>5.24</c:v>
                </c:pt>
                <c:pt idx="3">
                  <c:v>7.42</c:v>
                </c:pt>
                <c:pt idx="4">
                  <c:v>8.61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D1-47E0-9E91-89398D8EFF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21824"/>
        <c:axId val="20223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48.01</c:v>
                </c:pt>
                <c:pt idx="1">
                  <c:v>49.08</c:v>
                </c:pt>
                <c:pt idx="2">
                  <c:v>51.46</c:v>
                </c:pt>
                <c:pt idx="3">
                  <c:v>51.84</c:v>
                </c:pt>
                <c:pt idx="4">
                  <c:v>52.34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D1-47E0-9E91-89398D8EFF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21824"/>
        <c:axId val="202232192"/>
      </c:lineChart>
      <c:dateAx>
        <c:axId val="20222182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32192"/>
        <c:crosses val="autoZero"/>
        <c:auto val="1"/>
        <c:lblOffset val="100"/>
        <c:baseTimeUnit val="years"/>
      </c:dateAx>
      <c:valAx>
        <c:axId val="20223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2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12.88</c:v>
                </c:pt>
                <c:pt idx="1">
                  <c:v>27.21</c:v>
                </c:pt>
                <c:pt idx="2">
                  <c:v>27.75</c:v>
                </c:pt>
                <c:pt idx="3">
                  <c:v>21.91</c:v>
                </c:pt>
                <c:pt idx="4">
                  <c:v>16.68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35-470E-A363-EB8F7DE7A5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74688"/>
        <c:axId val="20227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72.75</c:v>
                </c:pt>
                <c:pt idx="1">
                  <c:v>71.27</c:v>
                </c:pt>
                <c:pt idx="2">
                  <c:v>68.58</c:v>
                </c:pt>
                <c:pt idx="3">
                  <c:v>67.94</c:v>
                </c:pt>
                <c:pt idx="4">
                  <c:v>66.900000000000006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35-470E-A363-EB8F7DE7A5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74688"/>
        <c:axId val="202276864"/>
      </c:lineChart>
      <c:dateAx>
        <c:axId val="2022746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76864"/>
        <c:crosses val="autoZero"/>
        <c:auto val="1"/>
        <c:lblOffset val="100"/>
        <c:baseTimeUnit val="years"/>
      </c:dateAx>
      <c:valAx>
        <c:axId val="20227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7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111.01</c:v>
                </c:pt>
                <c:pt idx="1">
                  <c:v>116.67</c:v>
                </c:pt>
                <c:pt idx="2">
                  <c:v>116.66</c:v>
                </c:pt>
                <c:pt idx="3">
                  <c:v>107.54</c:v>
                </c:pt>
                <c:pt idx="4">
                  <c:v>50.73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AD-4484-BC78-D23CB11C8B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96704"/>
        <c:axId val="21829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75.06</c:v>
                </c:pt>
                <c:pt idx="1">
                  <c:v>73.22</c:v>
                </c:pt>
                <c:pt idx="2">
                  <c:v>69.05</c:v>
                </c:pt>
                <c:pt idx="3">
                  <c:v>67.02</c:v>
                </c:pt>
                <c:pt idx="4">
                  <c:v>71.319999999999993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AD-4484-BC78-D23CB11C8B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96704"/>
        <c:axId val="218299776"/>
      </c:lineChart>
      <c:dateAx>
        <c:axId val="21829670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776"/>
        <c:crosses val="autoZero"/>
        <c:auto val="1"/>
        <c:lblOffset val="100"/>
        <c:baseTimeUnit val="years"/>
      </c:dateAx>
      <c:valAx>
        <c:axId val="21829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9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1C-493D-AFF0-324A6E338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1728"/>
        <c:axId val="7324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1C-493D-AFF0-324A6E338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1728"/>
        <c:axId val="73243648"/>
      </c:lineChart>
      <c:dateAx>
        <c:axId val="7324172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3648"/>
        <c:crosses val="autoZero"/>
        <c:auto val="1"/>
        <c:lblOffset val="100"/>
        <c:baseTimeUnit val="years"/>
      </c:dateAx>
      <c:valAx>
        <c:axId val="7324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35-44DD-9B5C-FE6245034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7728"/>
        <c:axId val="7325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35-44DD-9B5C-FE6245034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7728"/>
        <c:axId val="73259648"/>
      </c:lineChart>
      <c:dateAx>
        <c:axId val="7325772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9648"/>
        <c:crosses val="autoZero"/>
        <c:auto val="1"/>
        <c:lblOffset val="100"/>
        <c:baseTimeUnit val="years"/>
      </c:dateAx>
      <c:valAx>
        <c:axId val="7325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38-481B-B7C5-A7163819B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9264"/>
        <c:axId val="7334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38-481B-B7C5-A7163819B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9264"/>
        <c:axId val="73341184"/>
      </c:lineChart>
      <c:dateAx>
        <c:axId val="7333926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1184"/>
        <c:crosses val="autoZero"/>
        <c:auto val="1"/>
        <c:lblOffset val="100"/>
        <c:baseTimeUnit val="years"/>
      </c:dateAx>
      <c:valAx>
        <c:axId val="7334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67-4720-A0AB-16CCD5358B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9360"/>
        <c:axId val="7336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67-4720-A0AB-16CCD5358B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9360"/>
        <c:axId val="73361280"/>
      </c:lineChart>
      <c:dateAx>
        <c:axId val="7335936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1280"/>
        <c:crosses val="autoZero"/>
        <c:auto val="1"/>
        <c:lblOffset val="100"/>
        <c:baseTimeUnit val="years"/>
      </c:dateAx>
      <c:valAx>
        <c:axId val="7336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1911.54</c:v>
                </c:pt>
                <c:pt idx="1">
                  <c:v>1823.91</c:v>
                </c:pt>
                <c:pt idx="2">
                  <c:v>35041.120000000003</c:v>
                </c:pt>
                <c:pt idx="3">
                  <c:v>28283.26</c:v>
                </c:pt>
                <c:pt idx="4">
                  <c:v>25201.200000000001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F7-4C0E-BD2B-A7E1D0D5C1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75104"/>
        <c:axId val="7339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1183.92</c:v>
                </c:pt>
                <c:pt idx="1">
                  <c:v>1128.72</c:v>
                </c:pt>
                <c:pt idx="2">
                  <c:v>1125.25</c:v>
                </c:pt>
                <c:pt idx="3">
                  <c:v>1157.05</c:v>
                </c:pt>
                <c:pt idx="4">
                  <c:v>1228.8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F7-4C0E-BD2B-A7E1D0D5C1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75104"/>
        <c:axId val="73393664"/>
      </c:lineChart>
      <c:dateAx>
        <c:axId val="7337510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93664"/>
        <c:crosses val="autoZero"/>
        <c:auto val="1"/>
        <c:lblOffset val="100"/>
        <c:baseTimeUnit val="years"/>
      </c:dateAx>
      <c:valAx>
        <c:axId val="7339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7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9.92</c:v>
                </c:pt>
                <c:pt idx="1">
                  <c:v>9.02</c:v>
                </c:pt>
                <c:pt idx="2">
                  <c:v>7.26</c:v>
                </c:pt>
                <c:pt idx="3">
                  <c:v>3.8</c:v>
                </c:pt>
                <c:pt idx="4">
                  <c:v>3.86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A1-4547-AE66-5505BF2A3E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56896"/>
        <c:axId val="13987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42.5</c:v>
                </c:pt>
                <c:pt idx="1">
                  <c:v>41.84</c:v>
                </c:pt>
                <c:pt idx="2">
                  <c:v>41.44</c:v>
                </c:pt>
                <c:pt idx="3">
                  <c:v>37.65</c:v>
                </c:pt>
                <c:pt idx="4">
                  <c:v>37.31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A1-4547-AE66-5505BF2A3E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6896"/>
        <c:axId val="139875456"/>
      </c:lineChart>
      <c:dateAx>
        <c:axId val="13985689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5456"/>
        <c:crosses val="autoZero"/>
        <c:auto val="1"/>
        <c:lblOffset val="100"/>
        <c:baseTimeUnit val="years"/>
      </c:dateAx>
      <c:valAx>
        <c:axId val="13987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5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4114.3500000000004</c:v>
                </c:pt>
                <c:pt idx="1">
                  <c:v>4939.47</c:v>
                </c:pt>
                <c:pt idx="2">
                  <c:v>6553.14</c:v>
                </c:pt>
                <c:pt idx="3">
                  <c:v>13237.58</c:v>
                </c:pt>
                <c:pt idx="4">
                  <c:v>15721.95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CC-4D5B-A011-3F525A4E19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9280"/>
        <c:axId val="20219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377.72</c:v>
                </c:pt>
                <c:pt idx="1">
                  <c:v>390.47</c:v>
                </c:pt>
                <c:pt idx="2">
                  <c:v>403.61</c:v>
                </c:pt>
                <c:pt idx="3">
                  <c:v>442.82</c:v>
                </c:pt>
                <c:pt idx="4">
                  <c:v>425.76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CC-4D5B-A011-3F525A4E19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9280"/>
        <c:axId val="202195712"/>
      </c:lineChart>
      <c:dateAx>
        <c:axId val="1398892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195712"/>
        <c:crosses val="autoZero"/>
        <c:auto val="1"/>
        <c:lblOffset val="100"/>
        <c:baseTimeUnit val="years"/>
      </c:dateAx>
      <c:valAx>
        <c:axId val="20219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【1,045.20】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16065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【317.14】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366260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8261985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991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56807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V48" zoomScaleNormal="100" workbookViewId="0">
      <selection activeCell="BL16" sqref="BL16:BZ44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2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2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30" t="str">
        <f>データ!H6</f>
        <v>宮崎県　日南市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2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2">
      <c r="A8" s="2"/>
      <c r="B8" s="35" t="str">
        <f>データ!$I$6</f>
        <v>法非適用</v>
      </c>
      <c r="C8" s="35"/>
      <c r="D8" s="35"/>
      <c r="E8" s="35"/>
      <c r="F8" s="35"/>
      <c r="G8" s="35"/>
      <c r="H8" s="35"/>
      <c r="I8" s="35" t="str">
        <f>データ!$J$6</f>
        <v>水道事業</v>
      </c>
      <c r="J8" s="35"/>
      <c r="K8" s="35"/>
      <c r="L8" s="35"/>
      <c r="M8" s="35"/>
      <c r="N8" s="35"/>
      <c r="O8" s="35"/>
      <c r="P8" s="35" t="str">
        <f>データ!$K$6</f>
        <v>簡易水道事業</v>
      </c>
      <c r="Q8" s="35"/>
      <c r="R8" s="35"/>
      <c r="S8" s="35"/>
      <c r="T8" s="35"/>
      <c r="U8" s="35"/>
      <c r="V8" s="35"/>
      <c r="W8" s="35" t="str">
        <f>データ!$L$6</f>
        <v>D4</v>
      </c>
      <c r="X8" s="35"/>
      <c r="Y8" s="35"/>
      <c r="Z8" s="35"/>
      <c r="AA8" s="35"/>
      <c r="AB8" s="35"/>
      <c r="AC8" s="35"/>
      <c r="AD8" s="35" t="str">
        <f>データ!$M$6</f>
        <v>非設置</v>
      </c>
      <c r="AE8" s="35"/>
      <c r="AF8" s="35"/>
      <c r="AG8" s="35"/>
      <c r="AH8" s="35"/>
      <c r="AI8" s="35"/>
      <c r="AJ8" s="35"/>
      <c r="AK8" s="2"/>
      <c r="AL8" s="36">
        <f>データ!$R$6</f>
        <v>49037</v>
      </c>
      <c r="AM8" s="36"/>
      <c r="AN8" s="36"/>
      <c r="AO8" s="36"/>
      <c r="AP8" s="36"/>
      <c r="AQ8" s="36"/>
      <c r="AR8" s="36"/>
      <c r="AS8" s="36"/>
      <c r="AT8" s="37">
        <f>データ!$S$6</f>
        <v>535.49</v>
      </c>
      <c r="AU8" s="37"/>
      <c r="AV8" s="37"/>
      <c r="AW8" s="37"/>
      <c r="AX8" s="37"/>
      <c r="AY8" s="37"/>
      <c r="AZ8" s="37"/>
      <c r="BA8" s="37"/>
      <c r="BB8" s="37">
        <f>データ!$T$6</f>
        <v>91.57</v>
      </c>
      <c r="BC8" s="37"/>
      <c r="BD8" s="37"/>
      <c r="BE8" s="37"/>
      <c r="BF8" s="37"/>
      <c r="BG8" s="37"/>
      <c r="BH8" s="37"/>
      <c r="BI8" s="37"/>
      <c r="BJ8" s="3"/>
      <c r="BK8" s="3"/>
      <c r="BL8" s="38" t="s">
        <v>10</v>
      </c>
      <c r="BM8" s="39"/>
      <c r="BN8" s="40" t="s">
        <v>11</v>
      </c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1"/>
    </row>
    <row r="9" spans="1:78" ht="18.75" customHeight="1" x14ac:dyDescent="0.2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2"/>
      <c r="AE9" s="2"/>
      <c r="AF9" s="2"/>
      <c r="AG9" s="2"/>
      <c r="AH9" s="3"/>
      <c r="AI9" s="2"/>
      <c r="AJ9" s="2"/>
      <c r="AK9" s="2"/>
      <c r="AL9" s="31" t="s">
        <v>16</v>
      </c>
      <c r="AM9" s="31"/>
      <c r="AN9" s="31"/>
      <c r="AO9" s="31"/>
      <c r="AP9" s="31"/>
      <c r="AQ9" s="31"/>
      <c r="AR9" s="31"/>
      <c r="AS9" s="31"/>
      <c r="AT9" s="31" t="s">
        <v>17</v>
      </c>
      <c r="AU9" s="31"/>
      <c r="AV9" s="31"/>
      <c r="AW9" s="31"/>
      <c r="AX9" s="31"/>
      <c r="AY9" s="31"/>
      <c r="AZ9" s="31"/>
      <c r="BA9" s="31"/>
      <c r="BB9" s="31" t="s">
        <v>18</v>
      </c>
      <c r="BC9" s="31"/>
      <c r="BD9" s="31"/>
      <c r="BE9" s="31"/>
      <c r="BF9" s="31"/>
      <c r="BG9" s="31"/>
      <c r="BH9" s="31"/>
      <c r="BI9" s="31"/>
      <c r="BJ9" s="3"/>
      <c r="BK9" s="3"/>
      <c r="BL9" s="42" t="s">
        <v>19</v>
      </c>
      <c r="BM9" s="43"/>
      <c r="BN9" s="44" t="s">
        <v>20</v>
      </c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5"/>
    </row>
    <row r="10" spans="1:78" ht="18.75" customHeight="1" x14ac:dyDescent="0.2">
      <c r="A10" s="2"/>
      <c r="B10" s="37" t="str">
        <f>データ!$N$6</f>
        <v>-</v>
      </c>
      <c r="C10" s="37"/>
      <c r="D10" s="37"/>
      <c r="E10" s="37"/>
      <c r="F10" s="37"/>
      <c r="G10" s="37"/>
      <c r="H10" s="37"/>
      <c r="I10" s="37" t="str">
        <f>データ!$O$6</f>
        <v>該当数値なし</v>
      </c>
      <c r="J10" s="37"/>
      <c r="K10" s="37"/>
      <c r="L10" s="37"/>
      <c r="M10" s="37"/>
      <c r="N10" s="37"/>
      <c r="O10" s="37"/>
      <c r="P10" s="37">
        <f>データ!$P$6</f>
        <v>0</v>
      </c>
      <c r="Q10" s="37"/>
      <c r="R10" s="37"/>
      <c r="S10" s="37"/>
      <c r="T10" s="37"/>
      <c r="U10" s="37"/>
      <c r="V10" s="37"/>
      <c r="W10" s="36">
        <f>データ!$Q$6</f>
        <v>3531</v>
      </c>
      <c r="X10" s="36"/>
      <c r="Y10" s="36"/>
      <c r="Z10" s="36"/>
      <c r="AA10" s="36"/>
      <c r="AB10" s="36"/>
      <c r="AC10" s="36"/>
      <c r="AD10" s="2"/>
      <c r="AE10" s="2"/>
      <c r="AF10" s="2"/>
      <c r="AG10" s="2"/>
      <c r="AH10" s="2"/>
      <c r="AI10" s="2"/>
      <c r="AJ10" s="2"/>
      <c r="AK10" s="2"/>
      <c r="AL10" s="36">
        <f>データ!$U$6</f>
        <v>0</v>
      </c>
      <c r="AM10" s="36"/>
      <c r="AN10" s="36"/>
      <c r="AO10" s="36"/>
      <c r="AP10" s="36"/>
      <c r="AQ10" s="36"/>
      <c r="AR10" s="36"/>
      <c r="AS10" s="36"/>
      <c r="AT10" s="37">
        <f>データ!$V$6</f>
        <v>0.36</v>
      </c>
      <c r="AU10" s="37"/>
      <c r="AV10" s="37"/>
      <c r="AW10" s="37"/>
      <c r="AX10" s="37"/>
      <c r="AY10" s="37"/>
      <c r="AZ10" s="37"/>
      <c r="BA10" s="37"/>
      <c r="BB10" s="37">
        <f>データ!$W$6</f>
        <v>0</v>
      </c>
      <c r="BC10" s="37"/>
      <c r="BD10" s="37"/>
      <c r="BE10" s="37"/>
      <c r="BF10" s="37"/>
      <c r="BG10" s="37"/>
      <c r="BH10" s="37"/>
      <c r="BI10" s="37"/>
      <c r="BJ10" s="2"/>
      <c r="BK10" s="2"/>
      <c r="BL10" s="52" t="s">
        <v>21</v>
      </c>
      <c r="BM10" s="53"/>
      <c r="BN10" s="54" t="s">
        <v>22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2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64" t="s">
        <v>25</v>
      </c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6"/>
    </row>
    <row r="15" spans="1:78" ht="13.5" customHeight="1" x14ac:dyDescent="0.2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67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9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46" t="s">
        <v>116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64" t="s">
        <v>26</v>
      </c>
      <c r="BM45" s="65"/>
      <c r="BN45" s="65"/>
      <c r="BO45" s="65"/>
      <c r="BP45" s="65"/>
      <c r="BQ45" s="65"/>
      <c r="BR45" s="65"/>
      <c r="BS45" s="65"/>
      <c r="BT45" s="65"/>
      <c r="BU45" s="65"/>
      <c r="BV45" s="65"/>
      <c r="BW45" s="65"/>
      <c r="BX45" s="65"/>
      <c r="BY45" s="65"/>
      <c r="BZ45" s="66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67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8"/>
      <c r="BX46" s="68"/>
      <c r="BY46" s="68"/>
      <c r="BZ46" s="69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46" t="s">
        <v>114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 x14ac:dyDescent="0.2">
      <c r="A60" s="2"/>
      <c r="B60" s="61" t="s">
        <v>27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 x14ac:dyDescent="0.2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64" t="s">
        <v>28</v>
      </c>
      <c r="BM64" s="65"/>
      <c r="BN64" s="65"/>
      <c r="BO64" s="65"/>
      <c r="BP64" s="65"/>
      <c r="BQ64" s="65"/>
      <c r="BR64" s="65"/>
      <c r="BS64" s="65"/>
      <c r="BT64" s="65"/>
      <c r="BU64" s="65"/>
      <c r="BV64" s="65"/>
      <c r="BW64" s="65"/>
      <c r="BX64" s="65"/>
      <c r="BY64" s="65"/>
      <c r="BZ64" s="66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67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8"/>
      <c r="BX65" s="68"/>
      <c r="BY65" s="68"/>
      <c r="BZ65" s="69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46" t="s">
        <v>115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 x14ac:dyDescent="0.2">
      <c r="C83" s="12"/>
    </row>
    <row r="84" spans="1:78" hidden="1" x14ac:dyDescent="0.2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2">
      <c r="B85" s="13"/>
      <c r="C85" s="13"/>
      <c r="D85" s="13"/>
      <c r="E85" s="13" t="str">
        <f>データ!AH6</f>
        <v>【76.13】</v>
      </c>
      <c r="F85" s="13" t="s">
        <v>41</v>
      </c>
      <c r="G85" s="13" t="s">
        <v>41</v>
      </c>
      <c r="H85" s="13" t="str">
        <f>データ!BO6</f>
        <v>【1,045.20】</v>
      </c>
      <c r="I85" s="13" t="str">
        <f>データ!BZ6</f>
        <v>【49.51】</v>
      </c>
      <c r="J85" s="13" t="str">
        <f>データ!CK6</f>
        <v>【317.14】</v>
      </c>
      <c r="K85" s="13" t="str">
        <f>データ!CV6</f>
        <v>【55.00】</v>
      </c>
      <c r="L85" s="13" t="str">
        <f>データ!DG6</f>
        <v>【69.82】</v>
      </c>
      <c r="M85" s="13" t="s">
        <v>42</v>
      </c>
      <c r="N85" s="13" t="s">
        <v>42</v>
      </c>
      <c r="O85" s="13" t="str">
        <f>データ!EN6</f>
        <v>【0.40】</v>
      </c>
    </row>
  </sheetData>
  <sheetProtection algorithmName="SHA-512" hashValue="5dojUj75j6km8AWT383BI7CwaGzh2KoNN7m6viBzbNHR02JEifKn1t2S/121FcpOLT5115JGklcd3HZGjKNgHg==" saltValue="1Yyqwv5i4nFD/prd0hSHKQ==" spinCount="100000" sheet="1" objects="1" scenarios="1" formatCells="0" formatColumns="0" formatRows="0"/>
  <mergeCells count="48">
    <mergeCell ref="BL64:BZ65"/>
    <mergeCell ref="AT10:BA10"/>
    <mergeCell ref="BL16:BZ44"/>
    <mergeCell ref="BL45:BZ46"/>
    <mergeCell ref="BL47:BZ63"/>
    <mergeCell ref="B60:BJ61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9:H9"/>
    <mergeCell ref="I9:O9"/>
    <mergeCell ref="P9:V9"/>
    <mergeCell ref="W9:AC9"/>
    <mergeCell ref="AL9:AS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4" x14ac:dyDescent="0.2">
      <c r="A1" t="s">
        <v>43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2">
      <c r="A2" s="15" t="s">
        <v>44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2">
      <c r="A3" s="15" t="s">
        <v>45</v>
      </c>
      <c r="B3" s="16" t="s">
        <v>46</v>
      </c>
      <c r="C3" s="16" t="s">
        <v>47</v>
      </c>
      <c r="D3" s="16" t="s">
        <v>48</v>
      </c>
      <c r="E3" s="16" t="s">
        <v>49</v>
      </c>
      <c r="F3" s="16" t="s">
        <v>50</v>
      </c>
      <c r="G3" s="16" t="s">
        <v>51</v>
      </c>
      <c r="H3" s="71" t="s">
        <v>52</v>
      </c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3"/>
      <c r="X3" s="77" t="s">
        <v>53</v>
      </c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  <c r="CN3" s="70"/>
      <c r="CO3" s="70"/>
      <c r="CP3" s="70"/>
      <c r="CQ3" s="70"/>
      <c r="CR3" s="70"/>
      <c r="CS3" s="70"/>
      <c r="CT3" s="70"/>
      <c r="CU3" s="70"/>
      <c r="CV3" s="70"/>
      <c r="CW3" s="70"/>
      <c r="CX3" s="70"/>
      <c r="CY3" s="70"/>
      <c r="CZ3" s="70"/>
      <c r="DA3" s="70"/>
      <c r="DB3" s="70"/>
      <c r="DC3" s="70"/>
      <c r="DD3" s="70"/>
      <c r="DE3" s="70"/>
      <c r="DF3" s="70"/>
      <c r="DG3" s="70"/>
      <c r="DH3" s="70" t="s">
        <v>54</v>
      </c>
      <c r="DI3" s="70"/>
      <c r="DJ3" s="70"/>
      <c r="DK3" s="70"/>
      <c r="DL3" s="70"/>
      <c r="DM3" s="70"/>
      <c r="DN3" s="70"/>
      <c r="DO3" s="70"/>
      <c r="DP3" s="70"/>
      <c r="DQ3" s="70"/>
      <c r="DR3" s="70"/>
      <c r="DS3" s="70"/>
      <c r="DT3" s="70"/>
      <c r="DU3" s="70"/>
      <c r="DV3" s="70"/>
      <c r="DW3" s="70"/>
      <c r="DX3" s="70"/>
      <c r="DY3" s="70"/>
      <c r="DZ3" s="70"/>
      <c r="EA3" s="70"/>
      <c r="EB3" s="70"/>
      <c r="EC3" s="70"/>
      <c r="ED3" s="70"/>
      <c r="EE3" s="70"/>
      <c r="EF3" s="70"/>
      <c r="EG3" s="70"/>
      <c r="EH3" s="70"/>
      <c r="EI3" s="70"/>
      <c r="EJ3" s="70"/>
      <c r="EK3" s="70"/>
      <c r="EL3" s="70"/>
      <c r="EM3" s="70"/>
      <c r="EN3" s="70"/>
    </row>
    <row r="4" spans="1:144" x14ac:dyDescent="0.2">
      <c r="A4" s="15" t="s">
        <v>55</v>
      </c>
      <c r="B4" s="17"/>
      <c r="C4" s="17"/>
      <c r="D4" s="17"/>
      <c r="E4" s="17"/>
      <c r="F4" s="17"/>
      <c r="G4" s="17"/>
      <c r="H4" s="74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6"/>
      <c r="X4" s="70" t="s">
        <v>56</v>
      </c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 t="s">
        <v>57</v>
      </c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 t="s">
        <v>58</v>
      </c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 t="s">
        <v>59</v>
      </c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 t="s">
        <v>60</v>
      </c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 t="s">
        <v>61</v>
      </c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 t="s">
        <v>62</v>
      </c>
      <c r="CM4" s="70"/>
      <c r="CN4" s="70"/>
      <c r="CO4" s="70"/>
      <c r="CP4" s="70"/>
      <c r="CQ4" s="70"/>
      <c r="CR4" s="70"/>
      <c r="CS4" s="70"/>
      <c r="CT4" s="70"/>
      <c r="CU4" s="70"/>
      <c r="CV4" s="70"/>
      <c r="CW4" s="70" t="s">
        <v>63</v>
      </c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 t="s">
        <v>64</v>
      </c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 t="s">
        <v>65</v>
      </c>
      <c r="DT4" s="70"/>
      <c r="DU4" s="70"/>
      <c r="DV4" s="70"/>
      <c r="DW4" s="70"/>
      <c r="DX4" s="70"/>
      <c r="DY4" s="70"/>
      <c r="DZ4" s="70"/>
      <c r="EA4" s="70"/>
      <c r="EB4" s="70"/>
      <c r="EC4" s="70"/>
      <c r="ED4" s="70" t="s">
        <v>66</v>
      </c>
      <c r="EE4" s="70"/>
      <c r="EF4" s="70"/>
      <c r="EG4" s="70"/>
      <c r="EH4" s="70"/>
      <c r="EI4" s="70"/>
      <c r="EJ4" s="70"/>
      <c r="EK4" s="70"/>
      <c r="EL4" s="70"/>
      <c r="EM4" s="70"/>
      <c r="EN4" s="70"/>
    </row>
    <row r="5" spans="1:144" x14ac:dyDescent="0.2">
      <c r="A5" s="15" t="s">
        <v>67</v>
      </c>
      <c r="B5" s="18"/>
      <c r="C5" s="18"/>
      <c r="D5" s="18"/>
      <c r="E5" s="18"/>
      <c r="F5" s="18"/>
      <c r="G5" s="18"/>
      <c r="H5" s="19" t="s">
        <v>68</v>
      </c>
      <c r="I5" s="19" t="s">
        <v>69</v>
      </c>
      <c r="J5" s="19" t="s">
        <v>70</v>
      </c>
      <c r="K5" s="19" t="s">
        <v>71</v>
      </c>
      <c r="L5" s="19" t="s">
        <v>72</v>
      </c>
      <c r="M5" s="19" t="s">
        <v>73</v>
      </c>
      <c r="N5" s="19" t="s">
        <v>74</v>
      </c>
      <c r="O5" s="19" t="s">
        <v>75</v>
      </c>
      <c r="P5" s="19" t="s">
        <v>76</v>
      </c>
      <c r="Q5" s="19" t="s">
        <v>77</v>
      </c>
      <c r="R5" s="19" t="s">
        <v>78</v>
      </c>
      <c r="S5" s="19" t="s">
        <v>79</v>
      </c>
      <c r="T5" s="19" t="s">
        <v>80</v>
      </c>
      <c r="U5" s="19" t="s">
        <v>81</v>
      </c>
      <c r="V5" s="19" t="s">
        <v>82</v>
      </c>
      <c r="W5" s="19" t="s">
        <v>83</v>
      </c>
      <c r="X5" s="19" t="s">
        <v>84</v>
      </c>
      <c r="Y5" s="19" t="s">
        <v>85</v>
      </c>
      <c r="Z5" s="19" t="s">
        <v>86</v>
      </c>
      <c r="AA5" s="19" t="s">
        <v>87</v>
      </c>
      <c r="AB5" s="19" t="s">
        <v>88</v>
      </c>
      <c r="AC5" s="19" t="s">
        <v>89</v>
      </c>
      <c r="AD5" s="19" t="s">
        <v>90</v>
      </c>
      <c r="AE5" s="19" t="s">
        <v>91</v>
      </c>
      <c r="AF5" s="19" t="s">
        <v>92</v>
      </c>
      <c r="AG5" s="19" t="s">
        <v>93</v>
      </c>
      <c r="AH5" s="19" t="s">
        <v>29</v>
      </c>
      <c r="AI5" s="19" t="s">
        <v>84</v>
      </c>
      <c r="AJ5" s="19" t="s">
        <v>85</v>
      </c>
      <c r="AK5" s="19" t="s">
        <v>86</v>
      </c>
      <c r="AL5" s="19" t="s">
        <v>87</v>
      </c>
      <c r="AM5" s="19" t="s">
        <v>88</v>
      </c>
      <c r="AN5" s="19" t="s">
        <v>89</v>
      </c>
      <c r="AO5" s="19" t="s">
        <v>90</v>
      </c>
      <c r="AP5" s="19" t="s">
        <v>91</v>
      </c>
      <c r="AQ5" s="19" t="s">
        <v>92</v>
      </c>
      <c r="AR5" s="19" t="s">
        <v>93</v>
      </c>
      <c r="AS5" s="19" t="s">
        <v>94</v>
      </c>
      <c r="AT5" s="19" t="s">
        <v>84</v>
      </c>
      <c r="AU5" s="19" t="s">
        <v>85</v>
      </c>
      <c r="AV5" s="19" t="s">
        <v>86</v>
      </c>
      <c r="AW5" s="19" t="s">
        <v>87</v>
      </c>
      <c r="AX5" s="19" t="s">
        <v>88</v>
      </c>
      <c r="AY5" s="19" t="s">
        <v>89</v>
      </c>
      <c r="AZ5" s="19" t="s">
        <v>90</v>
      </c>
      <c r="BA5" s="19" t="s">
        <v>91</v>
      </c>
      <c r="BB5" s="19" t="s">
        <v>92</v>
      </c>
      <c r="BC5" s="19" t="s">
        <v>93</v>
      </c>
      <c r="BD5" s="19" t="s">
        <v>94</v>
      </c>
      <c r="BE5" s="19" t="s">
        <v>84</v>
      </c>
      <c r="BF5" s="19" t="s">
        <v>85</v>
      </c>
      <c r="BG5" s="19" t="s">
        <v>86</v>
      </c>
      <c r="BH5" s="19" t="s">
        <v>87</v>
      </c>
      <c r="BI5" s="19" t="s">
        <v>88</v>
      </c>
      <c r="BJ5" s="19" t="s">
        <v>89</v>
      </c>
      <c r="BK5" s="19" t="s">
        <v>90</v>
      </c>
      <c r="BL5" s="19" t="s">
        <v>91</v>
      </c>
      <c r="BM5" s="19" t="s">
        <v>92</v>
      </c>
      <c r="BN5" s="19" t="s">
        <v>93</v>
      </c>
      <c r="BO5" s="19" t="s">
        <v>94</v>
      </c>
      <c r="BP5" s="19" t="s">
        <v>84</v>
      </c>
      <c r="BQ5" s="19" t="s">
        <v>85</v>
      </c>
      <c r="BR5" s="19" t="s">
        <v>86</v>
      </c>
      <c r="BS5" s="19" t="s">
        <v>87</v>
      </c>
      <c r="BT5" s="19" t="s">
        <v>88</v>
      </c>
      <c r="BU5" s="19" t="s">
        <v>89</v>
      </c>
      <c r="BV5" s="19" t="s">
        <v>90</v>
      </c>
      <c r="BW5" s="19" t="s">
        <v>91</v>
      </c>
      <c r="BX5" s="19" t="s">
        <v>92</v>
      </c>
      <c r="BY5" s="19" t="s">
        <v>93</v>
      </c>
      <c r="BZ5" s="19" t="s">
        <v>94</v>
      </c>
      <c r="CA5" s="19" t="s">
        <v>84</v>
      </c>
      <c r="CB5" s="19" t="s">
        <v>85</v>
      </c>
      <c r="CC5" s="19" t="s">
        <v>86</v>
      </c>
      <c r="CD5" s="19" t="s">
        <v>87</v>
      </c>
      <c r="CE5" s="19" t="s">
        <v>88</v>
      </c>
      <c r="CF5" s="19" t="s">
        <v>89</v>
      </c>
      <c r="CG5" s="19" t="s">
        <v>90</v>
      </c>
      <c r="CH5" s="19" t="s">
        <v>91</v>
      </c>
      <c r="CI5" s="19" t="s">
        <v>92</v>
      </c>
      <c r="CJ5" s="19" t="s">
        <v>93</v>
      </c>
      <c r="CK5" s="19" t="s">
        <v>94</v>
      </c>
      <c r="CL5" s="19" t="s">
        <v>84</v>
      </c>
      <c r="CM5" s="19" t="s">
        <v>85</v>
      </c>
      <c r="CN5" s="19" t="s">
        <v>86</v>
      </c>
      <c r="CO5" s="19" t="s">
        <v>87</v>
      </c>
      <c r="CP5" s="19" t="s">
        <v>88</v>
      </c>
      <c r="CQ5" s="19" t="s">
        <v>89</v>
      </c>
      <c r="CR5" s="19" t="s">
        <v>90</v>
      </c>
      <c r="CS5" s="19" t="s">
        <v>91</v>
      </c>
      <c r="CT5" s="19" t="s">
        <v>92</v>
      </c>
      <c r="CU5" s="19" t="s">
        <v>93</v>
      </c>
      <c r="CV5" s="19" t="s">
        <v>94</v>
      </c>
      <c r="CW5" s="19" t="s">
        <v>84</v>
      </c>
      <c r="CX5" s="19" t="s">
        <v>85</v>
      </c>
      <c r="CY5" s="19" t="s">
        <v>86</v>
      </c>
      <c r="CZ5" s="19" t="s">
        <v>87</v>
      </c>
      <c r="DA5" s="19" t="s">
        <v>88</v>
      </c>
      <c r="DB5" s="19" t="s">
        <v>89</v>
      </c>
      <c r="DC5" s="19" t="s">
        <v>90</v>
      </c>
      <c r="DD5" s="19" t="s">
        <v>91</v>
      </c>
      <c r="DE5" s="19" t="s">
        <v>92</v>
      </c>
      <c r="DF5" s="19" t="s">
        <v>93</v>
      </c>
      <c r="DG5" s="19" t="s">
        <v>94</v>
      </c>
      <c r="DH5" s="19" t="s">
        <v>84</v>
      </c>
      <c r="DI5" s="19" t="s">
        <v>85</v>
      </c>
      <c r="DJ5" s="19" t="s">
        <v>86</v>
      </c>
      <c r="DK5" s="19" t="s">
        <v>87</v>
      </c>
      <c r="DL5" s="19" t="s">
        <v>88</v>
      </c>
      <c r="DM5" s="19" t="s">
        <v>89</v>
      </c>
      <c r="DN5" s="19" t="s">
        <v>90</v>
      </c>
      <c r="DO5" s="19" t="s">
        <v>91</v>
      </c>
      <c r="DP5" s="19" t="s">
        <v>92</v>
      </c>
      <c r="DQ5" s="19" t="s">
        <v>93</v>
      </c>
      <c r="DR5" s="19" t="s">
        <v>94</v>
      </c>
      <c r="DS5" s="19" t="s">
        <v>84</v>
      </c>
      <c r="DT5" s="19" t="s">
        <v>85</v>
      </c>
      <c r="DU5" s="19" t="s">
        <v>86</v>
      </c>
      <c r="DV5" s="19" t="s">
        <v>87</v>
      </c>
      <c r="DW5" s="19" t="s">
        <v>88</v>
      </c>
      <c r="DX5" s="19" t="s">
        <v>89</v>
      </c>
      <c r="DY5" s="19" t="s">
        <v>90</v>
      </c>
      <c r="DZ5" s="19" t="s">
        <v>91</v>
      </c>
      <c r="EA5" s="19" t="s">
        <v>92</v>
      </c>
      <c r="EB5" s="19" t="s">
        <v>93</v>
      </c>
      <c r="EC5" s="19" t="s">
        <v>94</v>
      </c>
      <c r="ED5" s="19" t="s">
        <v>84</v>
      </c>
      <c r="EE5" s="19" t="s">
        <v>85</v>
      </c>
      <c r="EF5" s="19" t="s">
        <v>86</v>
      </c>
      <c r="EG5" s="19" t="s">
        <v>87</v>
      </c>
      <c r="EH5" s="19" t="s">
        <v>88</v>
      </c>
      <c r="EI5" s="19" t="s">
        <v>89</v>
      </c>
      <c r="EJ5" s="19" t="s">
        <v>90</v>
      </c>
      <c r="EK5" s="19" t="s">
        <v>91</v>
      </c>
      <c r="EL5" s="19" t="s">
        <v>92</v>
      </c>
      <c r="EM5" s="19" t="s">
        <v>93</v>
      </c>
      <c r="EN5" s="19" t="s">
        <v>94</v>
      </c>
    </row>
    <row r="6" spans="1:144" s="23" customFormat="1" x14ac:dyDescent="0.2">
      <c r="A6" s="15" t="s">
        <v>95</v>
      </c>
      <c r="B6" s="20">
        <f>B7</f>
        <v>2023</v>
      </c>
      <c r="C6" s="20">
        <f t="shared" ref="C6:W6" si="3">C7</f>
        <v>452041</v>
      </c>
      <c r="D6" s="20">
        <f t="shared" si="3"/>
        <v>47</v>
      </c>
      <c r="E6" s="20">
        <f t="shared" si="3"/>
        <v>1</v>
      </c>
      <c r="F6" s="20">
        <f t="shared" si="3"/>
        <v>0</v>
      </c>
      <c r="G6" s="20">
        <f t="shared" si="3"/>
        <v>0</v>
      </c>
      <c r="H6" s="20" t="str">
        <f t="shared" si="3"/>
        <v>宮崎県　日南市</v>
      </c>
      <c r="I6" s="20" t="str">
        <f t="shared" si="3"/>
        <v>法非適用</v>
      </c>
      <c r="J6" s="20" t="str">
        <f t="shared" si="3"/>
        <v>水道事業</v>
      </c>
      <c r="K6" s="20" t="str">
        <f t="shared" si="3"/>
        <v>簡易水道事業</v>
      </c>
      <c r="L6" s="20" t="str">
        <f t="shared" si="3"/>
        <v>D4</v>
      </c>
      <c r="M6" s="20" t="str">
        <f t="shared" si="3"/>
        <v>非設置</v>
      </c>
      <c r="N6" s="21" t="str">
        <f t="shared" si="3"/>
        <v>-</v>
      </c>
      <c r="O6" s="21" t="str">
        <f t="shared" si="3"/>
        <v>該当数値なし</v>
      </c>
      <c r="P6" s="21">
        <f t="shared" si="3"/>
        <v>0</v>
      </c>
      <c r="Q6" s="21">
        <f t="shared" si="3"/>
        <v>3531</v>
      </c>
      <c r="R6" s="21">
        <f t="shared" si="3"/>
        <v>49037</v>
      </c>
      <c r="S6" s="21">
        <f t="shared" si="3"/>
        <v>535.49</v>
      </c>
      <c r="T6" s="21">
        <f t="shared" si="3"/>
        <v>91.57</v>
      </c>
      <c r="U6" s="21">
        <f t="shared" si="3"/>
        <v>0</v>
      </c>
      <c r="V6" s="21">
        <f t="shared" si="3"/>
        <v>0.36</v>
      </c>
      <c r="W6" s="21">
        <f t="shared" si="3"/>
        <v>0</v>
      </c>
      <c r="X6" s="22">
        <f>IF(X7="",NA(),X7)</f>
        <v>111.01</v>
      </c>
      <c r="Y6" s="22">
        <f t="shared" ref="Y6:AG6" si="4">IF(Y7="",NA(),Y7)</f>
        <v>116.67</v>
      </c>
      <c r="Z6" s="22">
        <f t="shared" si="4"/>
        <v>116.66</v>
      </c>
      <c r="AA6" s="22">
        <f t="shared" si="4"/>
        <v>107.54</v>
      </c>
      <c r="AB6" s="22">
        <f t="shared" si="4"/>
        <v>50.73</v>
      </c>
      <c r="AC6" s="22">
        <f t="shared" si="4"/>
        <v>75.06</v>
      </c>
      <c r="AD6" s="22">
        <f t="shared" si="4"/>
        <v>73.22</v>
      </c>
      <c r="AE6" s="22">
        <f t="shared" si="4"/>
        <v>69.05</v>
      </c>
      <c r="AF6" s="22">
        <f t="shared" si="4"/>
        <v>67.02</v>
      </c>
      <c r="AG6" s="22">
        <f t="shared" si="4"/>
        <v>71.319999999999993</v>
      </c>
      <c r="AH6" s="21" t="str">
        <f>IF(AH7="","",IF(AH7="-","【-】","【"&amp;SUBSTITUTE(TEXT(AH7,"#,##0.00"),"-","△")&amp;"】"))</f>
        <v>【76.13】</v>
      </c>
      <c r="AI6" s="21" t="e">
        <f>IF(AI7="",NA(),AI7)</f>
        <v>#N/A</v>
      </c>
      <c r="AJ6" s="21" t="e">
        <f t="shared" ref="AJ6:AR6" si="5">IF(AJ7="",NA(),AJ7)</f>
        <v>#N/A</v>
      </c>
      <c r="AK6" s="21" t="e">
        <f t="shared" si="5"/>
        <v>#N/A</v>
      </c>
      <c r="AL6" s="21" t="e">
        <f t="shared" si="5"/>
        <v>#N/A</v>
      </c>
      <c r="AM6" s="21" t="e">
        <f t="shared" si="5"/>
        <v>#N/A</v>
      </c>
      <c r="AN6" s="21" t="e">
        <f t="shared" si="5"/>
        <v>#N/A</v>
      </c>
      <c r="AO6" s="21" t="e">
        <f t="shared" si="5"/>
        <v>#N/A</v>
      </c>
      <c r="AP6" s="21" t="e">
        <f t="shared" si="5"/>
        <v>#N/A</v>
      </c>
      <c r="AQ6" s="21" t="e">
        <f t="shared" si="5"/>
        <v>#N/A</v>
      </c>
      <c r="AR6" s="21" t="e">
        <f t="shared" si="5"/>
        <v>#N/A</v>
      </c>
      <c r="AS6" s="21" t="str">
        <f>IF(AS7="","",IF(AS7="-","【-】","【"&amp;SUBSTITUTE(TEXT(AS7,"#,##0.00"),"-","△")&amp;"】"))</f>
        <v/>
      </c>
      <c r="AT6" s="21" t="e">
        <f>IF(AT7="",NA(),AT7)</f>
        <v>#N/A</v>
      </c>
      <c r="AU6" s="21" t="e">
        <f t="shared" ref="AU6:BC6" si="6">IF(AU7="",NA(),AU7)</f>
        <v>#N/A</v>
      </c>
      <c r="AV6" s="21" t="e">
        <f t="shared" si="6"/>
        <v>#N/A</v>
      </c>
      <c r="AW6" s="21" t="e">
        <f t="shared" si="6"/>
        <v>#N/A</v>
      </c>
      <c r="AX6" s="21" t="e">
        <f t="shared" si="6"/>
        <v>#N/A</v>
      </c>
      <c r="AY6" s="21" t="e">
        <f t="shared" si="6"/>
        <v>#N/A</v>
      </c>
      <c r="AZ6" s="21" t="e">
        <f t="shared" si="6"/>
        <v>#N/A</v>
      </c>
      <c r="BA6" s="21" t="e">
        <f t="shared" si="6"/>
        <v>#N/A</v>
      </c>
      <c r="BB6" s="21" t="e">
        <f t="shared" si="6"/>
        <v>#N/A</v>
      </c>
      <c r="BC6" s="21" t="e">
        <f t="shared" si="6"/>
        <v>#N/A</v>
      </c>
      <c r="BD6" s="21" t="str">
        <f>IF(BD7="","",IF(BD7="-","【-】","【"&amp;SUBSTITUTE(TEXT(BD7,"#,##0.00"),"-","△")&amp;"】"))</f>
        <v/>
      </c>
      <c r="BE6" s="22">
        <f>IF(BE7="",NA(),BE7)</f>
        <v>1911.54</v>
      </c>
      <c r="BF6" s="22">
        <f t="shared" ref="BF6:BN6" si="7">IF(BF7="",NA(),BF7)</f>
        <v>1823.91</v>
      </c>
      <c r="BG6" s="22">
        <f t="shared" si="7"/>
        <v>35041.120000000003</v>
      </c>
      <c r="BH6" s="22">
        <f t="shared" si="7"/>
        <v>28283.26</v>
      </c>
      <c r="BI6" s="22">
        <f t="shared" si="7"/>
        <v>25201.200000000001</v>
      </c>
      <c r="BJ6" s="22">
        <f t="shared" si="7"/>
        <v>1183.92</v>
      </c>
      <c r="BK6" s="22">
        <f t="shared" si="7"/>
        <v>1128.72</v>
      </c>
      <c r="BL6" s="22">
        <f t="shared" si="7"/>
        <v>1125.25</v>
      </c>
      <c r="BM6" s="22">
        <f t="shared" si="7"/>
        <v>1157.05</v>
      </c>
      <c r="BN6" s="22">
        <f t="shared" si="7"/>
        <v>1228.8</v>
      </c>
      <c r="BO6" s="21" t="str">
        <f>IF(BO7="","",IF(BO7="-","【-】","【"&amp;SUBSTITUTE(TEXT(BO7,"#,##0.00"),"-","△")&amp;"】"))</f>
        <v>【1,045.20】</v>
      </c>
      <c r="BP6" s="22">
        <f>IF(BP7="",NA(),BP7)</f>
        <v>9.92</v>
      </c>
      <c r="BQ6" s="22">
        <f t="shared" ref="BQ6:BY6" si="8">IF(BQ7="",NA(),BQ7)</f>
        <v>9.02</v>
      </c>
      <c r="BR6" s="22">
        <f t="shared" si="8"/>
        <v>7.26</v>
      </c>
      <c r="BS6" s="22">
        <f t="shared" si="8"/>
        <v>3.8</v>
      </c>
      <c r="BT6" s="22">
        <f t="shared" si="8"/>
        <v>3.86</v>
      </c>
      <c r="BU6" s="22">
        <f t="shared" si="8"/>
        <v>42.5</v>
      </c>
      <c r="BV6" s="22">
        <f t="shared" si="8"/>
        <v>41.84</v>
      </c>
      <c r="BW6" s="22">
        <f t="shared" si="8"/>
        <v>41.44</v>
      </c>
      <c r="BX6" s="22">
        <f t="shared" si="8"/>
        <v>37.65</v>
      </c>
      <c r="BY6" s="22">
        <f t="shared" si="8"/>
        <v>37.31</v>
      </c>
      <c r="BZ6" s="21" t="str">
        <f>IF(BZ7="","",IF(BZ7="-","【-】","【"&amp;SUBSTITUTE(TEXT(BZ7,"#,##0.00"),"-","△")&amp;"】"))</f>
        <v>【49.51】</v>
      </c>
      <c r="CA6" s="22">
        <f>IF(CA7="",NA(),CA7)</f>
        <v>4114.3500000000004</v>
      </c>
      <c r="CB6" s="22">
        <f t="shared" ref="CB6:CJ6" si="9">IF(CB7="",NA(),CB7)</f>
        <v>4939.47</v>
      </c>
      <c r="CC6" s="22">
        <f t="shared" si="9"/>
        <v>6553.14</v>
      </c>
      <c r="CD6" s="22">
        <f t="shared" si="9"/>
        <v>13237.58</v>
      </c>
      <c r="CE6" s="22">
        <f t="shared" si="9"/>
        <v>15721.95</v>
      </c>
      <c r="CF6" s="22">
        <f t="shared" si="9"/>
        <v>377.72</v>
      </c>
      <c r="CG6" s="22">
        <f t="shared" si="9"/>
        <v>390.47</v>
      </c>
      <c r="CH6" s="22">
        <f t="shared" si="9"/>
        <v>403.61</v>
      </c>
      <c r="CI6" s="22">
        <f t="shared" si="9"/>
        <v>442.82</v>
      </c>
      <c r="CJ6" s="22">
        <f t="shared" si="9"/>
        <v>425.76</v>
      </c>
      <c r="CK6" s="21" t="str">
        <f>IF(CK7="","",IF(CK7="-","【-】","【"&amp;SUBSTITUTE(TEXT(CK7,"#,##0.00"),"-","△")&amp;"】"))</f>
        <v>【317.14】</v>
      </c>
      <c r="CL6" s="22">
        <f>IF(CL7="",NA(),CL7)</f>
        <v>12.13</v>
      </c>
      <c r="CM6" s="22">
        <f t="shared" ref="CM6:CU6" si="10">IF(CM7="",NA(),CM7)</f>
        <v>5.33</v>
      </c>
      <c r="CN6" s="22">
        <f t="shared" si="10"/>
        <v>5.24</v>
      </c>
      <c r="CO6" s="22">
        <f t="shared" si="10"/>
        <v>7.42</v>
      </c>
      <c r="CP6" s="22">
        <f t="shared" si="10"/>
        <v>8.61</v>
      </c>
      <c r="CQ6" s="22">
        <f t="shared" si="10"/>
        <v>48.01</v>
      </c>
      <c r="CR6" s="22">
        <f t="shared" si="10"/>
        <v>49.08</v>
      </c>
      <c r="CS6" s="22">
        <f t="shared" si="10"/>
        <v>51.46</v>
      </c>
      <c r="CT6" s="22">
        <f t="shared" si="10"/>
        <v>51.84</v>
      </c>
      <c r="CU6" s="22">
        <f t="shared" si="10"/>
        <v>52.34</v>
      </c>
      <c r="CV6" s="21" t="str">
        <f>IF(CV7="","",IF(CV7="-","【-】","【"&amp;SUBSTITUTE(TEXT(CV7,"#,##0.00"),"-","△")&amp;"】"))</f>
        <v>【55.00】</v>
      </c>
      <c r="CW6" s="22">
        <f>IF(CW7="",NA(),CW7)</f>
        <v>12.88</v>
      </c>
      <c r="CX6" s="22">
        <f t="shared" ref="CX6:DF6" si="11">IF(CX7="",NA(),CX7)</f>
        <v>27.21</v>
      </c>
      <c r="CY6" s="22">
        <f t="shared" si="11"/>
        <v>27.75</v>
      </c>
      <c r="CZ6" s="22">
        <f t="shared" si="11"/>
        <v>21.91</v>
      </c>
      <c r="DA6" s="22">
        <f t="shared" si="11"/>
        <v>16.68</v>
      </c>
      <c r="DB6" s="22">
        <f t="shared" si="11"/>
        <v>72.75</v>
      </c>
      <c r="DC6" s="22">
        <f t="shared" si="11"/>
        <v>71.27</v>
      </c>
      <c r="DD6" s="22">
        <f t="shared" si="11"/>
        <v>68.58</v>
      </c>
      <c r="DE6" s="22">
        <f t="shared" si="11"/>
        <v>67.94</v>
      </c>
      <c r="DF6" s="22">
        <f t="shared" si="11"/>
        <v>66.900000000000006</v>
      </c>
      <c r="DG6" s="21" t="str">
        <f>IF(DG7="","",IF(DG7="-","【-】","【"&amp;SUBSTITUTE(TEXT(DG7,"#,##0.00"),"-","△")&amp;"】"))</f>
        <v>【69.82】</v>
      </c>
      <c r="DH6" s="21" t="e">
        <f>IF(DH7="",NA(),DH7)</f>
        <v>#N/A</v>
      </c>
      <c r="DI6" s="21" t="e">
        <f t="shared" ref="DI6:DQ6" si="12">IF(DI7="",NA(),DI7)</f>
        <v>#N/A</v>
      </c>
      <c r="DJ6" s="21" t="e">
        <f t="shared" si="12"/>
        <v>#N/A</v>
      </c>
      <c r="DK6" s="21" t="e">
        <f t="shared" si="12"/>
        <v>#N/A</v>
      </c>
      <c r="DL6" s="21" t="e">
        <f t="shared" si="12"/>
        <v>#N/A</v>
      </c>
      <c r="DM6" s="21" t="e">
        <f t="shared" si="12"/>
        <v>#N/A</v>
      </c>
      <c r="DN6" s="21" t="e">
        <f t="shared" si="12"/>
        <v>#N/A</v>
      </c>
      <c r="DO6" s="21" t="e">
        <f t="shared" si="12"/>
        <v>#N/A</v>
      </c>
      <c r="DP6" s="21" t="e">
        <f t="shared" si="12"/>
        <v>#N/A</v>
      </c>
      <c r="DQ6" s="21" t="e">
        <f t="shared" si="12"/>
        <v>#N/A</v>
      </c>
      <c r="DR6" s="21" t="str">
        <f>IF(DR7="","",IF(DR7="-","【-】","【"&amp;SUBSTITUTE(TEXT(DR7,"#,##0.00"),"-","△")&amp;"】"))</f>
        <v/>
      </c>
      <c r="DS6" s="21" t="e">
        <f>IF(DS7="",NA(),DS7)</f>
        <v>#N/A</v>
      </c>
      <c r="DT6" s="21" t="e">
        <f t="shared" ref="DT6:EB6" si="13">IF(DT7="",NA(),DT7)</f>
        <v>#N/A</v>
      </c>
      <c r="DU6" s="21" t="e">
        <f t="shared" si="13"/>
        <v>#N/A</v>
      </c>
      <c r="DV6" s="21" t="e">
        <f t="shared" si="13"/>
        <v>#N/A</v>
      </c>
      <c r="DW6" s="21" t="e">
        <f t="shared" si="13"/>
        <v>#N/A</v>
      </c>
      <c r="DX6" s="21" t="e">
        <f t="shared" si="13"/>
        <v>#N/A</v>
      </c>
      <c r="DY6" s="21" t="e">
        <f t="shared" si="13"/>
        <v>#N/A</v>
      </c>
      <c r="DZ6" s="21" t="e">
        <f t="shared" si="13"/>
        <v>#N/A</v>
      </c>
      <c r="EA6" s="21" t="e">
        <f t="shared" si="13"/>
        <v>#N/A</v>
      </c>
      <c r="EB6" s="21" t="e">
        <f t="shared" si="13"/>
        <v>#N/A</v>
      </c>
      <c r="EC6" s="21" t="str">
        <f>IF(EC7="","",IF(EC7="-","【-】","【"&amp;SUBSTITUTE(TEXT(EC7,"#,##0.00"),"-","△")&amp;"】"))</f>
        <v/>
      </c>
      <c r="ED6" s="21">
        <f>IF(ED7="",NA(),ED7)</f>
        <v>0</v>
      </c>
      <c r="EE6" s="21">
        <f t="shared" ref="EE6:EM6" si="14">IF(EE7="",NA(),EE7)</f>
        <v>0</v>
      </c>
      <c r="EF6" s="21">
        <f t="shared" si="14"/>
        <v>0</v>
      </c>
      <c r="EG6" s="21">
        <f t="shared" si="14"/>
        <v>0</v>
      </c>
      <c r="EH6" s="21">
        <f t="shared" si="14"/>
        <v>0</v>
      </c>
      <c r="EI6" s="22">
        <f t="shared" si="14"/>
        <v>0.39</v>
      </c>
      <c r="EJ6" s="22">
        <f t="shared" si="14"/>
        <v>0.61</v>
      </c>
      <c r="EK6" s="22">
        <f t="shared" si="14"/>
        <v>0.4</v>
      </c>
      <c r="EL6" s="22">
        <f t="shared" si="14"/>
        <v>0.59</v>
      </c>
      <c r="EM6" s="22">
        <f t="shared" si="14"/>
        <v>0.5</v>
      </c>
      <c r="EN6" s="21" t="str">
        <f>IF(EN7="","",IF(EN7="-","【-】","【"&amp;SUBSTITUTE(TEXT(EN7,"#,##0.00"),"-","△")&amp;"】"))</f>
        <v>【0.40】</v>
      </c>
    </row>
    <row r="7" spans="1:144" s="23" customFormat="1" x14ac:dyDescent="0.2">
      <c r="A7" s="15"/>
      <c r="B7" s="24">
        <v>2023</v>
      </c>
      <c r="C7" s="24">
        <v>452041</v>
      </c>
      <c r="D7" s="24">
        <v>47</v>
      </c>
      <c r="E7" s="24">
        <v>1</v>
      </c>
      <c r="F7" s="24">
        <v>0</v>
      </c>
      <c r="G7" s="24">
        <v>0</v>
      </c>
      <c r="H7" s="24" t="s">
        <v>96</v>
      </c>
      <c r="I7" s="24" t="s">
        <v>97</v>
      </c>
      <c r="J7" s="24" t="s">
        <v>98</v>
      </c>
      <c r="K7" s="24" t="s">
        <v>99</v>
      </c>
      <c r="L7" s="24" t="s">
        <v>100</v>
      </c>
      <c r="M7" s="24" t="s">
        <v>101</v>
      </c>
      <c r="N7" s="25" t="s">
        <v>102</v>
      </c>
      <c r="O7" s="25" t="s">
        <v>103</v>
      </c>
      <c r="P7" s="25">
        <v>0</v>
      </c>
      <c r="Q7" s="25">
        <v>3531</v>
      </c>
      <c r="R7" s="25">
        <v>49037</v>
      </c>
      <c r="S7" s="25">
        <v>535.49</v>
      </c>
      <c r="T7" s="25">
        <v>91.57</v>
      </c>
      <c r="U7" s="25">
        <v>0</v>
      </c>
      <c r="V7" s="25">
        <v>0.36</v>
      </c>
      <c r="W7" s="25">
        <v>0</v>
      </c>
      <c r="X7" s="25">
        <v>111.01</v>
      </c>
      <c r="Y7" s="25">
        <v>116.67</v>
      </c>
      <c r="Z7" s="25">
        <v>116.66</v>
      </c>
      <c r="AA7" s="25">
        <v>107.54</v>
      </c>
      <c r="AB7" s="25">
        <v>50.73</v>
      </c>
      <c r="AC7" s="25">
        <v>75.06</v>
      </c>
      <c r="AD7" s="25">
        <v>73.22</v>
      </c>
      <c r="AE7" s="25">
        <v>69.05</v>
      </c>
      <c r="AF7" s="25">
        <v>67.02</v>
      </c>
      <c r="AG7" s="25">
        <v>71.319999999999993</v>
      </c>
      <c r="AH7" s="25">
        <v>76.13</v>
      </c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>
        <v>1911.54</v>
      </c>
      <c r="BF7" s="25">
        <v>1823.91</v>
      </c>
      <c r="BG7" s="25">
        <v>35041.120000000003</v>
      </c>
      <c r="BH7" s="25">
        <v>28283.26</v>
      </c>
      <c r="BI7" s="25">
        <v>25201.200000000001</v>
      </c>
      <c r="BJ7" s="25">
        <v>1183.92</v>
      </c>
      <c r="BK7" s="25">
        <v>1128.72</v>
      </c>
      <c r="BL7" s="25">
        <v>1125.25</v>
      </c>
      <c r="BM7" s="25">
        <v>1157.05</v>
      </c>
      <c r="BN7" s="25">
        <v>1228.8</v>
      </c>
      <c r="BO7" s="25">
        <v>1045.2</v>
      </c>
      <c r="BP7" s="25">
        <v>9.92</v>
      </c>
      <c r="BQ7" s="25">
        <v>9.02</v>
      </c>
      <c r="BR7" s="25">
        <v>7.26</v>
      </c>
      <c r="BS7" s="25">
        <v>3.8</v>
      </c>
      <c r="BT7" s="25">
        <v>3.86</v>
      </c>
      <c r="BU7" s="25">
        <v>42.5</v>
      </c>
      <c r="BV7" s="25">
        <v>41.84</v>
      </c>
      <c r="BW7" s="25">
        <v>41.44</v>
      </c>
      <c r="BX7" s="25">
        <v>37.65</v>
      </c>
      <c r="BY7" s="25">
        <v>37.31</v>
      </c>
      <c r="BZ7" s="25">
        <v>49.51</v>
      </c>
      <c r="CA7" s="25">
        <v>4114.3500000000004</v>
      </c>
      <c r="CB7" s="25">
        <v>4939.47</v>
      </c>
      <c r="CC7" s="25">
        <v>6553.14</v>
      </c>
      <c r="CD7" s="25">
        <v>13237.58</v>
      </c>
      <c r="CE7" s="25">
        <v>15721.95</v>
      </c>
      <c r="CF7" s="25">
        <v>377.72</v>
      </c>
      <c r="CG7" s="25">
        <v>390.47</v>
      </c>
      <c r="CH7" s="25">
        <v>403.61</v>
      </c>
      <c r="CI7" s="25">
        <v>442.82</v>
      </c>
      <c r="CJ7" s="25">
        <v>425.76</v>
      </c>
      <c r="CK7" s="25">
        <v>317.14</v>
      </c>
      <c r="CL7" s="25">
        <v>12.13</v>
      </c>
      <c r="CM7" s="25">
        <v>5.33</v>
      </c>
      <c r="CN7" s="25">
        <v>5.24</v>
      </c>
      <c r="CO7" s="25">
        <v>7.42</v>
      </c>
      <c r="CP7" s="25">
        <v>8.61</v>
      </c>
      <c r="CQ7" s="25">
        <v>48.01</v>
      </c>
      <c r="CR7" s="25">
        <v>49.08</v>
      </c>
      <c r="CS7" s="25">
        <v>51.46</v>
      </c>
      <c r="CT7" s="25">
        <v>51.84</v>
      </c>
      <c r="CU7" s="25">
        <v>52.34</v>
      </c>
      <c r="CV7" s="25">
        <v>55</v>
      </c>
      <c r="CW7" s="25">
        <v>12.88</v>
      </c>
      <c r="CX7" s="25">
        <v>27.21</v>
      </c>
      <c r="CY7" s="25">
        <v>27.75</v>
      </c>
      <c r="CZ7" s="25">
        <v>21.91</v>
      </c>
      <c r="DA7" s="25">
        <v>16.68</v>
      </c>
      <c r="DB7" s="25">
        <v>72.75</v>
      </c>
      <c r="DC7" s="25">
        <v>71.27</v>
      </c>
      <c r="DD7" s="25">
        <v>68.58</v>
      </c>
      <c r="DE7" s="25">
        <v>67.94</v>
      </c>
      <c r="DF7" s="25">
        <v>66.900000000000006</v>
      </c>
      <c r="DG7" s="25">
        <v>69.819999999999993</v>
      </c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>
        <v>0</v>
      </c>
      <c r="EE7" s="25">
        <v>0</v>
      </c>
      <c r="EF7" s="25">
        <v>0</v>
      </c>
      <c r="EG7" s="25">
        <v>0</v>
      </c>
      <c r="EH7" s="25">
        <v>0</v>
      </c>
      <c r="EI7" s="25">
        <v>0.39</v>
      </c>
      <c r="EJ7" s="25">
        <v>0.61</v>
      </c>
      <c r="EK7" s="25">
        <v>0.4</v>
      </c>
      <c r="EL7" s="25">
        <v>0.59</v>
      </c>
      <c r="EM7" s="25">
        <v>0.5</v>
      </c>
      <c r="EN7" s="25">
        <v>0.4</v>
      </c>
    </row>
    <row r="8" spans="1:144" x14ac:dyDescent="0.2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</row>
    <row r="9" spans="1:144" x14ac:dyDescent="0.2">
      <c r="A9" s="27"/>
      <c r="B9" s="27" t="s">
        <v>104</v>
      </c>
      <c r="C9" s="27" t="s">
        <v>105</v>
      </c>
      <c r="D9" s="27" t="s">
        <v>106</v>
      </c>
      <c r="E9" s="27" t="s">
        <v>107</v>
      </c>
      <c r="F9" s="27" t="s">
        <v>108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2">
      <c r="A10" s="27" t="s">
        <v>46</v>
      </c>
      <c r="B10" s="28">
        <f>DATEVALUE($B7-B11&amp;"/1/"&amp;B12)</f>
        <v>36892</v>
      </c>
      <c r="C10" s="28">
        <f t="shared" ref="C10:F10" si="15">DATEVALUE($B7-C11&amp;"/1/"&amp;C12)</f>
        <v>37257</v>
      </c>
      <c r="D10" s="28">
        <f t="shared" si="15"/>
        <v>37622</v>
      </c>
      <c r="E10" s="28">
        <f t="shared" si="15"/>
        <v>37987</v>
      </c>
      <c r="F10" s="28">
        <f t="shared" si="15"/>
        <v>38353</v>
      </c>
    </row>
    <row r="11" spans="1:144" x14ac:dyDescent="0.2">
      <c r="B11">
        <v>22</v>
      </c>
      <c r="C11">
        <v>21</v>
      </c>
      <c r="D11">
        <v>20</v>
      </c>
      <c r="E11">
        <v>19</v>
      </c>
      <c r="F11">
        <v>18</v>
      </c>
      <c r="G11" t="s">
        <v>109</v>
      </c>
    </row>
    <row r="12" spans="1:144" x14ac:dyDescent="0.2">
      <c r="B12">
        <v>1</v>
      </c>
      <c r="C12">
        <v>1</v>
      </c>
      <c r="D12">
        <v>1</v>
      </c>
      <c r="E12">
        <v>1</v>
      </c>
      <c r="F12">
        <v>1</v>
      </c>
      <c r="G12" t="s">
        <v>110</v>
      </c>
    </row>
    <row r="13" spans="1:144" x14ac:dyDescent="0.2">
      <c r="B13" t="s">
        <v>111</v>
      </c>
      <c r="C13" t="s">
        <v>111</v>
      </c>
      <c r="D13" t="s">
        <v>112</v>
      </c>
      <c r="E13" t="s">
        <v>111</v>
      </c>
      <c r="F13" t="s">
        <v>111</v>
      </c>
      <c r="G13" t="s">
        <v>113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小松崎 文香</cp:lastModifiedBy>
  <cp:lastPrinted>2025-02-10T06:43:09Z</cp:lastPrinted>
  <dcterms:created xsi:type="dcterms:W3CDTF">2025-01-24T06:41:16Z</dcterms:created>
  <dcterms:modified xsi:type="dcterms:W3CDTF">2025-02-10T06:43:47Z</dcterms:modified>
  <cp:category/>
</cp:coreProperties>
</file>