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1簡易水道事業\"/>
    </mc:Choice>
  </mc:AlternateContent>
  <xr:revisionPtr revIDLastSave="0" documentId="13_ncr:1_{55163D43-736B-4E9C-A791-B9D25CB62676}" xr6:coauthVersionLast="47" xr6:coauthVersionMax="47" xr10:uidLastSave="{00000000-0000-0000-0000-000000000000}"/>
  <workbookProtection workbookAlgorithmName="SHA-512" workbookHashValue="HCjIlV3mD5lSkCLZvp1j+8bi3Vp7t7lANFzeq0QoWm5+78Cd4wgifR0RcCZDIRyMW7/iaJbOEFqHWX0uesMx8w==" workbookSaltValue="gDvFuO1eCpWymFdZDzo9+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AT10" i="4"/>
  <c r="AL10" i="4"/>
  <c r="W10" i="4"/>
  <c r="B10" i="4"/>
  <c r="BB8" i="4"/>
  <c r="AD8" i="4"/>
  <c r="W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<sst xmlns="http://schemas.openxmlformats.org/spreadsheetml/2006/main" count="233" uniqueCount="116">
  <si>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</si>
  <si>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</si>
  <si>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</si>
  <si>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</si>
  <si>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</si>
  <si>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</si>
  <si>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</si>
  <si>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</si>
  <si>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</si>
  <si>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</si>
  <si>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</si>
  <si>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</si>
  <si>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</si>
  <si>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</si>
  <si>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</si>
  <si>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</si>
  <si>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</si>
  <si>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</si>
  <si>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</si>
  <si>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</si>
  <si>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</si>
  <si>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</si>
  <si>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</si>
  <si>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</si>
  <si>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</si>
  <si>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</si>
  <si>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</si>
  <si>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</si>
  <si>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</si>
  <si>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</si>
  <si>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</si>
  <si>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</si>
  <si>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</si>
  <si>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</si>
  <si>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</si>
  <si>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</si>
  <si>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</si>
  <si>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</si>
  <si>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</si>
  <si>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</si>
  <si>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</si>
  <si>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</si>
  <si>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</si>
  <si>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</si>
  <si>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</si>
  <si>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</si>
  <si>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</si>
  <si>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</si>
  <si>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</si>
  <si>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</si>
  <si>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</si>
  <si>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</si>
  <si>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</si>
  <si>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</si>
  <si>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</si>
  <si>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</si>
  <si>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</si>
  <si>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</si>
  <si>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</si>
  <si>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</si>
  <si>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</si>
  <si>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</si>
  <si>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</si>
  <si>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</si>
  <si>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</si>
  <si>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</si>
  <si>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</si>
  <si>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</si>
  <si>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</si>
  <si>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</si>
  <si>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</si>
  <si>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</si>
  <si>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</si>
  <si>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</si>
  <si>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</si>
  <si>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</si>
  <si>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</si>
  <si>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</si>
  <si>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</si>
  <si>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</si>
  <si>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</si>
  <si>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</si>
  <si>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</si>
  <si>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</si>
  <si>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</si>
  <si>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</si>
  <si>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</si>
  <si>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</si>
  <si>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</si>
  <si>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</si>
  <si>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</si>
  <si>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</si>
  <si>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</si>
  <si>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</si>
  <si>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</si>
  <si>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</si>
  <si>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</si>
  <si>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</si>
  <si>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</si>
  <si>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</si>
  <si>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</si>
  <si>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</si>
  <si>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</si>
  <si>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</si>
  <si>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</si>
  <si>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</si>
  <si>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</si>
  <si>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</si>
  <si>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</si>
  <si>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</si>
  <si>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</si>
  <si>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</si>
  <si>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</si>
  <si>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簡易水道料金は、町内の公平性を確保するため上水道事業と同一料金となっておりますが、給水費用の全てを水道料金に転嫁することは困難であるため、収支不足分を一般会計からの繰入金で補てんしている状況です。
　「収益的収支比率」は平均値を超えていますが、収益の大半を一般会計からの繰入金で賄っている状況であり、経営の健全性が確保出来ているとはいえません。
　「企業債残高対給水収益比率」については、現在は地方公営企業法移行に向けたシステム改修等で借り入れた分の起債残高のみですが、今後は老朽管の更新等が必要となってくるため、老朽管更新計画を作成し適切な投資を行えるよう検討する必要があります。
　「料金回収率」が減少した理由は、令和５年度に新型コロナウイルス経済対策による基本料金減免を５カ月間実施したことで、料金収納額が減少したためです。また、令和５年度決算が、令和６年３月３１日での打切決算となり、令和６年３月分の水道料金が未収金となったことも、「料金回収率」が減少した要因だと考えられます。
　「施設利用率」は、配水量の減少により平均値を下回っているため、施設規模の見直しなど経営の効率性について改善する必要があります。
　「有収率」について、現在は類似団体の平均値より高いですが、今後は老朽管の増加に伴い、漏水等も増加すると考えられるため、漏水調査等を効率よく行い、さらに有収率を高める必要があると考えられます。
　以上のことから、今後の簡易水道事業としては、施設利用率に表れているとおり、給水人口減を見込んだ施設規模の見直しが必要になってくると考えられます。</t>
    <rPh sb="1" eb="3">
      <t>カンイ</t>
    </rPh>
    <rPh sb="198" eb="200">
      <t>チホウ</t>
    </rPh>
    <rPh sb="205" eb="207">
      <t>イコウ</t>
    </rPh>
    <rPh sb="208" eb="209">
      <t>ム</t>
    </rPh>
    <rPh sb="215" eb="217">
      <t>カイシュウ</t>
    </rPh>
    <rPh sb="217" eb="218">
      <t>トウ</t>
    </rPh>
    <rPh sb="219" eb="220">
      <t>カ</t>
    </rPh>
    <rPh sb="221" eb="222">
      <t>イ</t>
    </rPh>
    <rPh sb="224" eb="225">
      <t>ブン</t>
    </rPh>
    <rPh sb="228" eb="230">
      <t>ザンダカ</t>
    </rPh>
    <rPh sb="239" eb="242">
      <t>ロウキュウカン</t>
    </rPh>
    <rPh sb="245" eb="246">
      <t>トウ</t>
    </rPh>
    <rPh sb="247" eb="249">
      <t>ヒツヨウ</t>
    </rPh>
    <rPh sb="369" eb="371">
      <t>レイワ</t>
    </rPh>
    <rPh sb="372" eb="374">
      <t>ネンド</t>
    </rPh>
    <rPh sb="374" eb="376">
      <t>ケッサン</t>
    </rPh>
    <rPh sb="378" eb="380">
      <t>レイワ</t>
    </rPh>
    <rPh sb="381" eb="382">
      <t>ネン</t>
    </rPh>
    <rPh sb="383" eb="384">
      <t>ガツ</t>
    </rPh>
    <rPh sb="386" eb="387">
      <t>ニチ</t>
    </rPh>
    <rPh sb="389" eb="391">
      <t>ウチキ</t>
    </rPh>
    <rPh sb="391" eb="393">
      <t>ケッサン</t>
    </rPh>
    <rPh sb="397" eb="399">
      <t>レイワ</t>
    </rPh>
    <rPh sb="400" eb="401">
      <t>ネン</t>
    </rPh>
    <rPh sb="402" eb="404">
      <t>ガツブン</t>
    </rPh>
    <rPh sb="405" eb="409">
      <t>スイドウリョウキン</t>
    </rPh>
    <rPh sb="410" eb="412">
      <t>ミシュウ</t>
    </rPh>
    <rPh sb="412" eb="413">
      <t>キン</t>
    </rPh>
    <rPh sb="422" eb="427">
      <t>リョウキンカイシュウリツ</t>
    </rPh>
    <rPh sb="429" eb="431">
      <t>ゲンショウ</t>
    </rPh>
    <rPh sb="433" eb="435">
      <t>ヨウイン</t>
    </rPh>
    <rPh sb="437" eb="438">
      <t>カンガ</t>
    </rPh>
    <rPh sb="521" eb="523">
      <t>ゲンザイ</t>
    </rPh>
    <rPh sb="543" eb="546">
      <t>ロウキュウカン</t>
    </rPh>
    <rPh sb="547" eb="549">
      <t>ゾウカ</t>
    </rPh>
    <rPh sb="550" eb="551">
      <t>トモナ</t>
    </rPh>
    <rPh sb="553" eb="556">
      <t>ロウスイトウ</t>
    </rPh>
    <rPh sb="557" eb="559">
      <t>ゾウカ</t>
    </rPh>
    <rPh sb="562" eb="563">
      <t>カンガ</t>
    </rPh>
    <rPh sb="576" eb="578">
      <t>コウリツ</t>
    </rPh>
    <rPh sb="586" eb="589">
      <t>ユウシュウリツ</t>
    </rPh>
    <phoneticPr fontId="4"/>
  </si>
  <si>
    <t>　門川町の簡易水道の老朽化状況としては、耐用年数を経過した管路はありませんが、今後は資産台帳に基づき老朽管更新計画を検討する必要があると考えられます。</t>
    <phoneticPr fontId="4"/>
  </si>
  <si>
    <t>　経営状況については、収益で費用を十分に賄えないため一般会計からの繰入金に依存している状況です。給水人口や給水量が減少傾向であることから、今後さらに給水収益が減少することが予想されます。
　今後も安定した水の供給のために、令和2年度に策定した門川町簡易水道事業経営戦略に基づき、計画的な事業運営と財源の確保を図り安定経営を目指します。なお、経営戦略については、令和7年度に見直しを行う予定となっています。
　また、令和６年４月１日より地方公営企業法を適用しています。</t>
    <rPh sb="170" eb="174">
      <t>ケイエイセンリャク</t>
    </rPh>
    <rPh sb="180" eb="182">
      <t>レイワ</t>
    </rPh>
    <rPh sb="183" eb="184">
      <t>ネン</t>
    </rPh>
    <rPh sb="184" eb="185">
      <t>ド</t>
    </rPh>
    <rPh sb="186" eb="188">
      <t>ミナオ</t>
    </rPh>
    <rPh sb="190" eb="191">
      <t>オコナ</t>
    </rPh>
    <rPh sb="192" eb="194">
      <t>ヨテイ</t>
    </rPh>
    <rPh sb="207" eb="209">
      <t>レイワ</t>
    </rPh>
    <rPh sb="210" eb="211">
      <t>ネン</t>
    </rPh>
    <rPh sb="212" eb="213">
      <t>ガツ</t>
    </rPh>
    <rPh sb="214" eb="215">
      <t>ニチ</t>
    </rPh>
    <rPh sb="217" eb="224">
      <t>チホウコウエイキギョウホウ</t>
    </rPh>
    <rPh sb="225" eb="227">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</si>
</sst>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24-46D3-A8E3-BFA548A5232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FC24-46D3-A8E3-BFA548A5232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16.920000000000002</c:v>
                </c:pt>
                <c:pt idx="1">
                  <c:v>16.54</c:v>
                </c:pt>
                <c:pt idx="2">
                  <c:v>15.29</c:v>
                </c:pt>
                <c:pt idx="3">
                  <c:v>15.48</c:v>
                </c:pt>
                <c:pt idx="4">
                  <c:v>14.68</c:v>
                </c:pt>
              </c:numCache>
            </c:numRef>
          </c:val>
          <c:extLst>
            <c:ext xmlns:c16="http://schemas.microsoft.com/office/drawing/2014/chart" uri="{C3380CC4-5D6E-409C-BE32-E72D297353CC}">
              <c16:uniqueId val="{00000000-D3F2-40B6-9B8E-9DACF02E6E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3F2-40B6-9B8E-9DACF02E6E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510E-4B94-8B52-5161105DD41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510E-4B94-8B52-5161105DD41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120.46</c:v>
                </c:pt>
                <c:pt idx="1">
                  <c:v>89.13</c:v>
                </c:pt>
                <c:pt idx="2">
                  <c:v>103.5</c:v>
                </c:pt>
                <c:pt idx="3">
                  <c:v>94.77</c:v>
                </c:pt>
                <c:pt idx="4">
                  <c:v>103.95</c:v>
                </c:pt>
              </c:numCache>
            </c:numRef>
          </c:val>
          <c:extLst>
            <c:ext xmlns:c16="http://schemas.microsoft.com/office/drawing/2014/chart" uri="{C3380CC4-5D6E-409C-BE32-E72D297353CC}">
              <c16:uniqueId val="{00000000-A7D3-4AAB-B80E-142FF343DC7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A7D3-4AAB-B80E-142FF343DC7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D-4DAE-870B-4D90FF699CF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D-4DAE-870B-4D90FF699CF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4-487A-A8C3-D8369671775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4-487A-A8C3-D8369671775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1-4B57-BCDE-6574659DFF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1-4B57-BCDE-6574659DFF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E-45C1-9C39-8C70D9D2C39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E-45C1-9C39-8C70D9D2C39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formatCode="#,##0.00;&quot;△&quot;#,##0.00;&quot;-&quot;">
                  <c:v>156.07</c:v>
                </c:pt>
              </c:numCache>
            </c:numRef>
          </c:val>
          <c:extLst>
            <c:ext xmlns:c16="http://schemas.microsoft.com/office/drawing/2014/chart" uri="{C3380CC4-5D6E-409C-BE32-E72D297353CC}">
              <c16:uniqueId val="{00000000-7AEF-4864-B835-EB4851733C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7AEF-4864-B835-EB4851733C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49.77</c:v>
                </c:pt>
                <c:pt idx="1">
                  <c:v>27.63</c:v>
                </c:pt>
                <c:pt idx="2">
                  <c:v>35.51</c:v>
                </c:pt>
                <c:pt idx="3">
                  <c:v>26.67</c:v>
                </c:pt>
                <c:pt idx="4">
                  <c:v>23.87</c:v>
                </c:pt>
              </c:numCache>
            </c:numRef>
          </c:val>
          <c:extLst>
            <c:ext xmlns:c16="http://schemas.microsoft.com/office/drawing/2014/chart" uri="{C3380CC4-5D6E-409C-BE32-E72D297353CC}">
              <c16:uniqueId val="{00000000-E2BB-4405-9DC3-B35F1E899FB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E2BB-4405-9DC3-B35F1E899FB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305.2</c:v>
                </c:pt>
                <c:pt idx="1">
                  <c:v>442.63</c:v>
                </c:pt>
                <c:pt idx="2">
                  <c:v>463.48</c:v>
                </c:pt>
                <c:pt idx="3">
                  <c:v>488.43</c:v>
                </c:pt>
                <c:pt idx="4">
                  <c:v>484.19</c:v>
                </c:pt>
              </c:numCache>
            </c:numRef>
          </c:val>
          <c:extLst>
            <c:ext xmlns:c16="http://schemas.microsoft.com/office/drawing/2014/chart" uri="{C3380CC4-5D6E-409C-BE32-E72D297353CC}">
              <c16:uniqueId val="{00000000-8952-442E-AB8F-86371106A9A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8952-442E-AB8F-86371106A9A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宮崎県　門川町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3" t="s">
        <v>9</v>
      </c>
      <c r="BM7" s="74"/>
      <c r="BN7" s="74"/>
      <c r="BO7" s="74"/>
      <c r="BP7" s="74"/>
      <c r="BQ7" s="74"/>
      <c r="BR7" s="74"/>
      <c r="BS7" s="74"/>
      <c r="BT7" s="74"/>
      <c r="BU7" s="74"/>
      <c r="BV7" s="74"/>
      <c r="BW7" s="74"/>
      <c r="BX7" s="74"/>
      <c r="BY7" s="75"/>
    </row>
    <row r="8" spans="1:78" ht="18.75" customHeight="1" x14ac:dyDescent="0.2">
      <c r="A8" s="2"/>
      <c r="B8" s="70" t="str">
        <f>データ!$I$6</f>
        <v>法非適用</v>
      </c>
      <c r="C8" s="70"/>
      <c r="D8" s="70"/>
      <c r="E8" s="70"/>
      <c r="F8" s="70"/>
      <c r="G8" s="70"/>
      <c r="H8" s="70"/>
      <c r="I8" s="70" t="str">
        <f>データ!$J$6</f>
        <v>水道事業</v>
      </c>
      <c r="J8" s="70"/>
      <c r="K8" s="70"/>
      <c r="L8" s="70"/>
      <c r="M8" s="70"/>
      <c r="N8" s="70"/>
      <c r="O8" s="70"/>
      <c r="P8" s="70" t="str">
        <f>データ!$K$6</f>
        <v>簡易水道事業</v>
      </c>
      <c r="Q8" s="70"/>
      <c r="R8" s="70"/>
      <c r="S8" s="70"/>
      <c r="T8" s="70"/>
      <c r="U8" s="70"/>
      <c r="V8" s="70"/>
      <c r="W8" s="70" t="str">
        <f>データ!$L$6</f>
        <v>D4</v>
      </c>
      <c r="X8" s="70"/>
      <c r="Y8" s="70"/>
      <c r="Z8" s="70"/>
      <c r="AA8" s="70"/>
      <c r="AB8" s="70"/>
      <c r="AC8" s="70"/>
      <c r="AD8" s="70" t="str">
        <f>データ!$M$6</f>
        <v>非設置</v>
      </c>
      <c r="AE8" s="70"/>
      <c r="AF8" s="70"/>
      <c r="AG8" s="70"/>
      <c r="AH8" s="70"/>
      <c r="AI8" s="70"/>
      <c r="AJ8" s="70"/>
      <c r="AK8" s="2"/>
      <c r="AL8" s="65">
        <f>データ!$R$6</f>
        <v>17238</v>
      </c>
      <c r="AM8" s="65"/>
      <c r="AN8" s="65"/>
      <c r="AO8" s="65"/>
      <c r="AP8" s="65"/>
      <c r="AQ8" s="65"/>
      <c r="AR8" s="65"/>
      <c r="AS8" s="65"/>
      <c r="AT8" s="35">
        <f>データ!$S$6</f>
        <v>120.4</v>
      </c>
      <c r="AU8" s="35"/>
      <c r="AV8" s="35"/>
      <c r="AW8" s="35"/>
      <c r="AX8" s="35"/>
      <c r="AY8" s="35"/>
      <c r="AZ8" s="35"/>
      <c r="BA8" s="35"/>
      <c r="BB8" s="35">
        <f>データ!$T$6</f>
        <v>143.16999999999999</v>
      </c>
      <c r="BC8" s="35"/>
      <c r="BD8" s="35"/>
      <c r="BE8" s="35"/>
      <c r="BF8" s="35"/>
      <c r="BG8" s="35"/>
      <c r="BH8" s="35"/>
      <c r="BI8" s="35"/>
      <c r="BJ8" s="3"/>
      <c r="BK8" s="3"/>
      <c r="BL8" s="66" t="s">
        <v>10</v>
      </c>
      <c r="BM8" s="67"/>
      <c r="BN8" s="68" t="s">
        <v>11</v>
      </c>
      <c r="BO8" s="68"/>
      <c r="BP8" s="68"/>
      <c r="BQ8" s="68"/>
      <c r="BR8" s="68"/>
      <c r="BS8" s="68"/>
      <c r="BT8" s="68"/>
      <c r="BU8" s="68"/>
      <c r="BV8" s="68"/>
      <c r="BW8" s="68"/>
      <c r="BX8" s="68"/>
      <c r="BY8" s="69"/>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v>
      </c>
      <c r="Q10" s="35"/>
      <c r="R10" s="35"/>
      <c r="S10" s="35"/>
      <c r="T10" s="35"/>
      <c r="U10" s="35"/>
      <c r="V10" s="35"/>
      <c r="W10" s="65">
        <f>データ!$Q$6</f>
        <v>2640</v>
      </c>
      <c r="X10" s="65"/>
      <c r="Y10" s="65"/>
      <c r="Z10" s="65"/>
      <c r="AA10" s="65"/>
      <c r="AB10" s="65"/>
      <c r="AC10" s="65"/>
      <c r="AD10" s="2"/>
      <c r="AE10" s="2"/>
      <c r="AF10" s="2"/>
      <c r="AG10" s="2"/>
      <c r="AH10" s="2"/>
      <c r="AI10" s="2"/>
      <c r="AJ10" s="2"/>
      <c r="AK10" s="2"/>
      <c r="AL10" s="65">
        <f>データ!$U$6</f>
        <v>170</v>
      </c>
      <c r="AM10" s="65"/>
      <c r="AN10" s="65"/>
      <c r="AO10" s="65"/>
      <c r="AP10" s="65"/>
      <c r="AQ10" s="65"/>
      <c r="AR10" s="65"/>
      <c r="AS10" s="65"/>
      <c r="AT10" s="35">
        <f>データ!$V$6</f>
        <v>1.32</v>
      </c>
      <c r="AU10" s="35"/>
      <c r="AV10" s="35"/>
      <c r="AW10" s="35"/>
      <c r="AX10" s="35"/>
      <c r="AY10" s="35"/>
      <c r="AZ10" s="35"/>
      <c r="BA10" s="35"/>
      <c r="BB10" s="35">
        <f>データ!$W$6</f>
        <v>128.79</v>
      </c>
      <c r="BC10" s="35"/>
      <c r="BD10" s="35"/>
      <c r="BE10" s="35"/>
      <c r="BF10" s="35"/>
      <c r="BG10" s="35"/>
      <c r="BH10" s="35"/>
      <c r="BI10" s="3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29" t="s">
        <v>25</v>
      </c>
      <c r="BM14" s="30"/>
      <c r="BN14" s="30"/>
      <c r="BO14" s="30"/>
      <c r="BP14" s="30"/>
      <c r="BQ14" s="30"/>
      <c r="BR14" s="30"/>
      <c r="BS14" s="30"/>
      <c r="BT14" s="30"/>
      <c r="BU14" s="30"/>
      <c r="BV14" s="30"/>
      <c r="BW14" s="30"/>
      <c r="BX14" s="30"/>
      <c r="BY14" s="30"/>
      <c r="BZ14" s="31"/>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51.6"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114</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115</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5"/>
      <c r="BM82" s="46"/>
      <c r="BN82" s="46"/>
      <c r="BO82" s="46"/>
      <c r="BP82" s="46"/>
      <c r="BQ82" s="46"/>
      <c r="BR82" s="46"/>
      <c r="BS82" s="46"/>
      <c r="BT82" s="46"/>
      <c r="BU82" s="46"/>
      <c r="BV82" s="46"/>
      <c r="BW82" s="46"/>
      <c r="BX82" s="46"/>
      <c r="BY82" s="46"/>
      <c r="BZ82" s="4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mVVq0vDNG+NgYWFpdvllzCkyJlpYsifRYlwWvzxRIal+eOjBf4Ale18UEH+RWx1O8nO8qT31tw1lHcFoEjohcw==" saltValue="S9S3BO3IxZOoBZxycjxo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454214</v>
      </c>
      <c r="D6" s="20">
        <f t="shared" si="3"/>
        <v>47</v>
      </c>
      <c r="E6" s="20">
        <f t="shared" si="3"/>
        <v>1</v>
      </c>
      <c r="F6" s="20">
        <f t="shared" si="3"/>
        <v>0</v>
      </c>
      <c r="G6" s="20">
        <f t="shared" si="3"/>
        <v>0</v>
      </c>
      <c r="H6" s="20" t="str">
        <f t="shared" si="3"/>
        <v>宮崎県　門川町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v>
      </c>
      <c r="Q6" s="21">
        <f t="shared" si="3"/>
        <v>2640</v>
      </c>
      <c r="R6" s="21">
        <f t="shared" si="3"/>
        <v>17238</v>
      </c>
      <c r="S6" s="21">
        <f t="shared" si="3"/>
        <v>120.4</v>
      </c>
      <c r="T6" s="21">
        <f t="shared" si="3"/>
        <v>143.16999999999999</v>
      </c>
      <c r="U6" s="21">
        <f t="shared" si="3"/>
        <v>170</v>
      </c>
      <c r="V6" s="21">
        <f t="shared" si="3"/>
        <v>1.32</v>
      </c>
      <c r="W6" s="21">
        <f t="shared" si="3"/>
        <v>128.79</v>
      </c>
      <c r="X6" s="22">
        <f>IF(X7="",NA(),X7)</f>
        <v>120.46</v>
      </c>
      <c r="Y6" s="22">
        <f t="shared" ref="Y6:AG6" si="4">IF(Y7="",NA(),Y7)</f>
        <v>89.13</v>
      </c>
      <c r="Z6" s="22">
        <f t="shared" si="4"/>
        <v>103.5</v>
      </c>
      <c r="AA6" s="22">
        <f t="shared" si="4"/>
        <v>94.77</v>
      </c>
      <c r="AB6" s="22">
        <f t="shared" si="4"/>
        <v>103.95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1">
        <f t="shared" si="7"/>
        <v>0</v>
      </c>
      <c r="BI6" s="22">
        <f t="shared" si="7"/>
        <v>156.07</v>
      </c>
      <c r="BJ6" s="22">
        <f t="shared" si="7"/>
        <v>1183.92</v>
      </c>
      <c r="BK6" s="22">
        <f t="shared" si="7"/>
        <v>1128.72</v>
      </c>
      <c r="BL6" s="22">
        <f t="shared" si="7"/>
        <v>1125.25</v>
      </c>
      <c r="BM6" s="22">
        <f t="shared" si="7"/>
        <v>1157.05</v>
      </c>
      <c r="BN6" s="22">
        <f t="shared" si="7"/>
        <v>1228.8</v>
      </c>
      <c r="BO6" s="21" t="str">
        <f>IF(BO7="","",IF(BO7="-","【-】","【"&amp;SUBSTITUTE(TEXT(BO7,"#,##0.00"),"-","△")&amp;"】"))</f>
        <v>【1,045.20】</v>
      </c>
      <c r="BP6" s="22">
        <f>IF(BP7="",NA(),BP7)</f>
        <v>49.77</v>
      </c>
      <c r="BQ6" s="22">
        <f t="shared" ref="BQ6:BY6" si="8">IF(BQ7="",NA(),BQ7)</f>
        <v>27.63</v>
      </c>
      <c r="BR6" s="22">
        <f t="shared" si="8"/>
        <v>35.51</v>
      </c>
      <c r="BS6" s="22">
        <f t="shared" si="8"/>
        <v>26.67</v>
      </c>
      <c r="BT6" s="22">
        <f t="shared" si="8"/>
        <v>23.87</v>
      </c>
      <c r="BU6" s="22">
        <f t="shared" si="8"/>
        <v>42.5</v>
      </c>
      <c r="BV6" s="22">
        <f t="shared" si="8"/>
        <v>41.84</v>
      </c>
      <c r="BW6" s="22">
        <f t="shared" si="8"/>
        <v>41.44</v>
      </c>
      <c r="BX6" s="22">
        <f t="shared" si="8"/>
        <v>37.65</v>
      </c>
      <c r="BY6" s="22">
        <f t="shared" si="8"/>
        <v>37.31</v>
      </c>
      <c r="BZ6" s="21" t="str">
        <f>IF(BZ7="","",IF(BZ7="-","【-】","【"&amp;SUBSTITUTE(TEXT(BZ7,"#,##0.00"),"-","△")&amp;"】"))</f>
        <v>【49.51】</v>
      </c>
      <c r="CA6" s="22">
        <f>IF(CA7="",NA(),CA7)</f>
        <v>305.2</v>
      </c>
      <c r="CB6" s="22">
        <f t="shared" ref="CB6:CJ6" si="9">IF(CB7="",NA(),CB7)</f>
        <v>442.63</v>
      </c>
      <c r="CC6" s="22">
        <f t="shared" si="9"/>
        <v>463.48</v>
      </c>
      <c r="CD6" s="22">
        <f t="shared" si="9"/>
        <v>488.43</v>
      </c>
      <c r="CE6" s="22">
        <f t="shared" si="9"/>
        <v>484.19</v>
      </c>
      <c r="CF6" s="22">
        <f t="shared" si="9"/>
        <v>377.72</v>
      </c>
      <c r="CG6" s="22">
        <f t="shared" si="9"/>
        <v>390.47</v>
      </c>
      <c r="CH6" s="22">
        <f t="shared" si="9"/>
        <v>403.61</v>
      </c>
      <c r="CI6" s="22">
        <f t="shared" si="9"/>
        <v>442.82</v>
      </c>
      <c r="CJ6" s="22">
        <f t="shared" si="9"/>
        <v>425.76</v>
      </c>
      <c r="CK6" s="21" t="str">
        <f>IF(CK7="","",IF(CK7="-","【-】","【"&amp;SUBSTITUTE(TEXT(CK7,"#,##0.00"),"-","△")&amp;"】"))</f>
        <v>【317.14】</v>
      </c>
      <c r="CL6" s="22">
        <f>IF(CL7="",NA(),CL7)</f>
        <v>16.920000000000002</v>
      </c>
      <c r="CM6" s="22">
        <f t="shared" ref="CM6:CU6" si="10">IF(CM7="",NA(),CM7)</f>
        <v>16.54</v>
      </c>
      <c r="CN6" s="22">
        <f t="shared" si="10"/>
        <v>15.29</v>
      </c>
      <c r="CO6" s="22">
        <f t="shared" si="10"/>
        <v>15.48</v>
      </c>
      <c r="CP6" s="22">
        <f t="shared" si="10"/>
        <v>14.68</v>
      </c>
      <c r="CQ6" s="22">
        <f t="shared" si="10"/>
        <v>48.01</v>
      </c>
      <c r="CR6" s="22">
        <f t="shared" si="10"/>
        <v>49.08</v>
      </c>
      <c r="CS6" s="22">
        <f t="shared" si="10"/>
        <v>51.46</v>
      </c>
      <c r="CT6" s="22">
        <f t="shared" si="10"/>
        <v>51.84</v>
      </c>
      <c r="CU6" s="22">
        <f t="shared" si="10"/>
        <v>52.34</v>
      </c>
      <c r="CV6" s="21" t="str">
        <f>IF(CV7="","",IF(CV7="-","【-】","【"&amp;SUBSTITUTE(TEXT(CV7,"#,##0.00"),"-","△")&amp;"】"))</f>
        <v>【55.00】</v>
      </c>
      <c r="CW6" s="22">
        <f>IF(CW7="",NA(),CW7)</f>
        <v>94</v>
      </c>
      <c r="CX6" s="22">
        <f t="shared" ref="CX6:DF6" si="11">IF(CX7="",NA(),CX7)</f>
        <v>94</v>
      </c>
      <c r="CY6" s="22">
        <f t="shared" si="11"/>
        <v>94</v>
      </c>
      <c r="CZ6" s="22">
        <f t="shared" si="11"/>
        <v>94</v>
      </c>
      <c r="DA6" s="22">
        <f t="shared" si="11"/>
        <v>94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454214</v>
      </c>
      <c r="D7" s="24">
        <v>47</v>
      </c>
      <c r="E7" s="24">
        <v>1</v>
      </c>
      <c r="F7" s="24">
        <v>0</v>
      </c>
      <c r="G7" s="24">
        <v>0</v>
      </c>
      <c r="H7" s="24" t="s">
        <v>96</v>
      </c>
      <c r="I7" s="24" t="s">
        <v>97</v>
      </c>
      <c r="J7" s="24" t="s">
        <v>98</v>
      </c>
      <c r="K7" s="24" t="s">
        <v>99</v>
      </c>
      <c r="L7" s="24" t="s">
        <v>100</v>
      </c>
      <c r="M7" s="24" t="s">
        <v>101</v>
      </c>
      <c r="N7" s="25" t="s">
        <v>102</v>
      </c>
      <c r="O7" s="25" t="s">
        <v>103</v>
      </c>
      <c r="P7" s="25">
        <v>1</v>
      </c>
      <c r="Q7" s="25">
        <v>2640</v>
      </c>
      <c r="R7" s="25">
        <v>17238</v>
      </c>
      <c r="S7" s="25">
        <v>120.4</v>
      </c>
      <c r="T7" s="25">
        <v>143.16999999999999</v>
      </c>
      <c r="U7" s="25">
        <v>170</v>
      </c>
      <c r="V7" s="25">
        <v>1.32</v>
      </c>
      <c r="W7" s="25">
        <v>128.79</v>
      </c>
      <c r="X7" s="25">
        <v>120.46</v>
      </c>
      <c r="Y7" s="25">
        <v>89.13</v>
      </c>
      <c r="Z7" s="25">
        <v>103.5</v>
      </c>
      <c r="AA7" s="25">
        <v>94.77</v>
      </c>
      <c r="AB7" s="25">
        <v>103.95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0</v>
      </c>
      <c r="BI7" s="25">
        <v>156.07</v>
      </c>
      <c r="BJ7" s="25">
        <v>1183.92</v>
      </c>
      <c r="BK7" s="25">
        <v>1128.72</v>
      </c>
      <c r="BL7" s="25">
        <v>1125.25</v>
      </c>
      <c r="BM7" s="25">
        <v>1157.05</v>
      </c>
      <c r="BN7" s="25">
        <v>1228.8</v>
      </c>
      <c r="BO7" s="25">
        <v>1045.2</v>
      </c>
      <c r="BP7" s="25">
        <v>49.77</v>
      </c>
      <c r="BQ7" s="25">
        <v>27.63</v>
      </c>
      <c r="BR7" s="25">
        <v>35.51</v>
      </c>
      <c r="BS7" s="25">
        <v>26.67</v>
      </c>
      <c r="BT7" s="25">
        <v>23.87</v>
      </c>
      <c r="BU7" s="25">
        <v>42.5</v>
      </c>
      <c r="BV7" s="25">
        <v>41.84</v>
      </c>
      <c r="BW7" s="25">
        <v>41.44</v>
      </c>
      <c r="BX7" s="25">
        <v>37.65</v>
      </c>
      <c r="BY7" s="25">
        <v>37.31</v>
      </c>
      <c r="BZ7" s="25">
        <v>49.51</v>
      </c>
      <c r="CA7" s="25">
        <v>305.2</v>
      </c>
      <c r="CB7" s="25">
        <v>442.63</v>
      </c>
      <c r="CC7" s="25">
        <v>463.48</v>
      </c>
      <c r="CD7" s="25">
        <v>488.43</v>
      </c>
      <c r="CE7" s="25">
        <v>484.19</v>
      </c>
      <c r="CF7" s="25">
        <v>377.72</v>
      </c>
      <c r="CG7" s="25">
        <v>390.47</v>
      </c>
      <c r="CH7" s="25">
        <v>403.61</v>
      </c>
      <c r="CI7" s="25">
        <v>442.82</v>
      </c>
      <c r="CJ7" s="25">
        <v>425.76</v>
      </c>
      <c r="CK7" s="25">
        <v>317.14</v>
      </c>
      <c r="CL7" s="25">
        <v>16.920000000000002</v>
      </c>
      <c r="CM7" s="25">
        <v>16.54</v>
      </c>
      <c r="CN7" s="25">
        <v>15.29</v>
      </c>
      <c r="CO7" s="25">
        <v>15.48</v>
      </c>
      <c r="CP7" s="25">
        <v>14.68</v>
      </c>
      <c r="CQ7" s="25">
        <v>48.01</v>
      </c>
      <c r="CR7" s="25">
        <v>49.08</v>
      </c>
      <c r="CS7" s="25">
        <v>51.46</v>
      </c>
      <c r="CT7" s="25">
        <v>51.84</v>
      </c>
      <c r="CU7" s="25">
        <v>52.34</v>
      </c>
      <c r="CV7" s="25">
        <v>55</v>
      </c>
      <c r="CW7" s="25">
        <v>94</v>
      </c>
      <c r="CX7" s="25">
        <v>94</v>
      </c>
      <c r="CY7" s="25">
        <v>94</v>
      </c>
      <c r="CZ7" s="25">
        <v>94</v>
      </c>
      <c r="DA7" s="25">
        <v>94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小松崎 文香</cp:lastModifiedBy>
  <cp:lastPrinted>2025-02-10T06:49:10Z</cp:lastPrinted>
  <dcterms:created xsi:type="dcterms:W3CDTF">2025-01-24T06:41:18Z</dcterms:created>
  <dcterms:modified xsi:type="dcterms:W3CDTF">2025-02-10T06:57:44Z</dcterms:modified>
  <cp:category/>
</cp:coreProperties>
</file>