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1簡易水道事業\"/>
    </mc:Choice>
  </mc:AlternateContent>
  <xr:revisionPtr revIDLastSave="0" documentId="13_ncr:1_{725BD46D-F4A7-48F2-86B0-1EFEF3A335DD}" xr6:coauthVersionLast="47" xr6:coauthVersionMax="47" xr10:uidLastSave="{00000000-0000-0000-0000-000000000000}"/>
  <workbookProtection workbookAlgorithmName="SHA-512" workbookHashValue="JnKtt3pGg9uTfOvgYYyunt6+WfLJH5E4FPSi0zHx2G4ECXCNcvXvmVkvYPBXF9TQdAeJY2bac6B2JjEuilBZ0A==" workbookSaltValue="cViBNsmFU0wIwWhEuowvk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<sst xmlns="http://schemas.openxmlformats.org/spreadsheetml/2006/main" count="233" uniqueCount="118">
  <si>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</si>
  <si>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</si>
  <si>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</si>
  <si>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</si>
  <si>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</si>
  <si>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</si>
  <si>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</si>
  <si>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</si>
  <si>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</si>
  <si>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</si>
  <si>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</si>
  <si>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</si>
  <si>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</si>
  <si>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</si>
  <si>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</si>
  <si>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</si>
  <si>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</si>
  <si>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</si>
  <si>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</si>
  <si>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</si>
  <si>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</si>
  <si>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</si>
  <si>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</si>
  <si>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</si>
  <si>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</si>
  <si>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</si>
  <si>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</si>
  <si>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</si>
  <si>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</si>
  <si>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</si>
  <si>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</si>
  <si>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</si>
  <si>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</si>
  <si>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</si>
  <si>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</si>
  <si>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</si>
  <si>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</si>
  <si>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</si>
  <si>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</si>
  <si>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</si>
  <si>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</si>
  <si>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</si>
  <si>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</si>
  <si>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</si>
  <si>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</si>
  <si>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</si>
  <si>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</si>
  <si>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</si>
  <si>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</si>
  <si>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</si>
  <si>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</si>
  <si>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</si>
  <si>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</si>
  <si>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</si>
  <si>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</si>
  <si>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</si>
  <si>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</si>
  <si>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</si>
  <si>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</si>
  <si>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</si>
  <si>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</si>
  <si>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</si>
  <si>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</si>
  <si>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</si>
  <si>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</si>
  <si>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</si>
  <si>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</si>
  <si>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</si>
  <si>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</si>
  <si>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</si>
  <si>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</si>
  <si>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</si>
  <si>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</si>
  <si>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</si>
  <si>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</si>
  <si>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</si>
  <si>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</si>
  <si>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</si>
  <si>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</si>
  <si>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</si>
  <si>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</si>
  <si>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</si>
  <si>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</si>
  <si>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</si>
  <si>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</si>
  <si>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</si>
  <si>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</si>
  <si>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</si>
  <si>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</si>
  <si>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</si>
  <si>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</si>
  <si>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</si>
  <si>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</si>
  <si>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</si>
  <si>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</si>
  <si>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</si>
  <si>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</si>
  <si>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</si>
  <si>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</si>
  <si>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</si>
  <si>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</si>
  <si>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</si>
  <si>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</si>
  <si>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</si>
  <si>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</si>
  <si>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</si>
  <si>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</si>
  <si>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</si>
  <si>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</si>
  <si>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</si>
  <si>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</si>
  <si>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</si>
  <si>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</si>
  <si>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</si>
  <si>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</si>
  <si>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・老朽化の状況については、管路更新率「0」であり、村内における簡易水道施設は整備後の維持管理は適正に行われている。
・現在、各簡易水道施設整備から20年ほど経過しているが、配管等の経年劣化による漏水等の故障報告は無い。
・今後の対策は、管渠接合部のバルブの点検や露出配管部の目視点検等を強化し、少しでも異常があれば取替修繕で計画的に実施する必要がある。</t>
    <phoneticPr fontId="4"/>
  </si>
  <si>
    <t>　「①収益的収支比率」は、料金収入が昨年度より微増したことと料金収入で補えない部分は、他会計からの繰入金で運営しているため、繰入金が大幅に増加し、更に委託料が大幅に増えたことにより収益的収支比率が昨年度より12.64％上昇したことが要因である。しかし、経営の健全性が保たれているとはいえない状態である。
　「④企業債残高対給水収益比率」に関しては、年度を追うごとに右肩下がりに推移しており、人口減少に伴い今後も給水人口の増加は見込めないため、投資規模の抑制に努めていく必要がある。
　「⑥給水原価」は、投資規模を抑制し、R2に一部償還が完了したことで減少した。R3からR7まで横ばいで推移し、R12に更に一部償還が完了することから減少する見込みである。それに伴い⑤料金回収率は徐々に上昇する見込みである。
　「⑦施設利用率」については平成26年度以降平均値を下回っている。直近5年では最大稼働率が36.45%と低い状況にあり施設規模見直しを含めて検討する必要があるものの、区域内には遊休状態の施設はなく、全て活用されている実情から一定の評価はでき、今後給水人口の推移を注視していく必要がある。
　「⑧有収率」については、100%を維持できているため、漏水等がないか注視していく必要がある。</t>
    <rPh sb="386" eb="388">
      <t>チョクキン</t>
    </rPh>
    <rPh sb="389" eb="390">
      <t>ネン</t>
    </rPh>
    <phoneticPr fontId="4"/>
  </si>
  <si>
    <t>　有収率については、高水準で推移しているため良い評価がでるが、収益的収支比率や料金回収率によると運営費における一般会計繰入金の比率が高いことが分析できる。また、給水人口が年々減少していることから施設利用率は減少することが予想される。
　企業債残高対給水収益比率は、給水人口の減少に伴い収益も減少したものの、地方債残高も年々減少することから比率は減少する見込みである。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経営戦略は策定済であり、令和7年度から法適用に移行する予定である。</t>
    <rPh sb="110" eb="112">
      <t>ヨソウ</t>
    </rPh>
    <rPh sb="316" eb="318">
      <t>レイワ</t>
    </rPh>
    <rPh sb="319" eb="321">
      <t>ネンド</t>
    </rPh>
    <rPh sb="323" eb="326">
      <t>ホウテキヨウ</t>
    </rPh>
    <rPh sb="327" eb="329">
      <t>イコウ</t>
    </rPh>
    <rPh sb="331" eb="3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</si>
</sst>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E-4BAC-BF94-DB39CC3B3A0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33BE-4BAC-BF94-DB39CC3B3A0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36.04</c:v>
                </c:pt>
                <c:pt idx="1">
                  <c:v>36.159999999999997</c:v>
                </c:pt>
                <c:pt idx="2">
                  <c:v>34.909999999999997</c:v>
                </c:pt>
                <c:pt idx="3">
                  <c:v>36.450000000000003</c:v>
                </c:pt>
                <c:pt idx="4">
                  <c:v>36.15</c:v>
                </c:pt>
              </c:numCache>
            </c:numRef>
          </c:val>
          <c:extLst>
            <c:ext xmlns:c16="http://schemas.microsoft.com/office/drawing/2014/chart" uri="{C3380CC4-5D6E-409C-BE32-E72D297353CC}">
              <c16:uniqueId val="{00000000-E1D7-4D09-BA97-D18E5F144B1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E1D7-4D09-BA97-D18E5F144B1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5D-40D8-B3CB-42141FF9A0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C15D-40D8-B3CB-42141FF9A0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51.55</c:v>
                </c:pt>
                <c:pt idx="1">
                  <c:v>48.27</c:v>
                </c:pt>
                <c:pt idx="2">
                  <c:v>60.82</c:v>
                </c:pt>
                <c:pt idx="3">
                  <c:v>63.84</c:v>
                </c:pt>
                <c:pt idx="4">
                  <c:v>76.48</c:v>
                </c:pt>
              </c:numCache>
            </c:numRef>
          </c:val>
          <c:extLst>
            <c:ext xmlns:c16="http://schemas.microsoft.com/office/drawing/2014/chart" uri="{C3380CC4-5D6E-409C-BE32-E72D297353CC}">
              <c16:uniqueId val="{00000000-1C1D-4FB1-B117-5C731BB8CF5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C1D-4FB1-B117-5C731BB8CF5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7-4B90-8C68-7E9450B4EC0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7-4B90-8C68-7E9450B4EC0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A0-4CD2-8BC8-CCC36765B1D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A0-4CD2-8BC8-CCC36765B1D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0-4773-8B23-7585A67DA2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0-4773-8B23-7585A67DA2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7-4820-8782-E3BA2670F0D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7-4820-8782-E3BA2670F0D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1203.3599999999999</c:v>
                </c:pt>
                <c:pt idx="1">
                  <c:v>1009.76</c:v>
                </c:pt>
                <c:pt idx="2">
                  <c:v>879.9</c:v>
                </c:pt>
                <c:pt idx="3">
                  <c:v>755.14</c:v>
                </c:pt>
                <c:pt idx="4">
                  <c:v>779.57</c:v>
                </c:pt>
              </c:numCache>
            </c:numRef>
          </c:val>
          <c:extLst>
            <c:ext xmlns:c16="http://schemas.microsoft.com/office/drawing/2014/chart" uri="{C3380CC4-5D6E-409C-BE32-E72D297353CC}">
              <c16:uniqueId val="{00000000-E48E-4080-A267-7E540D7FBF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E48E-4080-A267-7E540D7FBF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29.06</c:v>
                </c:pt>
                <c:pt idx="1">
                  <c:v>26.52</c:v>
                </c:pt>
                <c:pt idx="2">
                  <c:v>35.49</c:v>
                </c:pt>
                <c:pt idx="3">
                  <c:v>28.63</c:v>
                </c:pt>
                <c:pt idx="4">
                  <c:v>24.58</c:v>
                </c:pt>
              </c:numCache>
            </c:numRef>
          </c:val>
          <c:extLst>
            <c:ext xmlns:c16="http://schemas.microsoft.com/office/drawing/2014/chart" uri="{C3380CC4-5D6E-409C-BE32-E72D297353CC}">
              <c16:uniqueId val="{00000000-8843-43FA-A68C-A3B119147F3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8843-43FA-A68C-A3B119147F3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380.75</c:v>
                </c:pt>
                <c:pt idx="1">
                  <c:v>418.99</c:v>
                </c:pt>
                <c:pt idx="2">
                  <c:v>328.32</c:v>
                </c:pt>
                <c:pt idx="3">
                  <c:v>391.86</c:v>
                </c:pt>
                <c:pt idx="4">
                  <c:v>452.71</c:v>
                </c:pt>
              </c:numCache>
            </c:numRef>
          </c:val>
          <c:extLst>
            <c:ext xmlns:c16="http://schemas.microsoft.com/office/drawing/2014/chart" uri="{C3380CC4-5D6E-409C-BE32-E72D297353CC}">
              <c16:uniqueId val="{00000000-C70B-4D5E-ADC9-8F8C419CFC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70B-4D5E-ADC9-8F8C419CFC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57" zoomScale="98" zoomScaleNormal="98" workbookViewId="0">
      <selection activeCell="CK68" sqref="CK6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宮崎県　諸塚村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1458</v>
      </c>
      <c r="AM8" s="59"/>
      <c r="AN8" s="59"/>
      <c r="AO8" s="59"/>
      <c r="AP8" s="59"/>
      <c r="AQ8" s="59"/>
      <c r="AR8" s="59"/>
      <c r="AS8" s="59"/>
      <c r="AT8" s="35">
        <f>データ!$S$6</f>
        <v>187.56</v>
      </c>
      <c r="AU8" s="35"/>
      <c r="AV8" s="35"/>
      <c r="AW8" s="35"/>
      <c r="AX8" s="35"/>
      <c r="AY8" s="35"/>
      <c r="AZ8" s="35"/>
      <c r="BA8" s="35"/>
      <c r="BB8" s="35">
        <f>データ!$T$6</f>
        <v>7.77</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42.09</v>
      </c>
      <c r="Q10" s="35"/>
      <c r="R10" s="35"/>
      <c r="S10" s="35"/>
      <c r="T10" s="35"/>
      <c r="U10" s="35"/>
      <c r="V10" s="35"/>
      <c r="W10" s="59">
        <f>データ!$Q$6</f>
        <v>2200</v>
      </c>
      <c r="X10" s="59"/>
      <c r="Y10" s="59"/>
      <c r="Z10" s="59"/>
      <c r="AA10" s="59"/>
      <c r="AB10" s="59"/>
      <c r="AC10" s="59"/>
      <c r="AD10" s="2"/>
      <c r="AE10" s="2"/>
      <c r="AF10" s="2"/>
      <c r="AG10" s="2"/>
      <c r="AH10" s="2"/>
      <c r="AI10" s="2"/>
      <c r="AJ10" s="2"/>
      <c r="AK10" s="2"/>
      <c r="AL10" s="59">
        <f>データ!$U$6</f>
        <v>601</v>
      </c>
      <c r="AM10" s="59"/>
      <c r="AN10" s="59"/>
      <c r="AO10" s="59"/>
      <c r="AP10" s="59"/>
      <c r="AQ10" s="59"/>
      <c r="AR10" s="59"/>
      <c r="AS10" s="59"/>
      <c r="AT10" s="35">
        <f>データ!$V$6</f>
        <v>0.83</v>
      </c>
      <c r="AU10" s="35"/>
      <c r="AV10" s="35"/>
      <c r="AW10" s="35"/>
      <c r="AX10" s="35"/>
      <c r="AY10" s="35"/>
      <c r="AZ10" s="35"/>
      <c r="BA10" s="35"/>
      <c r="BB10" s="35">
        <f>データ!$W$6</f>
        <v>724.1</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6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6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6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6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117</v>
      </c>
      <c r="BM66" s="37"/>
      <c r="BN66" s="37"/>
      <c r="BO66" s="37"/>
      <c r="BP66" s="37"/>
      <c r="BQ66" s="37"/>
      <c r="BR66" s="37"/>
      <c r="BS66" s="37"/>
      <c r="BT66" s="37"/>
      <c r="BU66" s="37"/>
      <c r="BV66" s="37"/>
      <c r="BW66" s="37"/>
      <c r="BX66" s="37"/>
      <c r="BY66" s="37"/>
      <c r="BZ66" s="38"/>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ZwiMMOnqdceA7ZjSi3vLDmN3cfUbuYKhOma69+8FXnUlx2chbYQA6nhB4ENprjW3LgwS3/eDArZ4tyX3fAFjFA==" saltValue="W6uurww/roM9XjYhzTBs0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454290</v>
      </c>
      <c r="D6" s="20">
        <f t="shared" si="3"/>
        <v>47</v>
      </c>
      <c r="E6" s="20">
        <f t="shared" si="3"/>
        <v>1</v>
      </c>
      <c r="F6" s="20">
        <f t="shared" si="3"/>
        <v>0</v>
      </c>
      <c r="G6" s="20">
        <f t="shared" si="3"/>
        <v>0</v>
      </c>
      <c r="H6" s="20" t="str">
        <f t="shared" si="3"/>
        <v>宮崎県　諸塚村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42.09</v>
      </c>
      <c r="Q6" s="21">
        <f t="shared" si="3"/>
        <v>2200</v>
      </c>
      <c r="R6" s="21">
        <f t="shared" si="3"/>
        <v>1458</v>
      </c>
      <c r="S6" s="21">
        <f t="shared" si="3"/>
        <v>187.56</v>
      </c>
      <c r="T6" s="21">
        <f t="shared" si="3"/>
        <v>7.77</v>
      </c>
      <c r="U6" s="21">
        <f t="shared" si="3"/>
        <v>601</v>
      </c>
      <c r="V6" s="21">
        <f t="shared" si="3"/>
        <v>0.83</v>
      </c>
      <c r="W6" s="21">
        <f t="shared" si="3"/>
        <v>724.1</v>
      </c>
      <c r="X6" s="22">
        <f>IF(X7="",NA(),X7)</f>
        <v>51.55</v>
      </c>
      <c r="Y6" s="22">
        <f t="shared" ref="Y6:AG6" si="4">IF(Y7="",NA(),Y7)</f>
        <v>48.27</v>
      </c>
      <c r="Z6" s="22">
        <f t="shared" si="4"/>
        <v>60.82</v>
      </c>
      <c r="AA6" s="22">
        <f t="shared" si="4"/>
        <v>63.84</v>
      </c>
      <c r="AB6" s="22">
        <f t="shared" si="4"/>
        <v>76.48</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1203.3599999999999</v>
      </c>
      <c r="BF6" s="22">
        <f t="shared" ref="BF6:BN6" si="7">IF(BF7="",NA(),BF7)</f>
        <v>1009.76</v>
      </c>
      <c r="BG6" s="22">
        <f t="shared" si="7"/>
        <v>879.9</v>
      </c>
      <c r="BH6" s="22">
        <f t="shared" si="7"/>
        <v>755.14</v>
      </c>
      <c r="BI6" s="22">
        <f t="shared" si="7"/>
        <v>779.57</v>
      </c>
      <c r="BJ6" s="22">
        <f t="shared" si="7"/>
        <v>1183.92</v>
      </c>
      <c r="BK6" s="22">
        <f t="shared" si="7"/>
        <v>1128.72</v>
      </c>
      <c r="BL6" s="22">
        <f t="shared" si="7"/>
        <v>1125.25</v>
      </c>
      <c r="BM6" s="22">
        <f t="shared" si="7"/>
        <v>1157.05</v>
      </c>
      <c r="BN6" s="22">
        <f t="shared" si="7"/>
        <v>1228.8</v>
      </c>
      <c r="BO6" s="21" t="str">
        <f>IF(BO7="","",IF(BO7="-","【-】","【"&amp;SUBSTITUTE(TEXT(BO7,"#,##0.00"),"-","△")&amp;"】"))</f>
        <v>【1,045.20】</v>
      </c>
      <c r="BP6" s="22">
        <f>IF(BP7="",NA(),BP7)</f>
        <v>29.06</v>
      </c>
      <c r="BQ6" s="22">
        <f t="shared" ref="BQ6:BY6" si="8">IF(BQ7="",NA(),BQ7)</f>
        <v>26.52</v>
      </c>
      <c r="BR6" s="22">
        <f t="shared" si="8"/>
        <v>35.49</v>
      </c>
      <c r="BS6" s="22">
        <f t="shared" si="8"/>
        <v>28.63</v>
      </c>
      <c r="BT6" s="22">
        <f t="shared" si="8"/>
        <v>24.58</v>
      </c>
      <c r="BU6" s="22">
        <f t="shared" si="8"/>
        <v>42.5</v>
      </c>
      <c r="BV6" s="22">
        <f t="shared" si="8"/>
        <v>41.84</v>
      </c>
      <c r="BW6" s="22">
        <f t="shared" si="8"/>
        <v>41.44</v>
      </c>
      <c r="BX6" s="22">
        <f t="shared" si="8"/>
        <v>37.65</v>
      </c>
      <c r="BY6" s="22">
        <f t="shared" si="8"/>
        <v>37.31</v>
      </c>
      <c r="BZ6" s="21" t="str">
        <f>IF(BZ7="","",IF(BZ7="-","【-】","【"&amp;SUBSTITUTE(TEXT(BZ7,"#,##0.00"),"-","△")&amp;"】"))</f>
        <v>【49.51】</v>
      </c>
      <c r="CA6" s="22">
        <f>IF(CA7="",NA(),CA7)</f>
        <v>380.75</v>
      </c>
      <c r="CB6" s="22">
        <f t="shared" ref="CB6:CJ6" si="9">IF(CB7="",NA(),CB7)</f>
        <v>418.99</v>
      </c>
      <c r="CC6" s="22">
        <f t="shared" si="9"/>
        <v>328.32</v>
      </c>
      <c r="CD6" s="22">
        <f t="shared" si="9"/>
        <v>391.86</v>
      </c>
      <c r="CE6" s="22">
        <f t="shared" si="9"/>
        <v>452.71</v>
      </c>
      <c r="CF6" s="22">
        <f t="shared" si="9"/>
        <v>377.72</v>
      </c>
      <c r="CG6" s="22">
        <f t="shared" si="9"/>
        <v>390.47</v>
      </c>
      <c r="CH6" s="22">
        <f t="shared" si="9"/>
        <v>403.61</v>
      </c>
      <c r="CI6" s="22">
        <f t="shared" si="9"/>
        <v>442.82</v>
      </c>
      <c r="CJ6" s="22">
        <f t="shared" si="9"/>
        <v>425.76</v>
      </c>
      <c r="CK6" s="21" t="str">
        <f>IF(CK7="","",IF(CK7="-","【-】","【"&amp;SUBSTITUTE(TEXT(CK7,"#,##0.00"),"-","△")&amp;"】"))</f>
        <v>【317.14】</v>
      </c>
      <c r="CL6" s="22">
        <f>IF(CL7="",NA(),CL7)</f>
        <v>36.04</v>
      </c>
      <c r="CM6" s="22">
        <f t="shared" ref="CM6:CU6" si="10">IF(CM7="",NA(),CM7)</f>
        <v>36.159999999999997</v>
      </c>
      <c r="CN6" s="22">
        <f t="shared" si="10"/>
        <v>34.909999999999997</v>
      </c>
      <c r="CO6" s="22">
        <f t="shared" si="10"/>
        <v>36.450000000000003</v>
      </c>
      <c r="CP6" s="22">
        <f t="shared" si="10"/>
        <v>36.15</v>
      </c>
      <c r="CQ6" s="22">
        <f t="shared" si="10"/>
        <v>48.01</v>
      </c>
      <c r="CR6" s="22">
        <f t="shared" si="10"/>
        <v>49.08</v>
      </c>
      <c r="CS6" s="22">
        <f t="shared" si="10"/>
        <v>51.46</v>
      </c>
      <c r="CT6" s="22">
        <f t="shared" si="10"/>
        <v>51.84</v>
      </c>
      <c r="CU6" s="22">
        <f t="shared" si="10"/>
        <v>52.34</v>
      </c>
      <c r="CV6" s="21" t="str">
        <f>IF(CV7="","",IF(CV7="-","【-】","【"&amp;SUBSTITUTE(TEXT(CV7,"#,##0.00"),"-","△")&amp;"】"))</f>
        <v>【55.00】</v>
      </c>
      <c r="CW6" s="22">
        <f>IF(CW7="",NA(),CW7)</f>
        <v>100</v>
      </c>
      <c r="CX6" s="22">
        <f t="shared" ref="CX6:DF6" si="11">IF(CX7="",NA(),CX7)</f>
        <v>100</v>
      </c>
      <c r="CY6" s="22">
        <f t="shared" si="11"/>
        <v>100</v>
      </c>
      <c r="CZ6" s="22">
        <f t="shared" si="11"/>
        <v>100</v>
      </c>
      <c r="DA6" s="22">
        <f t="shared" si="11"/>
        <v>100</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454290</v>
      </c>
      <c r="D7" s="24">
        <v>47</v>
      </c>
      <c r="E7" s="24">
        <v>1</v>
      </c>
      <c r="F7" s="24">
        <v>0</v>
      </c>
      <c r="G7" s="24">
        <v>0</v>
      </c>
      <c r="H7" s="24" t="s">
        <v>97</v>
      </c>
      <c r="I7" s="24" t="s">
        <v>98</v>
      </c>
      <c r="J7" s="24" t="s">
        <v>99</v>
      </c>
      <c r="K7" s="24" t="s">
        <v>100</v>
      </c>
      <c r="L7" s="24" t="s">
        <v>101</v>
      </c>
      <c r="M7" s="24" t="s">
        <v>102</v>
      </c>
      <c r="N7" s="25" t="s">
        <v>103</v>
      </c>
      <c r="O7" s="25" t="s">
        <v>104</v>
      </c>
      <c r="P7" s="25">
        <v>42.09</v>
      </c>
      <c r="Q7" s="25">
        <v>2200</v>
      </c>
      <c r="R7" s="25">
        <v>1458</v>
      </c>
      <c r="S7" s="25">
        <v>187.56</v>
      </c>
      <c r="T7" s="25">
        <v>7.77</v>
      </c>
      <c r="U7" s="25">
        <v>601</v>
      </c>
      <c r="V7" s="25">
        <v>0.83</v>
      </c>
      <c r="W7" s="25">
        <v>724.1</v>
      </c>
      <c r="X7" s="25">
        <v>51.55</v>
      </c>
      <c r="Y7" s="25">
        <v>48.27</v>
      </c>
      <c r="Z7" s="25">
        <v>60.82</v>
      </c>
      <c r="AA7" s="25">
        <v>63.84</v>
      </c>
      <c r="AB7" s="25">
        <v>76.48</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1203.3599999999999</v>
      </c>
      <c r="BF7" s="25">
        <v>1009.76</v>
      </c>
      <c r="BG7" s="25">
        <v>879.9</v>
      </c>
      <c r="BH7" s="25">
        <v>755.14</v>
      </c>
      <c r="BI7" s="25">
        <v>779.57</v>
      </c>
      <c r="BJ7" s="25">
        <v>1183.92</v>
      </c>
      <c r="BK7" s="25">
        <v>1128.72</v>
      </c>
      <c r="BL7" s="25">
        <v>1125.25</v>
      </c>
      <c r="BM7" s="25">
        <v>1157.05</v>
      </c>
      <c r="BN7" s="25">
        <v>1228.8</v>
      </c>
      <c r="BO7" s="25">
        <v>1045.2</v>
      </c>
      <c r="BP7" s="25">
        <v>29.06</v>
      </c>
      <c r="BQ7" s="25">
        <v>26.52</v>
      </c>
      <c r="BR7" s="25">
        <v>35.49</v>
      </c>
      <c r="BS7" s="25">
        <v>28.63</v>
      </c>
      <c r="BT7" s="25">
        <v>24.58</v>
      </c>
      <c r="BU7" s="25">
        <v>42.5</v>
      </c>
      <c r="BV7" s="25">
        <v>41.84</v>
      </c>
      <c r="BW7" s="25">
        <v>41.44</v>
      </c>
      <c r="BX7" s="25">
        <v>37.65</v>
      </c>
      <c r="BY7" s="25">
        <v>37.31</v>
      </c>
      <c r="BZ7" s="25">
        <v>49.51</v>
      </c>
      <c r="CA7" s="25">
        <v>380.75</v>
      </c>
      <c r="CB7" s="25">
        <v>418.99</v>
      </c>
      <c r="CC7" s="25">
        <v>328.32</v>
      </c>
      <c r="CD7" s="25">
        <v>391.86</v>
      </c>
      <c r="CE7" s="25">
        <v>452.71</v>
      </c>
      <c r="CF7" s="25">
        <v>377.72</v>
      </c>
      <c r="CG7" s="25">
        <v>390.47</v>
      </c>
      <c r="CH7" s="25">
        <v>403.61</v>
      </c>
      <c r="CI7" s="25">
        <v>442.82</v>
      </c>
      <c r="CJ7" s="25">
        <v>425.76</v>
      </c>
      <c r="CK7" s="25">
        <v>317.14</v>
      </c>
      <c r="CL7" s="25">
        <v>36.04</v>
      </c>
      <c r="CM7" s="25">
        <v>36.159999999999997</v>
      </c>
      <c r="CN7" s="25">
        <v>34.909999999999997</v>
      </c>
      <c r="CO7" s="25">
        <v>36.450000000000003</v>
      </c>
      <c r="CP7" s="25">
        <v>36.15</v>
      </c>
      <c r="CQ7" s="25">
        <v>48.01</v>
      </c>
      <c r="CR7" s="25">
        <v>49.08</v>
      </c>
      <c r="CS7" s="25">
        <v>51.46</v>
      </c>
      <c r="CT7" s="25">
        <v>51.84</v>
      </c>
      <c r="CU7" s="25">
        <v>52.34</v>
      </c>
      <c r="CV7" s="25">
        <v>55</v>
      </c>
      <c r="CW7" s="25">
        <v>100</v>
      </c>
      <c r="CX7" s="25">
        <v>100</v>
      </c>
      <c r="CY7" s="25">
        <v>100</v>
      </c>
      <c r="CZ7" s="25">
        <v>100</v>
      </c>
      <c r="DA7" s="25">
        <v>100</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小松崎 文香</cp:lastModifiedBy>
  <dcterms:created xsi:type="dcterms:W3CDTF">2025-01-24T06:41:18Z</dcterms:created>
  <dcterms:modified xsi:type="dcterms:W3CDTF">2025-02-13T01:50:21Z</dcterms:modified>
  <cp:category/>
</cp:coreProperties>
</file>