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zsn004\Desktop\R5公営企業経営比較分析表\"/>
    </mc:Choice>
  </mc:AlternateContent>
  <xr:revisionPtr revIDLastSave="0" documentId="13_ncr:1_{B3AF4DD9-6BE3-43B3-8B80-17C04AEFAB82}" xr6:coauthVersionLast="36" xr6:coauthVersionMax="47" xr10:uidLastSave="{00000000-0000-0000-0000-000000000000}"/>
  <workbookProtection workbookAlgorithmName="SHA-512" workbookHashValue="ydemQTnVC4JB7bLnb5ZJjeP/C9UXE1ROyNpoPaKrLx25tqGG/uYGiBUfuzr3xyy7vfn4jzeabi5ekg+z01NIAw==" workbookSaltValue="vl1vtJbYN1OaXfXmFTCw2Q=="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B8" i="4"/>
  <c r="AT8" i="4"/>
  <c r="AL8" i="4"/>
  <c r="AD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<sst xmlns="http://schemas.openxmlformats.org/spreadsheetml/2006/main" count="233" uniqueCount="117">
  <si>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</si>
  <si>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</si>
  <si>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</si>
  <si>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</si>
  <si>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</si>
  <si>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</si>
  <si>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</si>
  <si>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</si>
  <si>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</si>
  <si>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</si>
  <si>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</si>
  <si>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</si>
  <si>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</si>
  <si>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</si>
  <si>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</si>
  <si>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</si>
  <si>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</si>
  <si>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</si>
  <si>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</si>
  <si>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</si>
  <si>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</si>
  <si>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</si>
  <si>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</si>
  <si>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</si>
  <si>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</si>
  <si>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</si>
  <si>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</si>
  <si>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</si>
  <si>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</si>
  <si>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</si>
  <si>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</si>
  <si>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</si>
  <si>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</si>
  <si>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</si>
  <si>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</si>
  <si>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</si>
  <si>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</si>
  <si>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</si>
  <si>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</si>
  <si>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</si>
  <si>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</si>
  <si>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</si>
  <si>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</si>
  <si>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</si>
  <si>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</si>
  <si>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</si>
  <si>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</si>
  <si>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</si>
  <si>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</si>
  <si>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</si>
  <si>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</si>
  <si>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</si>
  <si>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</si>
  <si>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</si>
  <si>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</si>
  <si>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</si>
  <si>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</si>
  <si>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</si>
  <si>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</si>
  <si>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</si>
  <si>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</si>
  <si>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</si>
  <si>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</si>
  <si>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</si>
  <si>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</si>
  <si>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</si>
  <si>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</si>
  <si>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</si>
  <si>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</si>
  <si>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</si>
  <si>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</si>
  <si>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</si>
  <si>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</si>
  <si>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</si>
  <si>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</si>
  <si>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</si>
  <si>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</si>
  <si>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</si>
  <si>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</si>
  <si>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</si>
  <si>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</si>
  <si>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</si>
  <si>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</si>
  <si>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</si>
  <si>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</si>
  <si>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</si>
  <si>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</si>
  <si>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</si>
  <si>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</si>
  <si>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</si>
  <si>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</si>
  <si>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</si>
  <si>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</si>
  <si>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</si>
  <si>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</si>
  <si>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</si>
  <si>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</si>
  <si>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</si>
  <si>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</si>
  <si>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</si>
  <si>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</si>
  <si>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</si>
  <si>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</si>
  <si>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</si>
  <si>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</si>
  <si>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</si>
  <si>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</si>
  <si>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</si>
  <si>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</si>
  <si>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</si>
  <si>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</si>
  <si>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</si>
  <si>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</si>
  <si>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</si>
  <si>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➀「収益的収支比率」は１００％以上を維持しているが年々低下傾向にある。加えて、一般会計からの繰入金で賄っている部分が大きいため料金の見直しを検討していかなければならない。
⑤「料金回収率」も収益的収支比率と同様に年々低下傾向にあり料金の見直しを検討していかなければならない。
⑥「給水原価」が低水準を維持しているのは、極端な人員不足のため施設等に対して必要な費用がかけられていない結果である。
⑦給水人口の減少は確実であるが、施設等が町内全域に散在しており施設の統廃合等が困難なため「施設利用率」は今後も低下すると思われる。
⑧「有収率」は類似団体と比較して低い。その原因の一つは施設等の老朽化に伴う漏水と考えられるため施設等の適正な維持管理のために更新計画作成を検討しなければならない。</t>
    <rPh sb="15" eb="17">
      <t>イジョウ</t>
    </rPh>
    <rPh sb="18" eb="20">
      <t>イジ</t>
    </rPh>
    <rPh sb="25" eb="27">
      <t>ネンネン</t>
    </rPh>
    <rPh sb="27" eb="29">
      <t>テイカ</t>
    </rPh>
    <rPh sb="29" eb="31">
      <t>ケイコウ</t>
    </rPh>
    <rPh sb="35" eb="36">
      <t>クワ</t>
    </rPh>
    <rPh sb="39" eb="43">
      <t>イッパンカイケイ</t>
    </rPh>
    <rPh sb="95" eb="98">
      <t>シュウエキテキ</t>
    </rPh>
    <rPh sb="98" eb="100">
      <t>シュウシ</t>
    </rPh>
    <rPh sb="115" eb="117">
      <t>リョウキン</t>
    </rPh>
    <rPh sb="118" eb="120">
      <t>ミナオ</t>
    </rPh>
    <rPh sb="122" eb="124">
      <t>ケントウ</t>
    </rPh>
    <rPh sb="146" eb="149">
      <t>テイスイジュン</t>
    </rPh>
    <rPh sb="150" eb="152">
      <t>イジ</t>
    </rPh>
    <rPh sb="159" eb="161">
      <t>キョクタン</t>
    </rPh>
    <rPh sb="162" eb="164">
      <t>ジンイン</t>
    </rPh>
    <rPh sb="164" eb="166">
      <t>ブソク</t>
    </rPh>
    <rPh sb="169" eb="172">
      <t>シセツトウ</t>
    </rPh>
    <rPh sb="173" eb="174">
      <t>タイ</t>
    </rPh>
    <rPh sb="176" eb="178">
      <t>ヒツヨウ</t>
    </rPh>
    <rPh sb="179" eb="181">
      <t>ヒヨウ</t>
    </rPh>
    <rPh sb="190" eb="192">
      <t>ケッカ</t>
    </rPh>
    <rPh sb="207" eb="209">
      <t>チョウナイ</t>
    </rPh>
    <rPh sb="209" eb="211">
      <t>ゼンイキ</t>
    </rPh>
    <rPh sb="215" eb="216">
      <t>トウ</t>
    </rPh>
    <rPh sb="221" eb="223">
      <t>シセツ</t>
    </rPh>
    <rPh sb="236" eb="238">
      <t>コンナン</t>
    </rPh>
    <rPh sb="284" eb="286">
      <t>ゲンイン</t>
    </rPh>
    <rPh sb="287" eb="288">
      <t>ヒト</t>
    </rPh>
    <rPh sb="292" eb="293">
      <t>トウ</t>
    </rPh>
    <rPh sb="298" eb="299">
      <t>トモナ</t>
    </rPh>
    <rPh sb="329" eb="331">
      <t>サクセイ</t>
    </rPh>
    <phoneticPr fontId="4"/>
  </si>
  <si>
    <t xml:space="preserve">　未だ簡易水道事業の経営統合が完了しておらず、早期の統合も諸般の事情により困難な状況であるため、一つの事業としての経営改善策の検討ができない状況である。
　また、施設等の適正な維持管理に対応していかなければならないと思われるが、人員不足や基礎資料の散逸により困難な状況にある。
</t>
    <rPh sb="1" eb="2">
      <t>イマ</t>
    </rPh>
    <rPh sb="3" eb="9">
      <t>カンイスイドウジギョウ</t>
    </rPh>
    <rPh sb="10" eb="12">
      <t>ケイエイ</t>
    </rPh>
    <rPh sb="12" eb="14">
      <t>トウゴウ</t>
    </rPh>
    <rPh sb="15" eb="17">
      <t>カンリョウ</t>
    </rPh>
    <rPh sb="48" eb="49">
      <t>ヒト</t>
    </rPh>
    <rPh sb="51" eb="53">
      <t>ジギョウ</t>
    </rPh>
    <rPh sb="57" eb="59">
      <t>ケイエイ</t>
    </rPh>
    <rPh sb="59" eb="61">
      <t>カイゼン</t>
    </rPh>
    <rPh sb="61" eb="62">
      <t>サク</t>
    </rPh>
    <rPh sb="63" eb="65">
      <t>ケントウ</t>
    </rPh>
    <rPh sb="70" eb="72">
      <t>ジョウキョウ</t>
    </rPh>
    <rPh sb="88" eb="90">
      <t>イジ</t>
    </rPh>
    <rPh sb="118" eb="119">
      <t>トウ</t>
    </rPh>
    <rPh sb="137" eb="138">
      <t>トウジンインブソクキソシリョウサンイツコンナンジョウキョウ</t>
    </rPh>
    <phoneticPr fontId="4"/>
  </si>
  <si>
    <t>　施設等のほとんどが老朽化していることは間違いないが資料等が乏しく全体を網羅した正確な状況把握はできていない。</t>
    <rPh sb="10" eb="13">
      <t>ロウキュウカ</t>
    </rPh>
    <rPh sb="20" eb="22">
      <t>マチガ</t>
    </rPh>
    <rPh sb="26" eb="29">
      <t>シリョウトウ</t>
    </rPh>
    <rPh sb="30" eb="31">
      <t>トボ</t>
    </rPh>
    <rPh sb="33" eb="35">
      <t>ゼンタイ</t>
    </rPh>
    <rPh sb="36" eb="38">
      <t>モウラ</t>
    </rPh>
    <rPh sb="40" eb="42">
      <t>セイカク</t>
    </rPh>
    <rPh sb="43" eb="45">
      <t>ジョウキョウ</t>
    </rPh>
    <rPh sb="45" eb="47">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</si>
</sst>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0C-4F5D-9053-87D63817FC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700C-4F5D-9053-87D63817FC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62.56</c:v>
                </c:pt>
                <c:pt idx="1">
                  <c:v>70.67</c:v>
                </c:pt>
                <c:pt idx="2">
                  <c:v>62.97</c:v>
                </c:pt>
                <c:pt idx="3">
                  <c:v>63.22</c:v>
                </c:pt>
                <c:pt idx="4">
                  <c:v>51.9</c:v>
                </c:pt>
              </c:numCache>
            </c:numRef>
          </c:val>
          <c:extLst>
            <c:ext xmlns:c16="http://schemas.microsoft.com/office/drawing/2014/chart" uri="{C3380CC4-5D6E-409C-BE32-E72D297353CC}">
              <c16:uniqueId val="{00000000-7545-4F85-AF10-EEE80C3165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545-4F85-AF10-EEE80C3165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62.4</c:v>
                </c:pt>
                <c:pt idx="1">
                  <c:v>55.2</c:v>
                </c:pt>
                <c:pt idx="2">
                  <c:v>61.38</c:v>
                </c:pt>
                <c:pt idx="3">
                  <c:v>59.74</c:v>
                </c:pt>
                <c:pt idx="4">
                  <c:v>69.67</c:v>
                </c:pt>
              </c:numCache>
            </c:numRef>
          </c:val>
          <c:extLst>
            <c:ext xmlns:c16="http://schemas.microsoft.com/office/drawing/2014/chart" uri="{C3380CC4-5D6E-409C-BE32-E72D297353CC}">
              <c16:uniqueId val="{00000000-F898-46EB-8C14-EDE91369E27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898-46EB-8C14-EDE91369E27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127.79</c:v>
                </c:pt>
                <c:pt idx="1">
                  <c:v>142.34</c:v>
                </c:pt>
                <c:pt idx="2">
                  <c:v>112.12</c:v>
                </c:pt>
                <c:pt idx="3">
                  <c:v>108.09</c:v>
                </c:pt>
                <c:pt idx="4">
                  <c:v>103.25</c:v>
                </c:pt>
              </c:numCache>
            </c:numRef>
          </c:val>
          <c:extLst>
            <c:ext xmlns:c16="http://schemas.microsoft.com/office/drawing/2014/chart" uri="{C3380CC4-5D6E-409C-BE32-E72D297353CC}">
              <c16:uniqueId val="{00000000-C906-481B-8757-0852028D9D6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C906-481B-8757-0852028D9D6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B-4F36-B7B3-BB126574ABA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B-4F36-B7B3-BB126574ABA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34-4AF3-A25B-C58A36A2349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34-4AF3-A25B-C58A36A2349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6-4670-B168-C6F6714B946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6-4670-B168-C6F6714B946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E-4DB7-9E7E-0C1EA8F8C72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E-4DB7-9E7E-0C1EA8F8C72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33-48A9-ABB1-EDF21DD0D24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433-48A9-ABB1-EDF21DD0D24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96.26</c:v>
                </c:pt>
                <c:pt idx="1">
                  <c:v>94.62</c:v>
                </c:pt>
                <c:pt idx="2">
                  <c:v>84.37</c:v>
                </c:pt>
                <c:pt idx="3">
                  <c:v>82.49</c:v>
                </c:pt>
                <c:pt idx="4">
                  <c:v>81.93</c:v>
                </c:pt>
              </c:numCache>
            </c:numRef>
          </c:val>
          <c:extLst>
            <c:ext xmlns:c16="http://schemas.microsoft.com/office/drawing/2014/chart" uri="{C3380CC4-5D6E-409C-BE32-E72D297353CC}">
              <c16:uniqueId val="{00000000-0925-447E-A953-EE098C7A1B1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0925-447E-A953-EE098C7A1B1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123.53</c:v>
                </c:pt>
                <c:pt idx="1">
                  <c:v>132.6</c:v>
                </c:pt>
                <c:pt idx="2">
                  <c:v>151.12</c:v>
                </c:pt>
                <c:pt idx="3">
                  <c:v>155.44</c:v>
                </c:pt>
                <c:pt idx="4">
                  <c:v>160.74</c:v>
                </c:pt>
              </c:numCache>
            </c:numRef>
          </c:val>
          <c:extLst>
            <c:ext xmlns:c16="http://schemas.microsoft.com/office/drawing/2014/chart" uri="{C3380CC4-5D6E-409C-BE32-E72D297353CC}">
              <c16:uniqueId val="{00000000-C75C-409F-B6DD-E8A0F264EB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C75C-409F-B6DD-E8A0F264EB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高千穂町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11038</v>
      </c>
      <c r="AM8" s="36"/>
      <c r="AN8" s="36"/>
      <c r="AO8" s="36"/>
      <c r="AP8" s="36"/>
      <c r="AQ8" s="36"/>
      <c r="AR8" s="36"/>
      <c r="AS8" s="36"/>
      <c r="AT8" s="37">
        <f>データ!$S$6</f>
        <v>237.54</v>
      </c>
      <c r="AU8" s="37"/>
      <c r="AV8" s="37"/>
      <c r="AW8" s="37"/>
      <c r="AX8" s="37"/>
      <c r="AY8" s="37"/>
      <c r="AZ8" s="37"/>
      <c r="BA8" s="37"/>
      <c r="BB8" s="37">
        <f>データ!$T$6</f>
        <v>46.47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38.06</v>
      </c>
      <c r="Q10" s="37"/>
      <c r="R10" s="37"/>
      <c r="S10" s="37"/>
      <c r="T10" s="37"/>
      <c r="U10" s="37"/>
      <c r="V10" s="37"/>
      <c r="W10" s="36">
        <f>データ!$Q$6</f>
        <v>2684</v>
      </c>
      <c r="X10" s="36"/>
      <c r="Y10" s="36"/>
      <c r="Z10" s="36"/>
      <c r="AA10" s="36"/>
      <c r="AB10" s="36"/>
      <c r="AC10" s="36"/>
      <c r="AD10" s="2"/>
      <c r="AE10" s="2"/>
      <c r="AF10" s="2"/>
      <c r="AG10" s="2"/>
      <c r="AH10" s="2"/>
      <c r="AI10" s="2"/>
      <c r="AJ10" s="2"/>
      <c r="AK10" s="2"/>
      <c r="AL10" s="36">
        <f>データ!$U$6</f>
        <v>4145</v>
      </c>
      <c r="AM10" s="36"/>
      <c r="AN10" s="36"/>
      <c r="AO10" s="36"/>
      <c r="AP10" s="36"/>
      <c r="AQ10" s="36"/>
      <c r="AR10" s="36"/>
      <c r="AS10" s="36"/>
      <c r="AT10" s="37">
        <f>データ!$V$6</f>
        <v>36</v>
      </c>
      <c r="AU10" s="37"/>
      <c r="AV10" s="37"/>
      <c r="AW10" s="37"/>
      <c r="AX10" s="37"/>
      <c r="AY10" s="37"/>
      <c r="AZ10" s="37"/>
      <c r="BA10" s="37"/>
      <c r="BB10" s="37">
        <f>データ!$W$6</f>
        <v>115.14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ghPPtSohvEesQoGLkc2xAAUJmxfOGWi+wGZSEHJcSU3V/nhCVEvWl+dm8tGd5VBpoiu8gkYOldwb7mnBPUxGlw==" saltValue="9505mvNvQBCQYoOZ4lAx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454419</v>
      </c>
      <c r="D6" s="20">
        <f t="shared" si="3"/>
        <v>47</v>
      </c>
      <c r="E6" s="20">
        <f t="shared" si="3"/>
        <v>1</v>
      </c>
      <c r="F6" s="20">
        <f t="shared" si="3"/>
        <v>0</v>
      </c>
      <c r="G6" s="20">
        <f t="shared" si="3"/>
        <v>0</v>
      </c>
      <c r="H6" s="20" t="str">
        <f t="shared" si="3"/>
        <v>宮崎県　高千穂町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38.06</v>
      </c>
      <c r="Q6" s="21">
        <f t="shared" si="3"/>
        <v>2684</v>
      </c>
      <c r="R6" s="21">
        <f t="shared" si="3"/>
        <v>11038</v>
      </c>
      <c r="S6" s="21">
        <f t="shared" si="3"/>
        <v>237.54</v>
      </c>
      <c r="T6" s="21">
        <f t="shared" si="3"/>
        <v>46.47</v>
      </c>
      <c r="U6" s="21">
        <f t="shared" si="3"/>
        <v>4145</v>
      </c>
      <c r="V6" s="21">
        <f t="shared" si="3"/>
        <v>36</v>
      </c>
      <c r="W6" s="21">
        <f t="shared" si="3"/>
        <v>115.14</v>
      </c>
      <c r="X6" s="22">
        <f>IF(X7="",NA(),X7)</f>
        <v>127.79</v>
      </c>
      <c r="Y6" s="22">
        <f t="shared" ref="Y6:AG6" si="4">IF(Y7="",NA(),Y7)</f>
        <v>142.34</v>
      </c>
      <c r="Z6" s="22">
        <f t="shared" si="4"/>
        <v>112.12</v>
      </c>
      <c r="AA6" s="22">
        <f t="shared" si="4"/>
        <v>108.09</v>
      </c>
      <c r="AB6" s="22">
        <f t="shared" si="4"/>
        <v>103.25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1018.52</v>
      </c>
      <c r="BK6" s="22">
        <f t="shared" si="7"/>
        <v>949.61</v>
      </c>
      <c r="BL6" s="22">
        <f t="shared" si="7"/>
        <v>918.84</v>
      </c>
      <c r="BM6" s="22">
        <f t="shared" si="7"/>
        <v>955.49</v>
      </c>
      <c r="BN6" s="22">
        <f t="shared" si="7"/>
        <v>1017.9</v>
      </c>
      <c r="BO6" s="21" t="str">
        <f>IF(BO7="","",IF(BO7="-","【-】","【"&amp;SUBSTITUTE(TEXT(BO7,"#,##0.00"),"-","△")&amp;"】"))</f>
        <v>【1,045.20】</v>
      </c>
      <c r="BP6" s="22">
        <f>IF(BP7="",NA(),BP7)</f>
        <v>96.26</v>
      </c>
      <c r="BQ6" s="22">
        <f t="shared" ref="BQ6:BY6" si="8">IF(BQ7="",NA(),BQ7)</f>
        <v>94.62</v>
      </c>
      <c r="BR6" s="22">
        <f t="shared" si="8"/>
        <v>84.37</v>
      </c>
      <c r="BS6" s="22">
        <f t="shared" si="8"/>
        <v>82.49</v>
      </c>
      <c r="BT6" s="22">
        <f t="shared" si="8"/>
        <v>81.93</v>
      </c>
      <c r="BU6" s="22">
        <f t="shared" si="8"/>
        <v>58.79</v>
      </c>
      <c r="BV6" s="22">
        <f t="shared" si="8"/>
        <v>58.41</v>
      </c>
      <c r="BW6" s="22">
        <f t="shared" si="8"/>
        <v>58.27</v>
      </c>
      <c r="BX6" s="22">
        <f t="shared" si="8"/>
        <v>55.15</v>
      </c>
      <c r="BY6" s="22">
        <f t="shared" si="8"/>
        <v>53.95</v>
      </c>
      <c r="BZ6" s="21" t="str">
        <f>IF(BZ7="","",IF(BZ7="-","【-】","【"&amp;SUBSTITUTE(TEXT(BZ7,"#,##0.00"),"-","△")&amp;"】"))</f>
        <v>【49.51】</v>
      </c>
      <c r="CA6" s="22">
        <f>IF(CA7="",NA(),CA7)</f>
        <v>123.53</v>
      </c>
      <c r="CB6" s="22">
        <f t="shared" ref="CB6:CJ6" si="9">IF(CB7="",NA(),CB7)</f>
        <v>132.6</v>
      </c>
      <c r="CC6" s="22">
        <f t="shared" si="9"/>
        <v>151.12</v>
      </c>
      <c r="CD6" s="22">
        <f t="shared" si="9"/>
        <v>155.44</v>
      </c>
      <c r="CE6" s="22">
        <f t="shared" si="9"/>
        <v>160.74</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62.56</v>
      </c>
      <c r="CM6" s="22">
        <f t="shared" ref="CM6:CU6" si="10">IF(CM7="",NA(),CM7)</f>
        <v>70.67</v>
      </c>
      <c r="CN6" s="22">
        <f t="shared" si="10"/>
        <v>62.97</v>
      </c>
      <c r="CO6" s="22">
        <f t="shared" si="10"/>
        <v>63.22</v>
      </c>
      <c r="CP6" s="22">
        <f t="shared" si="10"/>
        <v>51.9</v>
      </c>
      <c r="CQ6" s="22">
        <f t="shared" si="10"/>
        <v>56.04</v>
      </c>
      <c r="CR6" s="22">
        <f t="shared" si="10"/>
        <v>58.52</v>
      </c>
      <c r="CS6" s="22">
        <f t="shared" si="10"/>
        <v>58.88</v>
      </c>
      <c r="CT6" s="22">
        <f t="shared" si="10"/>
        <v>58.16</v>
      </c>
      <c r="CU6" s="22">
        <f t="shared" si="10"/>
        <v>55.9</v>
      </c>
      <c r="CV6" s="21" t="str">
        <f>IF(CV7="","",IF(CV7="-","【-】","【"&amp;SUBSTITUTE(TEXT(CV7,"#,##0.00"),"-","△")&amp;"】"))</f>
        <v>【55.00】</v>
      </c>
      <c r="CW6" s="22">
        <f>IF(CW7="",NA(),CW7)</f>
        <v>62.4</v>
      </c>
      <c r="CX6" s="22">
        <f t="shared" ref="CX6:DF6" si="11">IF(CX7="",NA(),CX7)</f>
        <v>55.2</v>
      </c>
      <c r="CY6" s="22">
        <f t="shared" si="11"/>
        <v>61.38</v>
      </c>
      <c r="CZ6" s="22">
        <f t="shared" si="11"/>
        <v>59.74</v>
      </c>
      <c r="DA6" s="22">
        <f t="shared" si="11"/>
        <v>69.67</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454419</v>
      </c>
      <c r="D7" s="24">
        <v>47</v>
      </c>
      <c r="E7" s="24">
        <v>1</v>
      </c>
      <c r="F7" s="24">
        <v>0</v>
      </c>
      <c r="G7" s="24">
        <v>0</v>
      </c>
      <c r="H7" s="24" t="s">
        <v>96</v>
      </c>
      <c r="I7" s="24" t="s">
        <v>97</v>
      </c>
      <c r="J7" s="24" t="s">
        <v>98</v>
      </c>
      <c r="K7" s="24" t="s">
        <v>99</v>
      </c>
      <c r="L7" s="24" t="s">
        <v>100</v>
      </c>
      <c r="M7" s="24" t="s">
        <v>101</v>
      </c>
      <c r="N7" s="25" t="s">
        <v>102</v>
      </c>
      <c r="O7" s="25" t="s">
        <v>103</v>
      </c>
      <c r="P7" s="25">
        <v>38.06</v>
      </c>
      <c r="Q7" s="25">
        <v>2684</v>
      </c>
      <c r="R7" s="25">
        <v>11038</v>
      </c>
      <c r="S7" s="25">
        <v>237.54</v>
      </c>
      <c r="T7" s="25">
        <v>46.47</v>
      </c>
      <c r="U7" s="25">
        <v>4145</v>
      </c>
      <c r="V7" s="25">
        <v>36</v>
      </c>
      <c r="W7" s="25">
        <v>115.14</v>
      </c>
      <c r="X7" s="25">
        <v>127.79</v>
      </c>
      <c r="Y7" s="25">
        <v>142.34</v>
      </c>
      <c r="Z7" s="25">
        <v>112.12</v>
      </c>
      <c r="AA7" s="25">
        <v>108.09</v>
      </c>
      <c r="AB7" s="25">
        <v>103.25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1018.52</v>
      </c>
      <c r="BK7" s="25">
        <v>949.61</v>
      </c>
      <c r="BL7" s="25">
        <v>918.84</v>
      </c>
      <c r="BM7" s="25">
        <v>955.49</v>
      </c>
      <c r="BN7" s="25">
        <v>1017.9</v>
      </c>
      <c r="BO7" s="25">
        <v>1045.2</v>
      </c>
      <c r="BP7" s="25">
        <v>96.26</v>
      </c>
      <c r="BQ7" s="25">
        <v>94.62</v>
      </c>
      <c r="BR7" s="25">
        <v>84.37</v>
      </c>
      <c r="BS7" s="25">
        <v>82.49</v>
      </c>
      <c r="BT7" s="25">
        <v>81.93</v>
      </c>
      <c r="BU7" s="25">
        <v>58.79</v>
      </c>
      <c r="BV7" s="25">
        <v>58.41</v>
      </c>
      <c r="BW7" s="25">
        <v>58.27</v>
      </c>
      <c r="BX7" s="25">
        <v>55.15</v>
      </c>
      <c r="BY7" s="25">
        <v>53.95</v>
      </c>
      <c r="BZ7" s="25">
        <v>49.51</v>
      </c>
      <c r="CA7" s="25">
        <v>123.53</v>
      </c>
      <c r="CB7" s="25">
        <v>132.6</v>
      </c>
      <c r="CC7" s="25">
        <v>151.12</v>
      </c>
      <c r="CD7" s="25">
        <v>155.44</v>
      </c>
      <c r="CE7" s="25">
        <v>160.74</v>
      </c>
      <c r="CF7" s="25">
        <v>298.25</v>
      </c>
      <c r="CG7" s="25">
        <v>303.27999999999997</v>
      </c>
      <c r="CH7" s="25">
        <v>303.81</v>
      </c>
      <c r="CI7" s="25">
        <v>310.26</v>
      </c>
      <c r="CJ7" s="25">
        <v>318.99</v>
      </c>
      <c r="CK7" s="25">
        <v>317.14</v>
      </c>
      <c r="CL7" s="25">
        <v>62.56</v>
      </c>
      <c r="CM7" s="25">
        <v>70.67</v>
      </c>
      <c r="CN7" s="25">
        <v>62.97</v>
      </c>
      <c r="CO7" s="25">
        <v>63.22</v>
      </c>
      <c r="CP7" s="25">
        <v>51.9</v>
      </c>
      <c r="CQ7" s="25">
        <v>56.04</v>
      </c>
      <c r="CR7" s="25">
        <v>58.52</v>
      </c>
      <c r="CS7" s="25">
        <v>58.88</v>
      </c>
      <c r="CT7" s="25">
        <v>58.16</v>
      </c>
      <c r="CU7" s="25">
        <v>55.9</v>
      </c>
      <c r="CV7" s="25">
        <v>55</v>
      </c>
      <c r="CW7" s="25">
        <v>62.4</v>
      </c>
      <c r="CX7" s="25">
        <v>55.2</v>
      </c>
      <c r="CY7" s="25">
        <v>61.38</v>
      </c>
      <c r="CZ7" s="25">
        <v>59.74</v>
      </c>
      <c r="DA7" s="25">
        <v>69.67</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2025-01-29T03:31:25Z</cp:lastPrinted>
  <dcterms:created xsi:type="dcterms:W3CDTF">2025-01-24T06:41:20Z</dcterms:created>
  <dcterms:modified xsi:type="dcterms:W3CDTF">2025-02-03T06:50:38Z</dcterms:modified>
  <cp:category/>
</cp:coreProperties>
</file>