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下水\【法非適】公共下水\"/>
    </mc:Choice>
  </mc:AlternateContent>
  <xr:revisionPtr revIDLastSave="0" documentId="13_ncr:1_{8C0DCF9A-837C-4AAF-A8E6-F551ED2D93B1}" xr6:coauthVersionLast="47" xr6:coauthVersionMax="47" xr10:uidLastSave="{00000000-0000-0000-0000-000000000000}"/>
  <workbookProtection workbookAlgorithmName="SHA-512" workbookHashValue="QmB+qtRPC81Hf6vDZB541W+kBJ9pelY8IkPHVtFFwaPmV3DBW5sqkM50/EZ/X9VMBXZnXjQrK1zxpj/MISBaSQ==" workbookSaltValue="8Hxoup2CiN6GKxayhmkZOA==" workbookSpinCount="100000" lockStructure="1"/>
  <bookViews>
    <workbookView xWindow="-108" yWindow="-108" windowWidth="23256" windowHeight="140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AD10" i="4"/>
  <c r="W10" i="4"/>
  <c r="P10" i="4"/>
  <c r="BB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<sst xmlns="http://schemas.openxmlformats.org/spreadsheetml/2006/main" count="236" uniqueCount="116">
  <si>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</si>
  <si>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</si>
  <si>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</si>
  <si>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</si>
  <si>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</si>
  <si>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</si>
  <si>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</si>
  <si>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</si>
  <si>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</si>
  <si>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</si>
  <si>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</si>
  <si>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</si>
  <si>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</si>
  <si>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</si>
  <si>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</si>
  <si>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</si>
  <si>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</si>
  <si>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</si>
  <si>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</si>
  <si>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</si>
  <si>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</si>
  <si>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</si>
  <si>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</si>
  <si>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</si>
  <si>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</si>
  <si>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</si>
  <si>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</si>
  <si>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</si>
  <si>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</si>
  <si>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</si>
  <si>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</si>
  <si>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</si>
  <si>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</si>
  <si>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</si>
  <si>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</si>
  <si>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</si>
  <si>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</si>
  <si>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</si>
  <si>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</si>
  <si>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</si>
  <si>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</si>
  <si>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</si>
  <si>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</si>
  <si>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</si>
  <si>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</si>
  <si>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</si>
  <si>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</si>
  <si>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平成30年度で管渠や汚水処理施設整備などの面整備は終了した。
　浄化センターの機器や設備については、更新時期が到来したものは計画的な更新を行っている。
　また、管渠や中継ポンプについては耐用年数を経過しておらず、定期的に点検を行っており、異常の発見に努めている。
　</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</si>
  <si>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</si>
  <si>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</si>
  <si>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</si>
  <si>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</si>
  <si>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</si>
  <si>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</si>
  <si>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</si>
  <si>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</si>
  <si>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</si>
  <si>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</si>
  <si>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</si>
  <si>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</si>
  <si>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</si>
  <si>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</si>
  <si>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</si>
  <si>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</si>
  <si>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</si>
  <si>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</si>
  <si>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</si>
  <si>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</si>
  <si>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</si>
  <si>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</si>
  <si>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</si>
  <si>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</si>
  <si>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</si>
  <si>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</si>
  <si>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</si>
  <si>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</si>
  <si>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</si>
  <si>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</si>
  <si>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</si>
  <si>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</si>
  <si>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</si>
  <si>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</si>
  <si>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</si>
  <si>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</si>
  <si>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</si>
  <si>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</si>
  <si>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</si>
  <si>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</si>
  <si>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</si>
  <si>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</si>
  <si>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</si>
  <si>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</si>
  <si>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</si>
  <si>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</si>
  <si>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</si>
  <si>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</si>
  <si>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</si>
  <si>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</si>
  <si>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</si>
  <si>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</si>
  <si>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</si>
  <si>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</si>
  <si>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令和6年度からの公営企業会計移行により基準内繰入金が減少することが経営上の懸念点であったが、起債償還額の全額を一般会計が負担すると定めたこと及び使用料で維持管理費用が充足されていることにより、財政面の不安は払拭された。
　流入水量が処理場の処理上限に近い量となっているため、加入率の上昇によって上限を超える量とならないよう、処理施設の増設を検討する。</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</si>
  <si>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</si>
  <si>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</si>
  <si>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</si>
  <si>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</si>
  <si>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</si>
  <si>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</si>
  <si>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</si>
  <si>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</si>
  <si>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</si>
  <si>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</si>
  <si>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</si>
  <si>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</si>
  <si>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
　令和5年度は、翌年度から公営企業に移行することを踏まえ、予定していた一般会計繰入金のうち基金残高に相当する額の一般会計繰入を行わず、基金の解散による基金繰入れで補ったことで、基金繰入れは収益的収支に計上されないため収益が悪化したが、当該年度の限定的要因のため、翌年度からの健全性への不安はない。加入戸数（加入率）の増加に比例して使用料も増えており、今後の健全性は担保されると想定している。
④企業債残高対事業規模比率
　令和2年度において繰出基準を新しく策定し、企業債については分流式下水道等に要する経費として一般会計が負担することを明確にしたため、大幅な減少となった。
⑤経費回収率、⑥汚水処理原価
　企業債を一般会計が負担することを明確化したことにより、使用料収入に対する汚水処理費は低減したため、経費回収率は大幅に増加し、汚水処理原価は大幅に減少した。
　また、令和3年度から浄化センターの維持管理業務を包括的民間業務委託で行っており、経費節減や事務負担を軽減しつつ、より安定的な維持管理に努める。
⑦施設利用率
　決算統計調査の現在晴天時平均処理水量の記入漏れにより施設利用率が0％となっているが、本来の当該項目の数値は81.70％であり、類似団体と比較すると施設利用率は高い状況であって、適正な規模である。
⑧水洗化率
　加入促進に取り組むことで、更なる改善に努める</t>
    <rPh sb="10" eb="12">
      <t>レイワ</t>
    </rPh>
    <rPh sb="13" eb="15">
      <t>ネンド</t>
    </rPh>
    <rPh sb="17" eb="20">
      <t>ヨクネンド</t>
    </rPh>
    <rPh sb="22" eb="24">
      <t>コウエイ</t>
    </rPh>
    <rPh sb="24" eb="26">
      <t>キギョウ</t>
    </rPh>
    <rPh sb="27" eb="29">
      <t>イコウ</t>
    </rPh>
    <rPh sb="34" eb="35">
      <t>フ</t>
    </rPh>
    <rPh sb="38" eb="40">
      <t>ヨテイ</t>
    </rPh>
    <rPh sb="44" eb="46">
      <t>イッパン</t>
    </rPh>
    <rPh sb="46" eb="48">
      <t>カイケイ</t>
    </rPh>
    <rPh sb="48" eb="50">
      <t>クリイレ</t>
    </rPh>
    <rPh sb="50" eb="51">
      <t>キン</t>
    </rPh>
    <rPh sb="54" eb="56">
      <t>キキン</t>
    </rPh>
    <rPh sb="56" eb="58">
      <t>ザンダカ</t>
    </rPh>
    <rPh sb="59" eb="61">
      <t>ソウトウ</t>
    </rPh>
    <rPh sb="63" eb="64">
      <t>ガク</t>
    </rPh>
    <rPh sb="65" eb="67">
      <t>イッパン</t>
    </rPh>
    <rPh sb="67" eb="69">
      <t>カイケイ</t>
    </rPh>
    <rPh sb="69" eb="71">
      <t>クリイレ</t>
    </rPh>
    <rPh sb="72" eb="73">
      <t>オコナ</t>
    </rPh>
    <rPh sb="76" eb="78">
      <t>キキン</t>
    </rPh>
    <rPh sb="79" eb="81">
      <t>カイサン</t>
    </rPh>
    <rPh sb="84" eb="86">
      <t>キキン</t>
    </rPh>
    <rPh sb="86" eb="88">
      <t>クリイレ</t>
    </rPh>
    <rPh sb="90" eb="91">
      <t>オギナ</t>
    </rPh>
    <rPh sb="97" eb="99">
      <t>キキン</t>
    </rPh>
    <rPh sb="99" eb="101">
      <t>クリイレ</t>
    </rPh>
    <rPh sb="103" eb="106">
      <t>シュウエキテキ</t>
    </rPh>
    <rPh sb="106" eb="108">
      <t>シュウシ</t>
    </rPh>
    <rPh sb="109" eb="111">
      <t>ケイジョウ</t>
    </rPh>
    <rPh sb="117" eb="119">
      <t>シュウエキ</t>
    </rPh>
    <rPh sb="120" eb="122">
      <t>アッカ</t>
    </rPh>
    <rPh sb="126" eb="128">
      <t>トウガイ</t>
    </rPh>
    <rPh sb="128" eb="130">
      <t>ネンド</t>
    </rPh>
    <rPh sb="131" eb="134">
      <t>ゲンテイテキ</t>
    </rPh>
    <rPh sb="134" eb="136">
      <t>ヨウイン</t>
    </rPh>
    <rPh sb="140" eb="143">
      <t>ヨクネンド</t>
    </rPh>
    <rPh sb="146" eb="149">
      <t>ケンゼンセイ</t>
    </rPh>
    <rPh sb="151" eb="153">
      <t>フアン</t>
    </rPh>
    <rPh sb="197" eb="199">
      <t>ソウテイ</t>
    </rPh>
    <rPh sb="471" eb="473">
      <t>ケッサン</t>
    </rPh>
    <rPh sb="473" eb="475">
      <t>トウケイ</t>
    </rPh>
    <rPh sb="475" eb="477">
      <t>チョウサ</t>
    </rPh>
    <rPh sb="478" eb="480">
      <t>ゲンザイ</t>
    </rPh>
    <rPh sb="480" eb="482">
      <t>セイテン</t>
    </rPh>
    <rPh sb="482" eb="483">
      <t>ジ</t>
    </rPh>
    <rPh sb="483" eb="485">
      <t>ヘイキン</t>
    </rPh>
    <rPh sb="485" eb="487">
      <t>ショリ</t>
    </rPh>
    <rPh sb="487" eb="489">
      <t>スイリョウ</t>
    </rPh>
    <rPh sb="490" eb="492">
      <t>キニュウ</t>
    </rPh>
    <rPh sb="492" eb="493">
      <t>モ</t>
    </rPh>
    <rPh sb="497" eb="499">
      <t>シセツ</t>
    </rPh>
    <rPh sb="499" eb="501">
      <t>リヨウ</t>
    </rPh>
    <rPh sb="501" eb="502">
      <t>リツ</t>
    </rPh>
    <rPh sb="513" eb="515">
      <t>ホンライ</t>
    </rPh>
    <rPh sb="516" eb="518">
      <t>トウガイ</t>
    </rPh>
    <rPh sb="518" eb="520">
      <t>コウモク</t>
    </rPh>
    <rPh sb="521" eb="523">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</si>
</sst>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06-4F50-A693-7EB1D213FF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F306-4F50-A693-7EB1D213FF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106.89</c:v>
                </c:pt>
                <c:pt idx="1">
                  <c:v>100.95</c:v>
                </c:pt>
                <c:pt idx="2">
                  <c:v>122.73</c:v>
                </c:pt>
                <c:pt idx="3">
                  <c:v>125.46</c:v>
                </c:pt>
                <c:pt idx="4">
                  <c:v>75.47</c:v>
                </c:pt>
              </c:numCache>
            </c:numRef>
          </c:val>
          <c:extLst>
            <c:ext xmlns:c16="http://schemas.microsoft.com/office/drawing/2014/chart" uri="{C3380CC4-5D6E-409C-BE32-E72D297353CC}">
              <c16:uniqueId val="{00000000-DC50-457F-89F1-3A84CEEF02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0-457F-89F1-3A84CEEF02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4-48E6-A54B-B9D7346D11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4-48E6-A54B-B9D7346D11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3-4746-8BF9-803379D8DD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3-4746-8BF9-803379D8DD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0-4D69-9C04-69F2507AE6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0-4D69-9C04-69F2507AE6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3-4769-8F99-79E5234C15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3-4769-8F99-79E5234C15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2413.5700000000002</c:v>
                </c:pt>
                <c:pt idx="1">
                  <c:v>59.14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E56-40A9-BE12-1930AB6C5E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E56-40A9-BE12-1930AB6C5E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114.41</c:v>
                </c:pt>
                <c:pt idx="1">
                  <c:v>99.51</c:v>
                </c:pt>
                <c:pt idx="2">
                  <c:v>177.61</c:v>
                </c:pt>
                <c:pt idx="3">
                  <c:v>178.15</c:v>
                </c:pt>
                <c:pt idx="4">
                  <c:v>162.6</c:v>
                </c:pt>
              </c:numCache>
            </c:numRef>
          </c:val>
          <c:extLst>
            <c:ext xmlns:c16="http://schemas.microsoft.com/office/drawing/2014/chart" uri="{C3380CC4-5D6E-409C-BE32-E72D297353CC}">
              <c16:uniqueId val="{00000000-BEFA-4BEE-8FE2-DB55B0B12E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BEFA-4BEE-8FE2-DB55B0B12E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127.79</c:v>
                </c:pt>
                <c:pt idx="1">
                  <c:v>150.66</c:v>
                </c:pt>
                <c:pt idx="2">
                  <c:v>83.76</c:v>
                </c:pt>
                <c:pt idx="3">
                  <c:v>83.63</c:v>
                </c:pt>
                <c:pt idx="4">
                  <c:v>75.45</c:v>
                </c:pt>
              </c:numCache>
            </c:numRef>
          </c:val>
          <c:extLst>
            <c:ext xmlns:c16="http://schemas.microsoft.com/office/drawing/2014/chart" uri="{C3380CC4-5D6E-409C-BE32-E72D297353CC}">
              <c16:uniqueId val="{00000000-4D63-47C7-B9A8-7C71196EAE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4D63-47C7-B9A8-7C71196EAE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79.2</c:v>
                </c:pt>
                <c:pt idx="1">
                  <c:v>80.5</c:v>
                </c:pt>
                <c:pt idx="2">
                  <c:v>81.3</c:v>
                </c:pt>
                <c:pt idx="3">
                  <c:v>81.5</c:v>
                </c:pt>
                <c:pt idx="4" formatCode="#,##0.00;&quot;△&quot;#,##0.00">
                  <c:v>0</c:v>
                </c:pt>
              </c:numCache>
            </c:numRef>
          </c:val>
          <c:extLst>
            <c:ext xmlns:c16="http://schemas.microsoft.com/office/drawing/2014/chart" uri="{C3380CC4-5D6E-409C-BE32-E72D297353CC}">
              <c16:uniqueId val="{00000000-407D-4E55-BE6E-AE040956EB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407D-4E55-BE6E-AE040956EB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67.14</c:v>
                </c:pt>
                <c:pt idx="1">
                  <c:v>70.14</c:v>
                </c:pt>
                <c:pt idx="2">
                  <c:v>70.41</c:v>
                </c:pt>
                <c:pt idx="3">
                  <c:v>71.12</c:v>
                </c:pt>
                <c:pt idx="4">
                  <c:v>67.69</c:v>
                </c:pt>
              </c:numCache>
            </c:numRef>
          </c:val>
          <c:extLst>
            <c:ext xmlns:c16="http://schemas.microsoft.com/office/drawing/2014/chart" uri="{C3380CC4-5D6E-409C-BE32-E72D297353CC}">
              <c16:uniqueId val="{00000000-FD29-4961-89F7-9369393BE5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FD29-4961-89F7-9369393BE5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綾町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10</v>
      </c>
      <c r="C7" s="62"/>
      <c r="D7" s="62"/>
      <c r="E7" s="62"/>
      <c r="F7" s="62"/>
      <c r="G7" s="62"/>
      <c r="H7" s="62"/>
      <c r="I7" s="62" t="s">
        <v>16</v>
      </c>
      <c r="J7" s="62"/>
      <c r="K7" s="62"/>
      <c r="L7" s="62"/>
      <c r="M7" s="62"/>
      <c r="N7" s="62"/>
      <c r="O7" s="62"/>
      <c r="P7" s="62" t="s">
        <v>9</v>
      </c>
      <c r="Q7" s="62"/>
      <c r="R7" s="62"/>
      <c r="S7" s="62"/>
      <c r="T7" s="62"/>
      <c r="U7" s="62"/>
      <c r="V7" s="62"/>
      <c r="W7" s="62" t="s">
        <v>1</v>
      </c>
      <c r="X7" s="62"/>
      <c r="Y7" s="62"/>
      <c r="Z7" s="62"/>
      <c r="AA7" s="62"/>
      <c r="AB7" s="62"/>
      <c r="AC7" s="62"/>
      <c r="AD7" s="62" t="s">
        <v>8</v>
      </c>
      <c r="AE7" s="62"/>
      <c r="AF7" s="62"/>
      <c r="AG7" s="62"/>
      <c r="AH7" s="62"/>
      <c r="AI7" s="62"/>
      <c r="AJ7" s="62"/>
      <c r="AK7" s="3"/>
      <c r="AL7" s="62" t="s">
        <v>17</v>
      </c>
      <c r="AM7" s="62"/>
      <c r="AN7" s="62"/>
      <c r="AO7" s="62"/>
      <c r="AP7" s="62"/>
      <c r="AQ7" s="62"/>
      <c r="AR7" s="62"/>
      <c r="AS7" s="62"/>
      <c r="AT7" s="62" t="s">
        <v>14</v>
      </c>
      <c r="AU7" s="62"/>
      <c r="AV7" s="62"/>
      <c r="AW7" s="62"/>
      <c r="AX7" s="62"/>
      <c r="AY7" s="62"/>
      <c r="AZ7" s="62"/>
      <c r="BA7" s="62"/>
      <c r="BB7" s="62" t="s">
        <v>18</v>
      </c>
      <c r="BC7" s="62"/>
      <c r="BD7" s="62"/>
      <c r="BE7" s="62"/>
      <c r="BF7" s="62"/>
      <c r="BG7" s="62"/>
      <c r="BH7" s="62"/>
      <c r="BI7" s="62"/>
      <c r="BJ7" s="3"/>
      <c r="BK7" s="3"/>
      <c r="BL7" s="73" t="s">
        <v>20</v>
      </c>
      <c r="BM7" s="74"/>
      <c r="BN7" s="74"/>
      <c r="BO7" s="74"/>
      <c r="BP7" s="74"/>
      <c r="BQ7" s="74"/>
      <c r="BR7" s="74"/>
      <c r="BS7" s="74"/>
      <c r="BT7" s="74"/>
      <c r="BU7" s="74"/>
      <c r="BV7" s="74"/>
      <c r="BW7" s="74"/>
      <c r="BX7" s="74"/>
      <c r="BY7" s="75"/>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56">
        <f>データ!S6</f>
        <v>6941</v>
      </c>
      <c r="AM8" s="56"/>
      <c r="AN8" s="56"/>
      <c r="AO8" s="56"/>
      <c r="AP8" s="56"/>
      <c r="AQ8" s="56"/>
      <c r="AR8" s="56"/>
      <c r="AS8" s="56"/>
      <c r="AT8" s="57">
        <f>データ!T6</f>
        <v>95.19</v>
      </c>
      <c r="AU8" s="57"/>
      <c r="AV8" s="57"/>
      <c r="AW8" s="57"/>
      <c r="AX8" s="57"/>
      <c r="AY8" s="57"/>
      <c r="AZ8" s="57"/>
      <c r="BA8" s="57"/>
      <c r="BB8" s="57">
        <f>データ!U6</f>
        <v>72.92</v>
      </c>
      <c r="BC8" s="57"/>
      <c r="BD8" s="57"/>
      <c r="BE8" s="57"/>
      <c r="BF8" s="57"/>
      <c r="BG8" s="57"/>
      <c r="BH8" s="57"/>
      <c r="BI8" s="57"/>
      <c r="BJ8" s="3"/>
      <c r="BK8" s="3"/>
      <c r="BL8" s="67" t="s">
        <v>15</v>
      </c>
      <c r="BM8" s="68"/>
      <c r="BN8" s="69" t="s">
        <v>22</v>
      </c>
      <c r="BO8" s="69"/>
      <c r="BP8" s="69"/>
      <c r="BQ8" s="69"/>
      <c r="BR8" s="69"/>
      <c r="BS8" s="69"/>
      <c r="BT8" s="69"/>
      <c r="BU8" s="69"/>
      <c r="BV8" s="69"/>
      <c r="BW8" s="69"/>
      <c r="BX8" s="69"/>
      <c r="BY8" s="70"/>
    </row>
    <row r="9" spans="1:78" ht="18.75" customHeight="1" x14ac:dyDescent="0.2">
      <c r="A9" s="2"/>
      <c r="B9" s="62" t="s">
        <v>24</v>
      </c>
      <c r="C9" s="62"/>
      <c r="D9" s="62"/>
      <c r="E9" s="62"/>
      <c r="F9" s="62"/>
      <c r="G9" s="62"/>
      <c r="H9" s="62"/>
      <c r="I9" s="62" t="s">
        <v>25</v>
      </c>
      <c r="J9" s="62"/>
      <c r="K9" s="62"/>
      <c r="L9" s="62"/>
      <c r="M9" s="62"/>
      <c r="N9" s="62"/>
      <c r="O9" s="62"/>
      <c r="P9" s="62" t="s">
        <v>26</v>
      </c>
      <c r="Q9" s="62"/>
      <c r="R9" s="62"/>
      <c r="S9" s="62"/>
      <c r="T9" s="62"/>
      <c r="U9" s="62"/>
      <c r="V9" s="62"/>
      <c r="W9" s="62" t="s">
        <v>29</v>
      </c>
      <c r="X9" s="62"/>
      <c r="Y9" s="62"/>
      <c r="Z9" s="62"/>
      <c r="AA9" s="62"/>
      <c r="AB9" s="62"/>
      <c r="AC9" s="62"/>
      <c r="AD9" s="62" t="s">
        <v>23</v>
      </c>
      <c r="AE9" s="62"/>
      <c r="AF9" s="62"/>
      <c r="AG9" s="62"/>
      <c r="AH9" s="62"/>
      <c r="AI9" s="62"/>
      <c r="AJ9" s="62"/>
      <c r="AK9" s="3"/>
      <c r="AL9" s="62" t="s">
        <v>32</v>
      </c>
      <c r="AM9" s="62"/>
      <c r="AN9" s="62"/>
      <c r="AO9" s="62"/>
      <c r="AP9" s="62"/>
      <c r="AQ9" s="62"/>
      <c r="AR9" s="62"/>
      <c r="AS9" s="62"/>
      <c r="AT9" s="62" t="s">
        <v>33</v>
      </c>
      <c r="AU9" s="62"/>
      <c r="AV9" s="62"/>
      <c r="AW9" s="62"/>
      <c r="AX9" s="62"/>
      <c r="AY9" s="62"/>
      <c r="AZ9" s="62"/>
      <c r="BA9" s="62"/>
      <c r="BB9" s="62" t="s">
        <v>5</v>
      </c>
      <c r="BC9" s="62"/>
      <c r="BD9" s="62"/>
      <c r="BE9" s="62"/>
      <c r="BF9" s="62"/>
      <c r="BG9" s="62"/>
      <c r="BH9" s="62"/>
      <c r="BI9" s="62"/>
      <c r="BJ9" s="3"/>
      <c r="BK9" s="3"/>
      <c r="BL9" s="63" t="s">
        <v>34</v>
      </c>
      <c r="BM9" s="64"/>
      <c r="BN9" s="65" t="s">
        <v>36</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t="str">
        <f>データ!O6</f>
        <v>該当数値なし</v>
      </c>
      <c r="J10" s="57"/>
      <c r="K10" s="57"/>
      <c r="L10" s="57"/>
      <c r="M10" s="57"/>
      <c r="N10" s="57"/>
      <c r="O10" s="57"/>
      <c r="P10" s="57">
        <f>データ!P6</f>
        <v>59.07</v>
      </c>
      <c r="Q10" s="57"/>
      <c r="R10" s="57"/>
      <c r="S10" s="57"/>
      <c r="T10" s="57"/>
      <c r="U10" s="57"/>
      <c r="V10" s="57"/>
      <c r="W10" s="57">
        <f>データ!Q6</f>
        <v>109.38</v>
      </c>
      <c r="X10" s="57"/>
      <c r="Y10" s="57"/>
      <c r="Z10" s="57"/>
      <c r="AA10" s="57"/>
      <c r="AB10" s="57"/>
      <c r="AC10" s="57"/>
      <c r="AD10" s="56">
        <f>データ!R6</f>
        <v>2680</v>
      </c>
      <c r="AE10" s="56"/>
      <c r="AF10" s="56"/>
      <c r="AG10" s="56"/>
      <c r="AH10" s="56"/>
      <c r="AI10" s="56"/>
      <c r="AJ10" s="56"/>
      <c r="AK10" s="2"/>
      <c r="AL10" s="56">
        <f>データ!V6</f>
        <v>4042</v>
      </c>
      <c r="AM10" s="56"/>
      <c r="AN10" s="56"/>
      <c r="AO10" s="56"/>
      <c r="AP10" s="56"/>
      <c r="AQ10" s="56"/>
      <c r="AR10" s="56"/>
      <c r="AS10" s="56"/>
      <c r="AT10" s="57">
        <f>データ!W6</f>
        <v>1.83</v>
      </c>
      <c r="AU10" s="57"/>
      <c r="AV10" s="57"/>
      <c r="AW10" s="57"/>
      <c r="AX10" s="57"/>
      <c r="AY10" s="57"/>
      <c r="AZ10" s="57"/>
      <c r="BA10" s="57"/>
      <c r="BB10" s="57">
        <f>データ!X6</f>
        <v>2208.7399999999998</v>
      </c>
      <c r="BC10" s="57"/>
      <c r="BD10" s="57"/>
      <c r="BE10" s="57"/>
      <c r="BF10" s="57"/>
      <c r="BG10" s="57"/>
      <c r="BH10" s="57"/>
      <c r="BI10" s="57"/>
      <c r="BJ10" s="2"/>
      <c r="BK10" s="2"/>
      <c r="BL10" s="58" t="s">
        <v>37</v>
      </c>
      <c r="BM10" s="59"/>
      <c r="BN10" s="60" t="s">
        <v>38</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31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41</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115</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43</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47</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0" t="s">
        <v>102</v>
      </c>
      <c r="BM66" s="51"/>
      <c r="BN66" s="51"/>
      <c r="BO66" s="51"/>
      <c r="BP66" s="51"/>
      <c r="BQ66" s="51"/>
      <c r="BR66" s="51"/>
      <c r="BS66" s="51"/>
      <c r="BT66" s="51"/>
      <c r="BU66" s="51"/>
      <c r="BV66" s="51"/>
      <c r="BW66" s="51"/>
      <c r="BX66" s="51"/>
      <c r="BY66" s="51"/>
      <c r="BZ66" s="5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0"/>
      <c r="BM67" s="51"/>
      <c r="BN67" s="51"/>
      <c r="BO67" s="51"/>
      <c r="BP67" s="51"/>
      <c r="BQ67" s="51"/>
      <c r="BR67" s="51"/>
      <c r="BS67" s="51"/>
      <c r="BT67" s="51"/>
      <c r="BU67" s="51"/>
      <c r="BV67" s="51"/>
      <c r="BW67" s="51"/>
      <c r="BX67" s="51"/>
      <c r="BY67" s="51"/>
      <c r="BZ67" s="5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0"/>
      <c r="BM68" s="51"/>
      <c r="BN68" s="51"/>
      <c r="BO68" s="51"/>
      <c r="BP68" s="51"/>
      <c r="BQ68" s="51"/>
      <c r="BR68" s="51"/>
      <c r="BS68" s="51"/>
      <c r="BT68" s="51"/>
      <c r="BU68" s="51"/>
      <c r="BV68" s="51"/>
      <c r="BW68" s="51"/>
      <c r="BX68" s="51"/>
      <c r="BY68" s="51"/>
      <c r="BZ68" s="5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0"/>
      <c r="BM69" s="51"/>
      <c r="BN69" s="51"/>
      <c r="BO69" s="51"/>
      <c r="BP69" s="51"/>
      <c r="BQ69" s="51"/>
      <c r="BR69" s="51"/>
      <c r="BS69" s="51"/>
      <c r="BT69" s="51"/>
      <c r="BU69" s="51"/>
      <c r="BV69" s="51"/>
      <c r="BW69" s="51"/>
      <c r="BX69" s="51"/>
      <c r="BY69" s="51"/>
      <c r="BZ69" s="5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0"/>
      <c r="BM70" s="51"/>
      <c r="BN70" s="51"/>
      <c r="BO70" s="51"/>
      <c r="BP70" s="51"/>
      <c r="BQ70" s="51"/>
      <c r="BR70" s="51"/>
      <c r="BS70" s="51"/>
      <c r="BT70" s="51"/>
      <c r="BU70" s="51"/>
      <c r="BV70" s="51"/>
      <c r="BW70" s="51"/>
      <c r="BX70" s="51"/>
      <c r="BY70" s="51"/>
      <c r="BZ70" s="5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0"/>
      <c r="BM71" s="51"/>
      <c r="BN71" s="51"/>
      <c r="BO71" s="51"/>
      <c r="BP71" s="51"/>
      <c r="BQ71" s="51"/>
      <c r="BR71" s="51"/>
      <c r="BS71" s="51"/>
      <c r="BT71" s="51"/>
      <c r="BU71" s="51"/>
      <c r="BV71" s="51"/>
      <c r="BW71" s="51"/>
      <c r="BX71" s="51"/>
      <c r="BY71" s="51"/>
      <c r="BZ71" s="5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0"/>
      <c r="BM72" s="51"/>
      <c r="BN72" s="51"/>
      <c r="BO72" s="51"/>
      <c r="BP72" s="51"/>
      <c r="BQ72" s="51"/>
      <c r="BR72" s="51"/>
      <c r="BS72" s="51"/>
      <c r="BT72" s="51"/>
      <c r="BU72" s="51"/>
      <c r="BV72" s="51"/>
      <c r="BW72" s="51"/>
      <c r="BX72" s="51"/>
      <c r="BY72" s="51"/>
      <c r="BZ72" s="5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0"/>
      <c r="BM73" s="51"/>
      <c r="BN73" s="51"/>
      <c r="BO73" s="51"/>
      <c r="BP73" s="51"/>
      <c r="BQ73" s="51"/>
      <c r="BR73" s="51"/>
      <c r="BS73" s="51"/>
      <c r="BT73" s="51"/>
      <c r="BU73" s="51"/>
      <c r="BV73" s="51"/>
      <c r="BW73" s="51"/>
      <c r="BX73" s="51"/>
      <c r="BY73" s="51"/>
      <c r="BZ73" s="5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0"/>
      <c r="BM74" s="51"/>
      <c r="BN74" s="51"/>
      <c r="BO74" s="51"/>
      <c r="BP74" s="51"/>
      <c r="BQ74" s="51"/>
      <c r="BR74" s="51"/>
      <c r="BS74" s="51"/>
      <c r="BT74" s="51"/>
      <c r="BU74" s="51"/>
      <c r="BV74" s="51"/>
      <c r="BW74" s="51"/>
      <c r="BX74" s="51"/>
      <c r="BY74" s="51"/>
      <c r="BZ74" s="5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0"/>
      <c r="BM75" s="51"/>
      <c r="BN75" s="51"/>
      <c r="BO75" s="51"/>
      <c r="BP75" s="51"/>
      <c r="BQ75" s="51"/>
      <c r="BR75" s="51"/>
      <c r="BS75" s="51"/>
      <c r="BT75" s="51"/>
      <c r="BU75" s="51"/>
      <c r="BV75" s="51"/>
      <c r="BW75" s="51"/>
      <c r="BX75" s="51"/>
      <c r="BY75" s="51"/>
      <c r="BZ75" s="5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0"/>
      <c r="BM76" s="51"/>
      <c r="BN76" s="51"/>
      <c r="BO76" s="51"/>
      <c r="BP76" s="51"/>
      <c r="BQ76" s="51"/>
      <c r="BR76" s="51"/>
      <c r="BS76" s="51"/>
      <c r="BT76" s="51"/>
      <c r="BU76" s="51"/>
      <c r="BV76" s="51"/>
      <c r="BW76" s="51"/>
      <c r="BX76" s="51"/>
      <c r="BY76" s="51"/>
      <c r="BZ76" s="5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0"/>
      <c r="BM77" s="51"/>
      <c r="BN77" s="51"/>
      <c r="BO77" s="51"/>
      <c r="BP77" s="51"/>
      <c r="BQ77" s="51"/>
      <c r="BR77" s="51"/>
      <c r="BS77" s="51"/>
      <c r="BT77" s="51"/>
      <c r="BU77" s="51"/>
      <c r="BV77" s="51"/>
      <c r="BW77" s="51"/>
      <c r="BX77" s="51"/>
      <c r="BY77" s="51"/>
      <c r="BZ77" s="5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0"/>
      <c r="BM78" s="51"/>
      <c r="BN78" s="51"/>
      <c r="BO78" s="51"/>
      <c r="BP78" s="51"/>
      <c r="BQ78" s="51"/>
      <c r="BR78" s="51"/>
      <c r="BS78" s="51"/>
      <c r="BT78" s="51"/>
      <c r="BU78" s="51"/>
      <c r="BV78" s="51"/>
      <c r="BW78" s="51"/>
      <c r="BX78" s="51"/>
      <c r="BY78" s="51"/>
      <c r="BZ78" s="5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0"/>
      <c r="BM79" s="51"/>
      <c r="BN79" s="51"/>
      <c r="BO79" s="51"/>
      <c r="BP79" s="51"/>
      <c r="BQ79" s="51"/>
      <c r="BR79" s="51"/>
      <c r="BS79" s="51"/>
      <c r="BT79" s="51"/>
      <c r="BU79" s="51"/>
      <c r="BV79" s="51"/>
      <c r="BW79" s="51"/>
      <c r="BX79" s="51"/>
      <c r="BY79" s="51"/>
      <c r="BZ79" s="5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0"/>
      <c r="BM80" s="51"/>
      <c r="BN80" s="51"/>
      <c r="BO80" s="51"/>
      <c r="BP80" s="51"/>
      <c r="BQ80" s="51"/>
      <c r="BR80" s="51"/>
      <c r="BS80" s="51"/>
      <c r="BT80" s="51"/>
      <c r="BU80" s="51"/>
      <c r="BV80" s="51"/>
      <c r="BW80" s="51"/>
      <c r="BX80" s="51"/>
      <c r="BY80" s="51"/>
      <c r="BZ80" s="5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0"/>
      <c r="BM81" s="51"/>
      <c r="BN81" s="51"/>
      <c r="BO81" s="51"/>
      <c r="BP81" s="51"/>
      <c r="BQ81" s="51"/>
      <c r="BR81" s="51"/>
      <c r="BS81" s="51"/>
      <c r="BT81" s="51"/>
      <c r="BU81" s="51"/>
      <c r="BV81" s="51"/>
      <c r="BW81" s="51"/>
      <c r="BX81" s="51"/>
      <c r="BY81" s="51"/>
      <c r="BZ81" s="5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2">
      <c r="C83" s="28" t="s">
        <v>44</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x14ac:dyDescent="0.2">
      <c r="C84" s="2"/>
    </row>
    <row r="85" spans="1:78" hidden="1" x14ac:dyDescent="0.2">
      <c r="B85" s="6" t="s">
        <v>45</v>
      </c>
      <c r="C85" s="6"/>
      <c r="D85" s="6"/>
      <c r="E85" s="6" t="s">
        <v>48</v>
      </c>
      <c r="F85" s="6" t="s">
        <v>49</v>
      </c>
      <c r="G85" s="6" t="s">
        <v>50</v>
      </c>
      <c r="H85" s="6" t="s">
        <v>42</v>
      </c>
      <c r="I85" s="6" t="s">
        <v>11</v>
      </c>
      <c r="J85" s="6" t="s">
        <v>51</v>
      </c>
      <c r="K85" s="6" t="s">
        <v>52</v>
      </c>
      <c r="L85" s="6" t="s">
        <v>4</v>
      </c>
      <c r="M85" s="6" t="s">
        <v>35</v>
      </c>
      <c r="N85" s="6" t="s">
        <v>53</v>
      </c>
      <c r="O85" s="6" t="s">
        <v>55</v>
      </c>
    </row>
    <row r="86" spans="1:78" hidden="1" x14ac:dyDescent="0.2">
      <c r="B86" s="6"/>
      <c r="C86" s="6"/>
      <c r="D86" s="6"/>
      <c r="E86" s="6" t="str">
        <f>データ!AI6</f>
        <v/>
      </c>
      <c r="F86" s="6" t="s">
        <v>39</v>
      </c>
      <c r="G86" s="6" t="s">
        <v>39</v>
      </c>
      <c r="H86" s="6" t="str">
        <f>データ!BP6</f>
        <v>【630.82】</v>
      </c>
      <c r="I86" s="6" t="str">
        <f>データ!CA6</f>
        <v>【97.81】</v>
      </c>
      <c r="J86" s="6" t="str">
        <f>データ!CL6</f>
        <v>【138.75】</v>
      </c>
      <c r="K86" s="6" t="str">
        <f>データ!CW6</f>
        <v>【58.94】</v>
      </c>
      <c r="L86" s="6" t="str">
        <f>データ!DH6</f>
        <v>【95.91】</v>
      </c>
      <c r="M86" s="6" t="s">
        <v>39</v>
      </c>
      <c r="N86" s="6" t="s">
        <v>39</v>
      </c>
      <c r="O86" s="6" t="str">
        <f>データ!EO6</f>
        <v>【0.22】</v>
      </c>
    </row>
  </sheetData>
  <sheetProtection algorithmName="SHA-512" hashValue="V/vnqHrEfSE7Hts802muCciJSRpOULvbYkYEoq22yx7ADj/MMP4wP2IXW0bspVmdh4mw4fz9JLTPx/TkWvMd2w==" saltValue="AtSiMBzdTWZg3yJ7UPsNt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2</v>
      </c>
      <c r="C3" s="16" t="s">
        <v>60</v>
      </c>
      <c r="D3" s="16" t="s">
        <v>61</v>
      </c>
      <c r="E3" s="16" t="s">
        <v>7</v>
      </c>
      <c r="F3" s="16" t="s">
        <v>6</v>
      </c>
      <c r="G3" s="16" t="s">
        <v>28</v>
      </c>
      <c r="H3" s="77" t="s">
        <v>57</v>
      </c>
      <c r="I3" s="78"/>
      <c r="J3" s="78"/>
      <c r="K3" s="78"/>
      <c r="L3" s="78"/>
      <c r="M3" s="78"/>
      <c r="N3" s="78"/>
      <c r="O3" s="78"/>
      <c r="P3" s="78"/>
      <c r="Q3" s="78"/>
      <c r="R3" s="78"/>
      <c r="S3" s="78"/>
      <c r="T3" s="78"/>
      <c r="U3" s="78"/>
      <c r="V3" s="78"/>
      <c r="W3" s="78"/>
      <c r="X3" s="79"/>
      <c r="Y3" s="83" t="s">
        <v>54</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
      <c r="A4" s="14" t="s">
        <v>62</v>
      </c>
      <c r="B4" s="17"/>
      <c r="C4" s="17"/>
      <c r="D4" s="17"/>
      <c r="E4" s="17"/>
      <c r="F4" s="17"/>
      <c r="G4" s="17"/>
      <c r="H4" s="80"/>
      <c r="I4" s="81"/>
      <c r="J4" s="81"/>
      <c r="K4" s="81"/>
      <c r="L4" s="81"/>
      <c r="M4" s="81"/>
      <c r="N4" s="81"/>
      <c r="O4" s="81"/>
      <c r="P4" s="81"/>
      <c r="Q4" s="81"/>
      <c r="R4" s="81"/>
      <c r="S4" s="81"/>
      <c r="T4" s="81"/>
      <c r="U4" s="81"/>
      <c r="V4" s="81"/>
      <c r="W4" s="81"/>
      <c r="X4" s="82"/>
      <c r="Y4" s="84" t="s">
        <v>27</v>
      </c>
      <c r="Z4" s="84"/>
      <c r="AA4" s="84"/>
      <c r="AB4" s="84"/>
      <c r="AC4" s="84"/>
      <c r="AD4" s="84"/>
      <c r="AE4" s="84"/>
      <c r="AF4" s="84"/>
      <c r="AG4" s="84"/>
      <c r="AH4" s="84"/>
      <c r="AI4" s="84"/>
      <c r="AJ4" s="84" t="s">
        <v>46</v>
      </c>
      <c r="AK4" s="84"/>
      <c r="AL4" s="84"/>
      <c r="AM4" s="84"/>
      <c r="AN4" s="84"/>
      <c r="AO4" s="84"/>
      <c r="AP4" s="84"/>
      <c r="AQ4" s="84"/>
      <c r="AR4" s="84"/>
      <c r="AS4" s="84"/>
      <c r="AT4" s="84"/>
      <c r="AU4" s="84" t="s">
        <v>30</v>
      </c>
      <c r="AV4" s="84"/>
      <c r="AW4" s="84"/>
      <c r="AX4" s="84"/>
      <c r="AY4" s="84"/>
      <c r="AZ4" s="84"/>
      <c r="BA4" s="84"/>
      <c r="BB4" s="84"/>
      <c r="BC4" s="84"/>
      <c r="BD4" s="84"/>
      <c r="BE4" s="84"/>
      <c r="BF4" s="84" t="s">
        <v>64</v>
      </c>
      <c r="BG4" s="84"/>
      <c r="BH4" s="84"/>
      <c r="BI4" s="84"/>
      <c r="BJ4" s="84"/>
      <c r="BK4" s="84"/>
      <c r="BL4" s="84"/>
      <c r="BM4" s="84"/>
      <c r="BN4" s="84"/>
      <c r="BO4" s="84"/>
      <c r="BP4" s="84"/>
      <c r="BQ4" s="84" t="s">
        <v>0</v>
      </c>
      <c r="BR4" s="84"/>
      <c r="BS4" s="84"/>
      <c r="BT4" s="84"/>
      <c r="BU4" s="84"/>
      <c r="BV4" s="84"/>
      <c r="BW4" s="84"/>
      <c r="BX4" s="84"/>
      <c r="BY4" s="84"/>
      <c r="BZ4" s="84"/>
      <c r="CA4" s="84"/>
      <c r="CB4" s="84" t="s">
        <v>63</v>
      </c>
      <c r="CC4" s="84"/>
      <c r="CD4" s="84"/>
      <c r="CE4" s="84"/>
      <c r="CF4" s="84"/>
      <c r="CG4" s="84"/>
      <c r="CH4" s="84"/>
      <c r="CI4" s="84"/>
      <c r="CJ4" s="84"/>
      <c r="CK4" s="84"/>
      <c r="CL4" s="84"/>
      <c r="CM4" s="84" t="s">
        <v>66</v>
      </c>
      <c r="CN4" s="84"/>
      <c r="CO4" s="84"/>
      <c r="CP4" s="84"/>
      <c r="CQ4" s="84"/>
      <c r="CR4" s="84"/>
      <c r="CS4" s="84"/>
      <c r="CT4" s="84"/>
      <c r="CU4" s="84"/>
      <c r="CV4" s="84"/>
      <c r="CW4" s="84"/>
      <c r="CX4" s="84" t="s">
        <v>67</v>
      </c>
      <c r="CY4" s="84"/>
      <c r="CZ4" s="84"/>
      <c r="DA4" s="84"/>
      <c r="DB4" s="84"/>
      <c r="DC4" s="84"/>
      <c r="DD4" s="84"/>
      <c r="DE4" s="84"/>
      <c r="DF4" s="84"/>
      <c r="DG4" s="84"/>
      <c r="DH4" s="84"/>
      <c r="DI4" s="84" t="s">
        <v>68</v>
      </c>
      <c r="DJ4" s="84"/>
      <c r="DK4" s="84"/>
      <c r="DL4" s="84"/>
      <c r="DM4" s="84"/>
      <c r="DN4" s="84"/>
      <c r="DO4" s="84"/>
      <c r="DP4" s="84"/>
      <c r="DQ4" s="84"/>
      <c r="DR4" s="84"/>
      <c r="DS4" s="84"/>
      <c r="DT4" s="84" t="s">
        <v>69</v>
      </c>
      <c r="DU4" s="84"/>
      <c r="DV4" s="84"/>
      <c r="DW4" s="84"/>
      <c r="DX4" s="84"/>
      <c r="DY4" s="84"/>
      <c r="DZ4" s="84"/>
      <c r="EA4" s="84"/>
      <c r="EB4" s="84"/>
      <c r="EC4" s="84"/>
      <c r="ED4" s="84"/>
      <c r="EE4" s="84" t="s">
        <v>70</v>
      </c>
      <c r="EF4" s="84"/>
      <c r="EG4" s="84"/>
      <c r="EH4" s="84"/>
      <c r="EI4" s="84"/>
      <c r="EJ4" s="84"/>
      <c r="EK4" s="84"/>
      <c r="EL4" s="84"/>
      <c r="EM4" s="84"/>
      <c r="EN4" s="84"/>
      <c r="EO4" s="84"/>
    </row>
    <row r="5" spans="1:145" x14ac:dyDescent="0.2">
      <c r="A5" s="14" t="s">
        <v>71</v>
      </c>
      <c r="B5" s="18"/>
      <c r="C5" s="18"/>
      <c r="D5" s="18"/>
      <c r="E5" s="18"/>
      <c r="F5" s="18"/>
      <c r="G5" s="18"/>
      <c r="H5" s="22" t="s">
        <v>59</v>
      </c>
      <c r="I5" s="22" t="s">
        <v>72</v>
      </c>
      <c r="J5" s="22" t="s">
        <v>73</v>
      </c>
      <c r="K5" s="22" t="s">
        <v>74</v>
      </c>
      <c r="L5" s="22" t="s">
        <v>75</v>
      </c>
      <c r="M5" s="22" t="s">
        <v>8</v>
      </c>
      <c r="N5" s="22" t="s">
        <v>76</v>
      </c>
      <c r="O5" s="22" t="s">
        <v>77</v>
      </c>
      <c r="P5" s="22" t="s">
        <v>78</v>
      </c>
      <c r="Q5" s="22" t="s">
        <v>79</v>
      </c>
      <c r="R5" s="22" t="s">
        <v>80</v>
      </c>
      <c r="S5" s="22" t="s">
        <v>81</v>
      </c>
      <c r="T5" s="22" t="s">
        <v>82</v>
      </c>
      <c r="U5" s="22" t="s">
        <v>65</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45</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5" s="13" customFormat="1" x14ac:dyDescent="0.2">
      <c r="A6" s="14" t="s">
        <v>97</v>
      </c>
      <c r="B6" s="19">
        <f t="shared" ref="B6:X6" si="1">B7</f>
        <v>2023</v>
      </c>
      <c r="C6" s="19">
        <f t="shared" si="1"/>
        <v>453838</v>
      </c>
      <c r="D6" s="19">
        <f t="shared" si="1"/>
        <v>47</v>
      </c>
      <c r="E6" s="19">
        <f t="shared" si="1"/>
        <v>17</v>
      </c>
      <c r="F6" s="19">
        <f t="shared" si="1"/>
        <v>1</v>
      </c>
      <c r="G6" s="19">
        <f t="shared" si="1"/>
        <v>0</v>
      </c>
      <c r="H6" s="19" t="str">
        <f t="shared" si="1"/>
        <v>宮崎県　綾町</v>
      </c>
      <c r="I6" s="19" t="str">
        <f t="shared" si="1"/>
        <v>法非適用</v>
      </c>
      <c r="J6" s="19" t="str">
        <f t="shared" si="1"/>
        <v>下水道事業</v>
      </c>
      <c r="K6" s="19" t="str">
        <f t="shared" si="1"/>
        <v>公共下水道</v>
      </c>
      <c r="L6" s="19" t="str">
        <f t="shared" si="1"/>
        <v>Cd2</v>
      </c>
      <c r="M6" s="19" t="str">
        <f t="shared" si="1"/>
        <v>非設置</v>
      </c>
      <c r="N6" s="23" t="str">
        <f t="shared" si="1"/>
        <v>-</v>
      </c>
      <c r="O6" s="23" t="str">
        <f t="shared" si="1"/>
        <v>該当数値なし</v>
      </c>
      <c r="P6" s="23">
        <f t="shared" si="1"/>
        <v>59.07</v>
      </c>
      <c r="Q6" s="23">
        <f t="shared" si="1"/>
        <v>109.38</v>
      </c>
      <c r="R6" s="23">
        <f t="shared" si="1"/>
        <v>2680</v>
      </c>
      <c r="S6" s="23">
        <f t="shared" si="1"/>
        <v>6941</v>
      </c>
      <c r="T6" s="23">
        <f t="shared" si="1"/>
        <v>95.19</v>
      </c>
      <c r="U6" s="23">
        <f t="shared" si="1"/>
        <v>72.92</v>
      </c>
      <c r="V6" s="23">
        <f t="shared" si="1"/>
        <v>4042</v>
      </c>
      <c r="W6" s="23">
        <f t="shared" si="1"/>
        <v>1.83</v>
      </c>
      <c r="X6" s="23">
        <f t="shared" si="1"/>
        <v>2208.7399999999998</v>
      </c>
      <c r="Y6" s="27">
        <f t="shared" ref="Y6:AH6" si="2">IF(Y7="",NA(),Y7)</f>
        <v>106.89</v>
      </c>
      <c r="Z6" s="27">
        <f t="shared" si="2"/>
        <v>100.95</v>
      </c>
      <c r="AA6" s="27">
        <f t="shared" si="2"/>
        <v>122.73</v>
      </c>
      <c r="AB6" s="27">
        <f t="shared" si="2"/>
        <v>125.46</v>
      </c>
      <c r="AC6" s="27">
        <f t="shared" si="2"/>
        <v>75.47</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2413.5700000000002</v>
      </c>
      <c r="BG6" s="27">
        <f t="shared" si="5"/>
        <v>59.14</v>
      </c>
      <c r="BH6" s="23">
        <f t="shared" si="5"/>
        <v>0</v>
      </c>
      <c r="BI6" s="23">
        <f t="shared" si="5"/>
        <v>0</v>
      </c>
      <c r="BJ6" s="23">
        <f t="shared" si="5"/>
        <v>0</v>
      </c>
      <c r="BK6" s="27">
        <f t="shared" si="5"/>
        <v>1130.42</v>
      </c>
      <c r="BL6" s="27">
        <f t="shared" si="5"/>
        <v>1245.0999999999999</v>
      </c>
      <c r="BM6" s="27">
        <f t="shared" si="5"/>
        <v>1108.8</v>
      </c>
      <c r="BN6" s="27">
        <f t="shared" si="5"/>
        <v>1194.56</v>
      </c>
      <c r="BO6" s="27">
        <f t="shared" si="5"/>
        <v>1174.6099999999999</v>
      </c>
      <c r="BP6" s="23" t="str">
        <f>IF(BP7="","",IF(BP7="-","【-】","【"&amp;SUBSTITUTE(TEXT(BP7,"#,##0.00"),"-","△")&amp;"】"))</f>
        <v>【630.82】</v>
      </c>
      <c r="BQ6" s="27">
        <f t="shared" ref="BQ6:BZ6" si="6">IF(BQ7="",NA(),BQ7)</f>
        <v>114.41</v>
      </c>
      <c r="BR6" s="27">
        <f t="shared" si="6"/>
        <v>99.51</v>
      </c>
      <c r="BS6" s="27">
        <f t="shared" si="6"/>
        <v>177.61</v>
      </c>
      <c r="BT6" s="27">
        <f t="shared" si="6"/>
        <v>178.15</v>
      </c>
      <c r="BU6" s="27">
        <f t="shared" si="6"/>
        <v>162.6</v>
      </c>
      <c r="BV6" s="27">
        <f t="shared" si="6"/>
        <v>74.17</v>
      </c>
      <c r="BW6" s="27">
        <f t="shared" si="6"/>
        <v>79.77</v>
      </c>
      <c r="BX6" s="27">
        <f t="shared" si="6"/>
        <v>79.63</v>
      </c>
      <c r="BY6" s="27">
        <f t="shared" si="6"/>
        <v>76.78</v>
      </c>
      <c r="BZ6" s="27">
        <f t="shared" si="6"/>
        <v>75.41</v>
      </c>
      <c r="CA6" s="23" t="str">
        <f>IF(CA7="","",IF(CA7="-","【-】","【"&amp;SUBSTITUTE(TEXT(CA7,"#,##0.00"),"-","△")&amp;"】"))</f>
        <v>【97.81】</v>
      </c>
      <c r="CB6" s="27">
        <f t="shared" ref="CB6:CK6" si="7">IF(CB7="",NA(),CB7)</f>
        <v>127.79</v>
      </c>
      <c r="CC6" s="27">
        <f t="shared" si="7"/>
        <v>150.66</v>
      </c>
      <c r="CD6" s="27">
        <f t="shared" si="7"/>
        <v>83.76</v>
      </c>
      <c r="CE6" s="27">
        <f t="shared" si="7"/>
        <v>83.63</v>
      </c>
      <c r="CF6" s="27">
        <f t="shared" si="7"/>
        <v>75.45</v>
      </c>
      <c r="CG6" s="27">
        <f t="shared" si="7"/>
        <v>230.95</v>
      </c>
      <c r="CH6" s="27">
        <f t="shared" si="7"/>
        <v>214.56</v>
      </c>
      <c r="CI6" s="27">
        <f t="shared" si="7"/>
        <v>213.66</v>
      </c>
      <c r="CJ6" s="27">
        <f t="shared" si="7"/>
        <v>224.31</v>
      </c>
      <c r="CK6" s="27">
        <f t="shared" si="7"/>
        <v>223.48</v>
      </c>
      <c r="CL6" s="23" t="str">
        <f>IF(CL7="","",IF(CL7="-","【-】","【"&amp;SUBSTITUTE(TEXT(CL7,"#,##0.00"),"-","△")&amp;"】"))</f>
        <v>【138.75】</v>
      </c>
      <c r="CM6" s="27">
        <f t="shared" ref="CM6:CV6" si="8">IF(CM7="",NA(),CM7)</f>
        <v>79.2</v>
      </c>
      <c r="CN6" s="27">
        <f t="shared" si="8"/>
        <v>80.5</v>
      </c>
      <c r="CO6" s="27">
        <f t="shared" si="8"/>
        <v>81.3</v>
      </c>
      <c r="CP6" s="27">
        <f t="shared" si="8"/>
        <v>81.5</v>
      </c>
      <c r="CQ6" s="23">
        <f t="shared" si="8"/>
        <v>0</v>
      </c>
      <c r="CR6" s="27">
        <f t="shared" si="8"/>
        <v>49.27</v>
      </c>
      <c r="CS6" s="27">
        <f t="shared" si="8"/>
        <v>49.47</v>
      </c>
      <c r="CT6" s="27">
        <f t="shared" si="8"/>
        <v>48.19</v>
      </c>
      <c r="CU6" s="27">
        <f t="shared" si="8"/>
        <v>47.32</v>
      </c>
      <c r="CV6" s="27">
        <f t="shared" si="8"/>
        <v>48.03</v>
      </c>
      <c r="CW6" s="23" t="str">
        <f>IF(CW7="","",IF(CW7="-","【-】","【"&amp;SUBSTITUTE(TEXT(CW7,"#,##0.00"),"-","△")&amp;"】"))</f>
        <v>【58.94】</v>
      </c>
      <c r="CX6" s="27">
        <f t="shared" ref="CX6:DG6" si="9">IF(CX7="",NA(),CX7)</f>
        <v>67.14</v>
      </c>
      <c r="CY6" s="27">
        <f t="shared" si="9"/>
        <v>70.14</v>
      </c>
      <c r="CZ6" s="27">
        <f t="shared" si="9"/>
        <v>70.41</v>
      </c>
      <c r="DA6" s="27">
        <f t="shared" si="9"/>
        <v>71.12</v>
      </c>
      <c r="DB6" s="27">
        <f t="shared" si="9"/>
        <v>67.69</v>
      </c>
      <c r="DC6" s="27">
        <f t="shared" si="9"/>
        <v>83.16</v>
      </c>
      <c r="DD6" s="27">
        <f t="shared" si="9"/>
        <v>82.06</v>
      </c>
      <c r="DE6" s="27">
        <f t="shared" si="9"/>
        <v>82.26</v>
      </c>
      <c r="DF6" s="27">
        <f t="shared" si="9"/>
        <v>81.33</v>
      </c>
      <c r="DG6" s="27">
        <f t="shared" si="9"/>
        <v>80.95</v>
      </c>
      <c r="DH6" s="23" t="str">
        <f>IF(DH7="","",IF(DH7="-","【-】","【"&amp;SUBSTITUTE(TEXT(DH7,"#,##0.00"),"-","△")&amp;"】"))</f>
        <v>【95.91】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0.1</v>
      </c>
      <c r="EK6" s="27">
        <f t="shared" si="12"/>
        <v>0.32</v>
      </c>
      <c r="EL6" s="27">
        <f t="shared" si="12"/>
        <v>0.1</v>
      </c>
      <c r="EM6" s="27">
        <f t="shared" si="12"/>
        <v>0.09</v>
      </c>
      <c r="EN6" s="27">
        <f t="shared" si="12"/>
        <v>0.1</v>
      </c>
      <c r="EO6" s="23" t="str">
        <f>IF(EO7="","",IF(EO7="-","【-】","【"&amp;SUBSTITUTE(TEXT(EO7,"#,##0.00"),"-","△")&amp;"】"))</f>
        <v>【0.22】</v>
      </c>
    </row>
    <row r="7" spans="1:145" s="13" customFormat="1" x14ac:dyDescent="0.2">
      <c r="A7" s="14"/>
      <c r="B7" s="20">
        <v>2023</v>
      </c>
      <c r="C7" s="20">
        <v>453838</v>
      </c>
      <c r="D7" s="20">
        <v>47</v>
      </c>
      <c r="E7" s="20">
        <v>17</v>
      </c>
      <c r="F7" s="20">
        <v>1</v>
      </c>
      <c r="G7" s="20">
        <v>0</v>
      </c>
      <c r="H7" s="20" t="s">
        <v>19</v>
      </c>
      <c r="I7" s="20" t="s">
        <v>98</v>
      </c>
      <c r="J7" s="20" t="s">
        <v>99</v>
      </c>
      <c r="K7" s="20" t="s">
        <v>100</v>
      </c>
      <c r="L7" s="20" t="s">
        <v>101</v>
      </c>
      <c r="M7" s="20" t="s">
        <v>103</v>
      </c>
      <c r="N7" s="24" t="s">
        <v>39</v>
      </c>
      <c r="O7" s="24" t="s">
        <v>104</v>
      </c>
      <c r="P7" s="24">
        <v>59.07</v>
      </c>
      <c r="Q7" s="24">
        <v>109.38</v>
      </c>
      <c r="R7" s="24">
        <v>2680</v>
      </c>
      <c r="S7" s="24">
        <v>6941</v>
      </c>
      <c r="T7" s="24">
        <v>95.19</v>
      </c>
      <c r="U7" s="24">
        <v>72.92</v>
      </c>
      <c r="V7" s="24">
        <v>4042</v>
      </c>
      <c r="W7" s="24">
        <v>1.83</v>
      </c>
      <c r="X7" s="24">
        <v>2208.7399999999998</v>
      </c>
      <c r="Y7" s="24">
        <v>106.89</v>
      </c>
      <c r="Z7" s="24">
        <v>100.95</v>
      </c>
      <c r="AA7" s="24">
        <v>122.73</v>
      </c>
      <c r="AB7" s="24">
        <v>125.46</v>
      </c>
      <c r="AC7" s="24">
        <v>75.47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2413.5700000000002</v>
      </c>
      <c r="BG7" s="24">
        <v>59.14</v>
      </c>
      <c r="BH7" s="24">
        <v>0</v>
      </c>
      <c r="BI7" s="24">
        <v>0</v>
      </c>
      <c r="BJ7" s="24">
        <v>0</v>
      </c>
      <c r="BK7" s="24">
        <v>1130.42</v>
      </c>
      <c r="BL7" s="24">
        <v>1245.0999999999999</v>
      </c>
      <c r="BM7" s="24">
        <v>1108.8</v>
      </c>
      <c r="BN7" s="24">
        <v>1194.56</v>
      </c>
      <c r="BO7" s="24">
        <v>1174.6099999999999</v>
      </c>
      <c r="BP7" s="24">
        <v>630.82000000000005</v>
      </c>
      <c r="BQ7" s="24">
        <v>114.41</v>
      </c>
      <c r="BR7" s="24">
        <v>99.51</v>
      </c>
      <c r="BS7" s="24">
        <v>177.61</v>
      </c>
      <c r="BT7" s="24">
        <v>178.15</v>
      </c>
      <c r="BU7" s="24">
        <v>162.6</v>
      </c>
      <c r="BV7" s="24">
        <v>74.17</v>
      </c>
      <c r="BW7" s="24">
        <v>79.77</v>
      </c>
      <c r="BX7" s="24">
        <v>79.63</v>
      </c>
      <c r="BY7" s="24">
        <v>76.78</v>
      </c>
      <c r="BZ7" s="24">
        <v>75.41</v>
      </c>
      <c r="CA7" s="24">
        <v>97.81</v>
      </c>
      <c r="CB7" s="24">
        <v>127.79</v>
      </c>
      <c r="CC7" s="24">
        <v>150.66</v>
      </c>
      <c r="CD7" s="24">
        <v>83.76</v>
      </c>
      <c r="CE7" s="24">
        <v>83.63</v>
      </c>
      <c r="CF7" s="24">
        <v>75.45</v>
      </c>
      <c r="CG7" s="24">
        <v>230.95</v>
      </c>
      <c r="CH7" s="24">
        <v>214.56</v>
      </c>
      <c r="CI7" s="24">
        <v>213.66</v>
      </c>
      <c r="CJ7" s="24">
        <v>224.31</v>
      </c>
      <c r="CK7" s="24">
        <v>223.48</v>
      </c>
      <c r="CL7" s="24">
        <v>138.75</v>
      </c>
      <c r="CM7" s="24">
        <v>79.2</v>
      </c>
      <c r="CN7" s="24">
        <v>80.5</v>
      </c>
      <c r="CO7" s="24">
        <v>81.3</v>
      </c>
      <c r="CP7" s="24">
        <v>81.5</v>
      </c>
      <c r="CQ7" s="24">
        <v>0</v>
      </c>
      <c r="CR7" s="24">
        <v>49.27</v>
      </c>
      <c r="CS7" s="24">
        <v>49.47</v>
      </c>
      <c r="CT7" s="24">
        <v>48.19</v>
      </c>
      <c r="CU7" s="24">
        <v>47.32</v>
      </c>
      <c r="CV7" s="24">
        <v>48.03</v>
      </c>
      <c r="CW7" s="24">
        <v>58.94</v>
      </c>
      <c r="CX7" s="24">
        <v>67.14</v>
      </c>
      <c r="CY7" s="24">
        <v>70.14</v>
      </c>
      <c r="CZ7" s="24">
        <v>70.41</v>
      </c>
      <c r="DA7" s="24">
        <v>71.12</v>
      </c>
      <c r="DB7" s="24">
        <v>67.69</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105</v>
      </c>
      <c r="C9" s="15" t="s">
        <v>106</v>
      </c>
      <c r="D9" s="15" t="s">
        <v>107</v>
      </c>
      <c r="E9" s="15" t="s">
        <v>108</v>
      </c>
      <c r="F9" s="15"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2025-01-24T07:29:19Z</dcterms:created>
  <dcterms:modified xsi:type="dcterms:W3CDTF">2025-02-28T00:16:29Z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2025-02-03T02:23:46Z</vt:filetime>
  </property>
</Properties>
</file>