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1221_市町村課\05 財政・地方債担当\02 個別事業(現年分)フォルダ\03-02 【決　算】公営企業(現年分のみ)\01 各種照会・回答\250121【依頼】経営比較分析表の分析等について\07ホームページ掲載\02法非適用\【法非適】下水\【法非適】公共下水\"/>
    </mc:Choice>
  </mc:AlternateContent>
  <xr:revisionPtr revIDLastSave="0" documentId="13_ncr:1_{4E2AE91C-C466-4CD8-AF94-2B06C887C7F2}" xr6:coauthVersionLast="47" xr6:coauthVersionMax="47" xr10:uidLastSave="{00000000-0000-0000-0000-000000000000}"/>
  <workbookProtection workbookAlgorithmName="SHA-512" workbookHashValue="v0TuT8PONsIpN82+M+7BHZdJ2UGe/P+p1bf3J53mtCFPPWoGf9+OGuOIC4q0rSXL8LAQpTEkGSdrouW1Eq2GPQ==" workbookSaltValue="5D5Pvzgr0lpo0RyMovSjZQ==" workbookSpinCount="100000" lockStructure="1"/>
  <bookViews>
    <workbookView xWindow="-108" yWindow="-108" windowWidth="23256" windowHeight="1401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H86" i="4"/>
  <c r="E86" i="4"/>
  <c r="AT10" i="4"/>
  <c r="AL10" i="4"/>
  <c r="AL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<sst xmlns="http://schemas.openxmlformats.org/spreadsheetml/2006/main" count="236" uniqueCount="120">
  <si>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</si>
  <si>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</si>
  <si>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</si>
  <si>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</si>
  <si>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</si>
  <si>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</si>
  <si>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</si>
  <si>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</si>
  <si>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</si>
  <si>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</si>
  <si>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</si>
  <si>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</si>
  <si>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</si>
  <si>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</si>
  <si>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</si>
  <si>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</si>
  <si>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</si>
  <si>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</si>
  <si>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</si>
  <si>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</si>
  <si>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</si>
  <si>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</si>
  <si>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</si>
  <si>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</si>
  <si>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</si>
  <si>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</si>
  <si>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</si>
  <si>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</si>
  <si>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</si>
  <si>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</si>
  <si>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</si>
  <si>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</si>
  <si>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</si>
  <si>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</si>
  <si>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</si>
  <si>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</si>
  <si>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</si>
  <si>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</si>
  <si>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</si>
  <si>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</si>
  <si>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</si>
  <si>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</si>
  <si>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</si>
  <si>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</si>
  <si>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</si>
  <si>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</si>
  <si>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</si>
  <si>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</si>
  <si>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</si>
  <si>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</si>
  <si>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</si>
  <si>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</si>
  <si>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</si>
  <si>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</si>
  <si>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</si>
  <si>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</si>
  <si>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</si>
  <si>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</si>
  <si>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</si>
  <si>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</si>
  <si>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</si>
  <si>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</si>
  <si>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</si>
  <si>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</si>
  <si>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</si>
  <si>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</si>
  <si>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</si>
  <si>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</si>
  <si>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</si>
  <si>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</si>
  <si>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</si>
  <si>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</si>
  <si>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</si>
  <si>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</si>
  <si>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</si>
  <si>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</si>
  <si>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</si>
  <si>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</si>
  <si>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</si>
  <si>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</si>
  <si>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</si>
  <si>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</si>
  <si>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</si>
  <si>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</si>
  <si>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</si>
  <si>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</si>
  <si>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</si>
  <si>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</si>
  <si>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</si>
  <si>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</si>
  <si>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</si>
  <si>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</si>
  <si>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</si>
  <si>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</si>
  <si>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</si>
  <si>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</si>
  <si>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</si>
  <si>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</si>
  <si>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川南町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</si>
  <si>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</si>
  <si>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</si>
  <si>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</si>
  <si>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</si>
  <si>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</si>
  <si>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</si>
  <si>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</si>
  <si>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</si>
  <si>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</si>
  <si>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</si>
  <si>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</si>
  <si>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</si>
  <si>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</si>
  <si>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</si>
  <si>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</si>
  <si>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</si>
  <si>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</si>
  <si>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</si>
  <si>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〇経営の健全性
　収益的収支比率は、打切り決算であったため前年比5.54%増となっておりますが、未払金の状況を考えますと前年度同様の数値と考えております。
　経費回収率についても、前年比11.54%増となっておりますが、前年度と同様の数値と思われます。
〇経営の効率性
　汚水処理原価は、前年比40.43円の減となっておりますが、この値も打切り決算の影響を受けておりますので、そこまで減少するとは考えておりません。
　施設利用率・水洗化率ともに微増となっており、少しずつではありますが、右肩上がりの状況です。</t>
    <rPh sb="1" eb="3">
      <t>ケイエイ</t>
    </rPh>
    <rPh sb="4" eb="7">
      <t>ケンゼンセイ</t>
    </rPh>
    <rPh sb="9" eb="12">
      <t>シュウエキテキ</t>
    </rPh>
    <rPh sb="12" eb="16">
      <t>シュウシヒリツ</t>
    </rPh>
    <rPh sb="18" eb="20">
      <t>ウチキ</t>
    </rPh>
    <rPh sb="21" eb="23">
      <t>ケッサン</t>
    </rPh>
    <rPh sb="29" eb="32">
      <t>ゼンネンヒ</t>
    </rPh>
    <rPh sb="37" eb="38">
      <t>ゾウ</t>
    </rPh>
    <rPh sb="48" eb="51">
      <t>ミバライキン</t>
    </rPh>
    <rPh sb="52" eb="54">
      <t>ジョウキョウ</t>
    </rPh>
    <rPh sb="55" eb="56">
      <t>カンガ</t>
    </rPh>
    <rPh sb="60" eb="63">
      <t>ゼンネンド</t>
    </rPh>
    <rPh sb="63" eb="65">
      <t>ドウヨウ</t>
    </rPh>
    <rPh sb="66" eb="68">
      <t>スウチ</t>
    </rPh>
    <rPh sb="69" eb="70">
      <t>カンガ</t>
    </rPh>
    <rPh sb="79" eb="83">
      <t>ケイヒカイシュウ</t>
    </rPh>
    <rPh sb="83" eb="84">
      <t>リツ</t>
    </rPh>
    <rPh sb="90" eb="93">
      <t>ゼンネンヒ</t>
    </rPh>
    <rPh sb="99" eb="100">
      <t>ゾウ</t>
    </rPh>
    <rPh sb="110" eb="113">
      <t>ゼンネンド</t>
    </rPh>
    <rPh sb="114" eb="116">
      <t>ドウヨウ</t>
    </rPh>
    <rPh sb="117" eb="119">
      <t>スウチ</t>
    </rPh>
    <rPh sb="120" eb="121">
      <t>オモ</t>
    </rPh>
    <rPh sb="129" eb="131">
      <t>ケイエイ</t>
    </rPh>
    <rPh sb="132" eb="135">
      <t>コウリツセイ</t>
    </rPh>
    <rPh sb="137" eb="143">
      <t>オスイショリゲンカ</t>
    </rPh>
    <rPh sb="145" eb="148">
      <t>ゼンネンヒ</t>
    </rPh>
    <rPh sb="153" eb="154">
      <t>エン</t>
    </rPh>
    <rPh sb="155" eb="156">
      <t>ゲン</t>
    </rPh>
    <rPh sb="168" eb="169">
      <t>アタイ</t>
    </rPh>
    <rPh sb="170" eb="172">
      <t>ウチキ</t>
    </rPh>
    <rPh sb="173" eb="175">
      <t>ケッサン</t>
    </rPh>
    <rPh sb="176" eb="178">
      <t>エイキョウ</t>
    </rPh>
    <rPh sb="179" eb="180">
      <t>ウ</t>
    </rPh>
    <rPh sb="193" eb="195">
      <t>ゲンショウ</t>
    </rPh>
    <rPh sb="199" eb="200">
      <t>カンガ</t>
    </rPh>
    <rPh sb="210" eb="212">
      <t>シセツ</t>
    </rPh>
    <rPh sb="212" eb="215">
      <t>リヨウリツ</t>
    </rPh>
    <rPh sb="216" eb="219">
      <t>スイセンカ</t>
    </rPh>
    <rPh sb="219" eb="220">
      <t>リツ</t>
    </rPh>
    <rPh sb="223" eb="225">
      <t>ビゾウ</t>
    </rPh>
    <rPh sb="232" eb="233">
      <t>スコ</t>
    </rPh>
    <rPh sb="244" eb="247">
      <t>ミギカタア</t>
    </rPh>
    <rPh sb="250" eb="252">
      <t>ジョウキョウ</t>
    </rPh>
    <phoneticPr fontId="4"/>
  </si>
  <si>
    <t>　管渠については、老朽化はありません。その他につきましては、川南町ストックマネジメント計画に基づき、更新工事等を実施したいと考えております。</t>
    <rPh sb="1" eb="3">
      <t>カンキョ</t>
    </rPh>
    <rPh sb="9" eb="12">
      <t>ロウキュウカ</t>
    </rPh>
    <rPh sb="21" eb="22">
      <t>ホカ</t>
    </rPh>
    <rPh sb="30" eb="33">
      <t>カワミナミチョウ</t>
    </rPh>
    <rPh sb="43" eb="45">
      <t>ケイカク</t>
    </rPh>
    <rPh sb="46" eb="47">
      <t>モト</t>
    </rPh>
    <rPh sb="50" eb="54">
      <t>コウシンコウジ</t>
    </rPh>
    <rPh sb="54" eb="55">
      <t>トウ</t>
    </rPh>
    <rPh sb="56" eb="58">
      <t>ジッシ</t>
    </rPh>
    <rPh sb="62" eb="63">
      <t>カンガ</t>
    </rPh>
    <phoneticPr fontId="4"/>
  </si>
  <si>
    <t>　打切り決算であったため全体的に良い数値が現れておりますが、単純に比較できる数値ではないと思っております。
　令和６年度より企業会計に移行し、より数値が明確化されると思いますので、経営改善に取組むことが必要になると考えております。</t>
    <rPh sb="1" eb="3">
      <t>ウチキ</t>
    </rPh>
    <rPh sb="4" eb="6">
      <t>ケッサン</t>
    </rPh>
    <rPh sb="12" eb="15">
      <t>ゼンタイテキ</t>
    </rPh>
    <rPh sb="16" eb="17">
      <t>ヨ</t>
    </rPh>
    <rPh sb="18" eb="20">
      <t>スウチ</t>
    </rPh>
    <rPh sb="21" eb="22">
      <t>アラワ</t>
    </rPh>
    <rPh sb="30" eb="32">
      <t>タンジュン</t>
    </rPh>
    <rPh sb="33" eb="35">
      <t>ヒカク</t>
    </rPh>
    <rPh sb="38" eb="40">
      <t>スウチ</t>
    </rPh>
    <rPh sb="45" eb="46">
      <t>オモ</t>
    </rPh>
    <rPh sb="55" eb="57">
      <t>レイワ</t>
    </rPh>
    <rPh sb="58" eb="60">
      <t>ネンド</t>
    </rPh>
    <rPh sb="62" eb="66">
      <t>キギョウカイケイ</t>
    </rPh>
    <rPh sb="67" eb="69">
      <t>イコウ</t>
    </rPh>
    <rPh sb="73" eb="75">
      <t>スウチ</t>
    </rPh>
    <rPh sb="76" eb="79">
      <t>メイカクカ</t>
    </rPh>
    <rPh sb="83" eb="84">
      <t>オモ</t>
    </rPh>
    <rPh sb="90" eb="94">
      <t>ケイエイカイゼン</t>
    </rPh>
    <rPh sb="95" eb="97">
      <t>トリク</t>
    </rPh>
    <rPh sb="101" eb="103">
      <t>ヒツヨウ</t>
    </rPh>
    <rPh sb="107" eb="10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</si>
</sst>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C-403A-AD7A-F88A429D8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0.32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C-403A-AD7A-F88A429D8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53.55</c:v>
                </c:pt>
                <c:pt idx="1">
                  <c:v>57.65</c:v>
                </c:pt>
                <c:pt idx="2">
                  <c:v>60.15</c:v>
                </c:pt>
                <c:pt idx="3">
                  <c:v>59.8</c:v>
                </c:pt>
                <c:pt idx="4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B-40A1-9EA3-A6E92F083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49.27</c:v>
                </c:pt>
                <c:pt idx="1">
                  <c:v>49.47</c:v>
                </c:pt>
                <c:pt idx="2">
                  <c:v>48.19</c:v>
                </c:pt>
                <c:pt idx="3">
                  <c:v>47.32</c:v>
                </c:pt>
                <c:pt idx="4">
                  <c:v>48.03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9B-40A1-9EA3-A6E92F083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72.040000000000006</c:v>
                </c:pt>
                <c:pt idx="1">
                  <c:v>73.41</c:v>
                </c:pt>
                <c:pt idx="2">
                  <c:v>75.09</c:v>
                </c:pt>
                <c:pt idx="3">
                  <c:v>76.16</c:v>
                </c:pt>
                <c:pt idx="4">
                  <c:v>76.27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F-4180-B8EF-4D6845B0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83.16</c:v>
                </c:pt>
                <c:pt idx="1">
                  <c:v>82.06</c:v>
                </c:pt>
                <c:pt idx="2">
                  <c:v>82.26</c:v>
                </c:pt>
                <c:pt idx="3">
                  <c:v>81.33</c:v>
                </c:pt>
                <c:pt idx="4">
                  <c:v>80.95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F-4180-B8EF-4D6845B0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95.74</c:v>
                </c:pt>
                <c:pt idx="1">
                  <c:v>90.72</c:v>
                </c:pt>
                <c:pt idx="2">
                  <c:v>80.58</c:v>
                </c:pt>
                <c:pt idx="3">
                  <c:v>88.87</c:v>
                </c:pt>
                <c:pt idx="4">
                  <c:v>94.41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C-48DF-8741-C1E6C96D2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C-48DF-8741-C1E6C96D2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7-4AD6-A296-B1E789BE2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7-4AD6-A296-B1E789BE2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1-4B8E-9023-64F269F2C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1-4B8E-9023-64F269F2C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A-41DC-87AE-EF10B168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A-41DC-87AE-EF10B168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1-4D50-B148-4C234C992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1-4D50-B148-4C234C992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995.35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E-4A9B-A234-D857C257D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1130.42</c:v>
                </c:pt>
                <c:pt idx="1">
                  <c:v>1245.0999999999999</c:v>
                </c:pt>
                <c:pt idx="2">
                  <c:v>1108.8</c:v>
                </c:pt>
                <c:pt idx="3">
                  <c:v>1194.56</c:v>
                </c:pt>
                <c:pt idx="4">
                  <c:v>1174.6099999999999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E-4A9B-A234-D857C257D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89.8</c:v>
                </c:pt>
                <c:pt idx="1">
                  <c:v>79.62</c:v>
                </c:pt>
                <c:pt idx="2">
                  <c:v>62.26</c:v>
                </c:pt>
                <c:pt idx="3">
                  <c:v>75.8</c:v>
                </c:pt>
                <c:pt idx="4">
                  <c:v>87.34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C-4DAF-BD49-58C1B96D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74.17</c:v>
                </c:pt>
                <c:pt idx="1">
                  <c:v>79.77</c:v>
                </c:pt>
                <c:pt idx="2">
                  <c:v>79.63</c:v>
                </c:pt>
                <c:pt idx="3">
                  <c:v>76.78</c:v>
                </c:pt>
                <c:pt idx="4">
                  <c:v>75.41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C-4DAF-BD49-58C1B96D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154.11000000000001</c:v>
                </c:pt>
                <c:pt idx="1">
                  <c:v>183.66</c:v>
                </c:pt>
                <c:pt idx="2">
                  <c:v>230.64</c:v>
                </c:pt>
                <c:pt idx="3">
                  <c:v>190.43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6-4FED-B651-47D7646D2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230.95</c:v>
                </c:pt>
                <c:pt idx="1">
                  <c:v>214.56</c:v>
                </c:pt>
                <c:pt idx="2">
                  <c:v>213.66</c:v>
                </c:pt>
                <c:pt idx="3">
                  <c:v>224.31</c:v>
                </c:pt>
                <c:pt idx="4">
                  <c:v>223.48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FED-B651-47D7646D2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宮崎県　川南町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14930</v>
      </c>
      <c r="AM8" s="36"/>
      <c r="AN8" s="36"/>
      <c r="AO8" s="36"/>
      <c r="AP8" s="36"/>
      <c r="AQ8" s="36"/>
      <c r="AR8" s="36"/>
      <c r="AS8" s="36"/>
      <c r="AT8" s="37">
        <f>データ!T6</f>
        <v>90.13</v>
      </c>
      <c r="AU8" s="37"/>
      <c r="AV8" s="37"/>
      <c r="AW8" s="37"/>
      <c r="AX8" s="37"/>
      <c r="AY8" s="37"/>
      <c r="AZ8" s="37"/>
      <c r="BA8" s="37"/>
      <c r="BB8" s="37">
        <f>データ!U6</f>
        <v>165.65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22.76</v>
      </c>
      <c r="Q10" s="37"/>
      <c r="R10" s="37"/>
      <c r="S10" s="37"/>
      <c r="T10" s="37"/>
      <c r="U10" s="37"/>
      <c r="V10" s="37"/>
      <c r="W10" s="37">
        <f>データ!Q6</f>
        <v>73.31</v>
      </c>
      <c r="X10" s="37"/>
      <c r="Y10" s="37"/>
      <c r="Z10" s="37"/>
      <c r="AA10" s="37"/>
      <c r="AB10" s="37"/>
      <c r="AC10" s="37"/>
      <c r="AD10" s="36">
        <f>データ!R6</f>
        <v>2750</v>
      </c>
      <c r="AE10" s="36"/>
      <c r="AF10" s="36"/>
      <c r="AG10" s="36"/>
      <c r="AH10" s="36"/>
      <c r="AI10" s="36"/>
      <c r="AJ10" s="36"/>
      <c r="AK10" s="2"/>
      <c r="AL10" s="36">
        <f>データ!V6</f>
        <v>3354</v>
      </c>
      <c r="AM10" s="36"/>
      <c r="AN10" s="36"/>
      <c r="AO10" s="36"/>
      <c r="AP10" s="36"/>
      <c r="AQ10" s="36"/>
      <c r="AR10" s="36"/>
      <c r="AS10" s="36"/>
      <c r="AT10" s="37">
        <f>データ!W6</f>
        <v>1.82</v>
      </c>
      <c r="AU10" s="37"/>
      <c r="AV10" s="37"/>
      <c r="AW10" s="37"/>
      <c r="AX10" s="37"/>
      <c r="AY10" s="37"/>
      <c r="AZ10" s="37"/>
      <c r="BA10" s="37"/>
      <c r="BB10" s="37">
        <f>データ!X6</f>
        <v>1842.86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【630.82】</v>
      </c>
      <c r="I86" s="12" t="str">
        <f>データ!CA6</f>
        <v>【97.81】</v>
      </c>
      <c r="J86" s="12" t="str">
        <f>データ!CL6</f>
        <v>【138.75】</v>
      </c>
      <c r="K86" s="12" t="str">
        <f>データ!CW6</f>
        <v>【58.94】</v>
      </c>
      <c r="L86" s="12" t="str">
        <f>データ!DH6</f>
        <v>【95.91】</v>
      </c>
      <c r="M86" s="12" t="s">
        <v>43</v>
      </c>
      <c r="N86" s="12" t="s">
        <v>43</v>
      </c>
      <c r="O86" s="12" t="str">
        <f>データ!EO6</f>
        <v>【0.22】</v>
      </c>
    </row>
  </sheetData>
  <sheetProtection algorithmName="SHA-512" hashValue="WFi2B8ru3JIcjmODTvlrwUiY3Cs23KRXnM1US4zrd+a7vMU6fJ7eG5BJBsykkekWwb+VCew0nwy8hYKFix/diA==" saltValue="4E65uJXB5LFOjle5eBM0i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454052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宮崎県　川南町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22.76</v>
      </c>
      <c r="Q6" s="20">
        <f t="shared" si="3"/>
        <v>73.31</v>
      </c>
      <c r="R6" s="20">
        <f t="shared" si="3"/>
        <v>2750</v>
      </c>
      <c r="S6" s="20">
        <f t="shared" si="3"/>
        <v>14930</v>
      </c>
      <c r="T6" s="20">
        <f t="shared" si="3"/>
        <v>90.13</v>
      </c>
      <c r="U6" s="20">
        <f t="shared" si="3"/>
        <v>165.65</v>
      </c>
      <c r="V6" s="20">
        <f t="shared" si="3"/>
        <v>3354</v>
      </c>
      <c r="W6" s="20">
        <f t="shared" si="3"/>
        <v>1.82</v>
      </c>
      <c r="X6" s="20">
        <f t="shared" si="3"/>
        <v>1842.86</v>
      </c>
      <c r="Y6" s="21">
        <f>IF(Y7="",NA(),Y7)</f>
        <v>95.74</v>
      </c>
      <c r="Z6" s="21">
        <f t="shared" ref="Z6:AH6" si="4">IF(Z7="",NA(),Z7)</f>
        <v>90.72</v>
      </c>
      <c r="AA6" s="21">
        <f t="shared" si="4"/>
        <v>80.58</v>
      </c>
      <c r="AB6" s="21">
        <f t="shared" si="4"/>
        <v>88.87</v>
      </c>
      <c r="AC6" s="21">
        <f t="shared" si="4"/>
        <v>94.41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995.35</v>
      </c>
      <c r="BK6" s="21">
        <f t="shared" si="7"/>
        <v>1130.42</v>
      </c>
      <c r="BL6" s="21">
        <f t="shared" si="7"/>
        <v>1245.0999999999999</v>
      </c>
      <c r="BM6" s="21">
        <f t="shared" si="7"/>
        <v>1108.8</v>
      </c>
      <c r="BN6" s="21">
        <f t="shared" si="7"/>
        <v>1194.56</v>
      </c>
      <c r="BO6" s="21">
        <f t="shared" si="7"/>
        <v>1174.6099999999999</v>
      </c>
      <c r="BP6" s="20" t="str">
        <f>IF(BP7="","",IF(BP7="-","【-】","【"&amp;SUBSTITUTE(TEXT(BP7,"#,##0.00"),"-","△")&amp;"】"))</f>
        <v>【630.82】</v>
      </c>
      <c r="BQ6" s="21">
        <f>IF(BQ7="",NA(),BQ7)</f>
        <v>89.8</v>
      </c>
      <c r="BR6" s="21">
        <f t="shared" ref="BR6:BZ6" si="8">IF(BR7="",NA(),BR7)</f>
        <v>79.62</v>
      </c>
      <c r="BS6" s="21">
        <f t="shared" si="8"/>
        <v>62.26</v>
      </c>
      <c r="BT6" s="21">
        <f t="shared" si="8"/>
        <v>75.8</v>
      </c>
      <c r="BU6" s="21">
        <f t="shared" si="8"/>
        <v>87.34</v>
      </c>
      <c r="BV6" s="21">
        <f t="shared" si="8"/>
        <v>74.17</v>
      </c>
      <c r="BW6" s="21">
        <f t="shared" si="8"/>
        <v>79.77</v>
      </c>
      <c r="BX6" s="21">
        <f t="shared" si="8"/>
        <v>79.63</v>
      </c>
      <c r="BY6" s="21">
        <f t="shared" si="8"/>
        <v>76.78</v>
      </c>
      <c r="BZ6" s="21">
        <f t="shared" si="8"/>
        <v>75.41</v>
      </c>
      <c r="CA6" s="20" t="str">
        <f>IF(CA7="","",IF(CA7="-","【-】","【"&amp;SUBSTITUTE(TEXT(CA7,"#,##0.00"),"-","△")&amp;"】"))</f>
        <v>【97.81】</v>
      </c>
      <c r="CB6" s="21">
        <f>IF(CB7="",NA(),CB7)</f>
        <v>154.11000000000001</v>
      </c>
      <c r="CC6" s="21">
        <f t="shared" ref="CC6:CK6" si="9">IF(CC7="",NA(),CC7)</f>
        <v>183.66</v>
      </c>
      <c r="CD6" s="21">
        <f t="shared" si="9"/>
        <v>230.64</v>
      </c>
      <c r="CE6" s="21">
        <f t="shared" si="9"/>
        <v>190.43</v>
      </c>
      <c r="CF6" s="21">
        <f t="shared" si="9"/>
        <v>150</v>
      </c>
      <c r="CG6" s="21">
        <f t="shared" si="9"/>
        <v>230.95</v>
      </c>
      <c r="CH6" s="21">
        <f t="shared" si="9"/>
        <v>214.56</v>
      </c>
      <c r="CI6" s="21">
        <f t="shared" si="9"/>
        <v>213.66</v>
      </c>
      <c r="CJ6" s="21">
        <f t="shared" si="9"/>
        <v>224.31</v>
      </c>
      <c r="CK6" s="21">
        <f t="shared" si="9"/>
        <v>223.48</v>
      </c>
      <c r="CL6" s="20" t="str">
        <f>IF(CL7="","",IF(CL7="-","【-】","【"&amp;SUBSTITUTE(TEXT(CL7,"#,##0.00"),"-","△")&amp;"】"))</f>
        <v>【138.75】</v>
      </c>
      <c r="CM6" s="21">
        <f>IF(CM7="",NA(),CM7)</f>
        <v>53.55</v>
      </c>
      <c r="CN6" s="21">
        <f t="shared" ref="CN6:CV6" si="10">IF(CN7="",NA(),CN7)</f>
        <v>57.65</v>
      </c>
      <c r="CO6" s="21">
        <f t="shared" si="10"/>
        <v>60.15</v>
      </c>
      <c r="CP6" s="21">
        <f t="shared" si="10"/>
        <v>59.8</v>
      </c>
      <c r="CQ6" s="21">
        <f t="shared" si="10"/>
        <v>62.4</v>
      </c>
      <c r="CR6" s="21">
        <f t="shared" si="10"/>
        <v>49.27</v>
      </c>
      <c r="CS6" s="21">
        <f t="shared" si="10"/>
        <v>49.47</v>
      </c>
      <c r="CT6" s="21">
        <f t="shared" si="10"/>
        <v>48.19</v>
      </c>
      <c r="CU6" s="21">
        <f t="shared" si="10"/>
        <v>47.32</v>
      </c>
      <c r="CV6" s="21">
        <f t="shared" si="10"/>
        <v>48.03</v>
      </c>
      <c r="CW6" s="20" t="str">
        <f>IF(CW7="","",IF(CW7="-","【-】","【"&amp;SUBSTITUTE(TEXT(CW7,"#,##0.00"),"-","△")&amp;"】"))</f>
        <v>【58.94】</v>
      </c>
      <c r="CX6" s="21">
        <f>IF(CX7="",NA(),CX7)</f>
        <v>72.040000000000006</v>
      </c>
      <c r="CY6" s="21">
        <f t="shared" ref="CY6:DG6" si="11">IF(CY7="",NA(),CY7)</f>
        <v>73.41</v>
      </c>
      <c r="CZ6" s="21">
        <f t="shared" si="11"/>
        <v>75.09</v>
      </c>
      <c r="DA6" s="21">
        <f t="shared" si="11"/>
        <v>76.16</v>
      </c>
      <c r="DB6" s="21">
        <f t="shared" si="11"/>
        <v>76.27</v>
      </c>
      <c r="DC6" s="21">
        <f t="shared" si="11"/>
        <v>83.16</v>
      </c>
      <c r="DD6" s="21">
        <f t="shared" si="11"/>
        <v>82.06</v>
      </c>
      <c r="DE6" s="21">
        <f t="shared" si="11"/>
        <v>82.26</v>
      </c>
      <c r="DF6" s="21">
        <f t="shared" si="11"/>
        <v>81.33</v>
      </c>
      <c r="DG6" s="21">
        <f t="shared" si="11"/>
        <v>80.95</v>
      </c>
      <c r="DH6" s="20" t="str">
        <f>IF(DH7="","",IF(DH7="-","【-】","【"&amp;SUBSTITUTE(TEXT(DH7,"#,##0.00"),"-","△")&amp;"】"))</f>
        <v>【95.91】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</v>
      </c>
      <c r="EK6" s="21">
        <f t="shared" si="14"/>
        <v>0.32</v>
      </c>
      <c r="EL6" s="21">
        <f t="shared" si="14"/>
        <v>0.1</v>
      </c>
      <c r="EM6" s="21">
        <f t="shared" si="14"/>
        <v>0.09</v>
      </c>
      <c r="EN6" s="21">
        <f t="shared" si="14"/>
        <v>0.1</v>
      </c>
      <c r="EO6" s="20" t="str">
        <f>IF(EO7="","",IF(EO7="-","【-】","【"&amp;SUBSTITUTE(TEXT(EO7,"#,##0.00"),"-","△")&amp;"】"))</f>
        <v>【0.22】</v>
      </c>
    </row>
    <row r="7" spans="1:145" s="22" customFormat="1" x14ac:dyDescent="0.2">
      <c r="A7" s="14"/>
      <c r="B7" s="23">
        <v>2023</v>
      </c>
      <c r="C7" s="23">
        <v>454052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22.76</v>
      </c>
      <c r="Q7" s="24">
        <v>73.31</v>
      </c>
      <c r="R7" s="24">
        <v>2750</v>
      </c>
      <c r="S7" s="24">
        <v>14930</v>
      </c>
      <c r="T7" s="24">
        <v>90.13</v>
      </c>
      <c r="U7" s="24">
        <v>165.65</v>
      </c>
      <c r="V7" s="24">
        <v>3354</v>
      </c>
      <c r="W7" s="24">
        <v>1.82</v>
      </c>
      <c r="X7" s="24">
        <v>1842.86</v>
      </c>
      <c r="Y7" s="24">
        <v>95.74</v>
      </c>
      <c r="Z7" s="24">
        <v>90.72</v>
      </c>
      <c r="AA7" s="24">
        <v>80.58</v>
      </c>
      <c r="AB7" s="24">
        <v>88.87</v>
      </c>
      <c r="AC7" s="24">
        <v>94.41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995.35</v>
      </c>
      <c r="BK7" s="24">
        <v>1130.42</v>
      </c>
      <c r="BL7" s="24">
        <v>1245.0999999999999</v>
      </c>
      <c r="BM7" s="24">
        <v>1108.8</v>
      </c>
      <c r="BN7" s="24">
        <v>1194.56</v>
      </c>
      <c r="BO7" s="24">
        <v>1174.6099999999999</v>
      </c>
      <c r="BP7" s="24">
        <v>630.82000000000005</v>
      </c>
      <c r="BQ7" s="24">
        <v>89.8</v>
      </c>
      <c r="BR7" s="24">
        <v>79.62</v>
      </c>
      <c r="BS7" s="24">
        <v>62.26</v>
      </c>
      <c r="BT7" s="24">
        <v>75.8</v>
      </c>
      <c r="BU7" s="24">
        <v>87.34</v>
      </c>
      <c r="BV7" s="24">
        <v>74.17</v>
      </c>
      <c r="BW7" s="24">
        <v>79.77</v>
      </c>
      <c r="BX7" s="24">
        <v>79.63</v>
      </c>
      <c r="BY7" s="24">
        <v>76.78</v>
      </c>
      <c r="BZ7" s="24">
        <v>75.41</v>
      </c>
      <c r="CA7" s="24">
        <v>97.81</v>
      </c>
      <c r="CB7" s="24">
        <v>154.11000000000001</v>
      </c>
      <c r="CC7" s="24">
        <v>183.66</v>
      </c>
      <c r="CD7" s="24">
        <v>230.64</v>
      </c>
      <c r="CE7" s="24">
        <v>190.43</v>
      </c>
      <c r="CF7" s="24">
        <v>150</v>
      </c>
      <c r="CG7" s="24">
        <v>230.95</v>
      </c>
      <c r="CH7" s="24">
        <v>214.56</v>
      </c>
      <c r="CI7" s="24">
        <v>213.66</v>
      </c>
      <c r="CJ7" s="24">
        <v>224.31</v>
      </c>
      <c r="CK7" s="24">
        <v>223.48</v>
      </c>
      <c r="CL7" s="24">
        <v>138.75</v>
      </c>
      <c r="CM7" s="24">
        <v>53.55</v>
      </c>
      <c r="CN7" s="24">
        <v>57.65</v>
      </c>
      <c r="CO7" s="24">
        <v>60.15</v>
      </c>
      <c r="CP7" s="24">
        <v>59.8</v>
      </c>
      <c r="CQ7" s="24">
        <v>62.4</v>
      </c>
      <c r="CR7" s="24">
        <v>49.27</v>
      </c>
      <c r="CS7" s="24">
        <v>49.47</v>
      </c>
      <c r="CT7" s="24">
        <v>48.19</v>
      </c>
      <c r="CU7" s="24">
        <v>47.32</v>
      </c>
      <c r="CV7" s="24">
        <v>48.03</v>
      </c>
      <c r="CW7" s="24">
        <v>58.94</v>
      </c>
      <c r="CX7" s="24">
        <v>72.040000000000006</v>
      </c>
      <c r="CY7" s="24">
        <v>73.41</v>
      </c>
      <c r="CZ7" s="24">
        <v>75.09</v>
      </c>
      <c r="DA7" s="24">
        <v>76.16</v>
      </c>
      <c r="DB7" s="24">
        <v>76.27</v>
      </c>
      <c r="DC7" s="24">
        <v>83.16</v>
      </c>
      <c r="DD7" s="24">
        <v>82.06</v>
      </c>
      <c r="DE7" s="24">
        <v>82.26</v>
      </c>
      <c r="DF7" s="24">
        <v>81.33</v>
      </c>
      <c r="DG7" s="24">
        <v>80.95</v>
      </c>
      <c r="DH7" s="24">
        <v>95.91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</v>
      </c>
      <c r="EK7" s="24">
        <v>0.32</v>
      </c>
      <c r="EL7" s="24">
        <v>0.1</v>
      </c>
      <c r="EM7" s="24">
        <v>0.09</v>
      </c>
      <c r="EN7" s="24">
        <v>0.1</v>
      </c>
      <c r="EO7" s="24">
        <v>0.22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杉尾 唯紀</cp:lastModifiedBy>
  <cp:lastPrinted>2025-01-29T02:04:22Z</cp:lastPrinted>
  <dcterms:created xsi:type="dcterms:W3CDTF">2025-01-24T07:29:20Z</dcterms:created>
  <dcterms:modified xsi:type="dcterms:W3CDTF">2025-02-28T00:16:44Z</dcterms:modified>
  <cp:category/>
</cp:coreProperties>
</file>