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ileserver\16上下水道課\00共通\600庶務\通知・照会・報告／宮崎県市町村課\【定期】公営企業に係る経営比較分析表の分析等について\R6年度（R5決算）\提出\"/>
    </mc:Choice>
  </mc:AlternateContent>
  <xr:revisionPtr revIDLastSave="0" documentId="13_ncr:1_{797C72C0-F2B6-4723-A4EB-87E00A6F69EA}" xr6:coauthVersionLast="47" xr6:coauthVersionMax="47" xr10:uidLastSave="{00000000-0000-0000-0000-000000000000}"/>
  <workbookProtection workbookAlgorithmName="SHA-512" workbookHashValue="5glOI+cxw6xq8H3+d3YXaO//g7f7cuXZmIuvnoMTeCgkQYNMch8ufLetALzI27hkaiYKxiDhVB4HT8ij3Wrf5g==" workbookSaltValue="8W5IW27W1HDAVhf+gPB8sA==" workbookSpinCount="100000" lockStructure="1"/>
  <bookViews>
    <workbookView xWindow="8595" yWindow="600" windowWidth="19710" windowHeight="1486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BB10" i="4"/>
  <c r="W10" i="4"/>
  <c r="P10" i="4"/>
  <c r="BB8" i="4"/>
  <c r="AT8" i="4"/>
  <c r="AD8" i="4"/>
  <c r="W8" i="4"/>
  <c r="B8" i="4"/>
  <c r="B6"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<sst xmlns="http://schemas.openxmlformats.org/spreadsheetml/2006/main" count="236" uniqueCount="118">
  <si>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</si>
  <si>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</si>
  <si>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</si>
  <si>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</si>
  <si>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</si>
  <si>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</si>
  <si>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</si>
  <si>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</si>
  <si>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</si>
  <si>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</si>
  <si>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</si>
  <si>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</si>
  <si>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</si>
  <si>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</si>
  <si>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</si>
  <si>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</si>
  <si>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</si>
  <si>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</si>
  <si>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</si>
  <si>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</si>
  <si>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</si>
  <si>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</si>
  <si>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</si>
  <si>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</si>
  <si>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</si>
  <si>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</si>
  <si>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</si>
  <si>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</si>
  <si>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</si>
  <si>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</si>
  <si>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</si>
  <si>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</si>
  <si>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</si>
  <si>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</si>
  <si>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</si>
  <si>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</si>
  <si>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</si>
  <si>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</si>
  <si>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</si>
  <si>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</si>
  <si>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</si>
  <si>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</si>
  <si>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</si>
  <si>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</si>
  <si>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</si>
  <si>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</si>
  <si>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</si>
  <si>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</si>
  <si>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</si>
  <si>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</si>
  <si>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</si>
  <si>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</si>
  <si>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</si>
  <si>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</si>
  <si>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</si>
  <si>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</si>
  <si>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</si>
  <si>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</si>
  <si>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</si>
  <si>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</si>
  <si>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</si>
  <si>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</si>
  <si>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</si>
  <si>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</si>
  <si>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</si>
  <si>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</si>
  <si>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</si>
  <si>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</si>
  <si>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</si>
  <si>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</si>
  <si>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</si>
  <si>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</si>
  <si>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</si>
  <si>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</si>
  <si>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</si>
  <si>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</si>
  <si>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</si>
  <si>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</si>
  <si>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</si>
  <si>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</si>
  <si>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</si>
  <si>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</si>
  <si>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</si>
  <si>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</si>
  <si>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</si>
  <si>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</si>
  <si>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</si>
  <si>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</si>
  <si>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</si>
  <si>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</si>
  <si>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</si>
  <si>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</si>
  <si>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</si>
  <si>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</si>
  <si>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</si>
  <si>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</si>
  <si>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</si>
  <si>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</si>
  <si>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</si>
  <si>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</si>
  <si>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</si>
  <si>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</si>
  <si>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</si>
  <si>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</si>
  <si>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</si>
  <si>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</si>
  <si>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</si>
  <si>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</si>
  <si>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</si>
  <si>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</si>
  <si>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</si>
  <si>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</si>
  <si>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</si>
  <si>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</si>
  <si>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</si>
  <si>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r>
      <t>「①収益的収支比率」については、100％を下回っているため、引き続き費用の抑制を行う等、改善に努める</t>
    </r>
    <r>
      <rPr>
        <sz val="11"/>
        <rFont val="ＭＳ ゴシック"/>
        <family val="3"/>
        <charset val="128"/>
      </rPr>
      <t xml:space="preserve">必要があります。
「④企業債残高対事業規模比率」については、近年大きな事業が無く企業債を発行していないため企業債残高が減少していますが、今後の施設更新に備え、計画的な運営を行っていく必要があります。 
「⑤経費回収率」「⑥汚水処理原価」については、経費回収率ができる限り100％に近づくよう、費用の抑制に努め汚水処理原価を抑えていく必要があります。
「⑦施設利用率」「⑧水洗化率」については、施設利用率が低く改善する必要がありますが、既に水洗化率が90％を超えており、区域内の人口動態も踏まえると新たな加入は見込めず今後も厳しい状況が続くと考えられため、施設規模の見直し（ダウンサイジング）を行うなど経費削減に努めてまいります。
</t>
    </r>
    <rPh sb="30" eb="31">
      <t>ヒ</t>
    </rPh>
    <rPh sb="32" eb="33">
      <t>ツヅ</t>
    </rPh>
    <rPh sb="34" eb="36">
      <t>ヒヨウ</t>
    </rPh>
    <rPh sb="37" eb="39">
      <t>ヨクセイ</t>
    </rPh>
    <rPh sb="40" eb="41">
      <t>オコナ</t>
    </rPh>
    <rPh sb="42" eb="43">
      <t>トウ</t>
    </rPh>
    <rPh sb="44" eb="46">
      <t>カイゼン</t>
    </rPh>
    <rPh sb="47" eb="48">
      <t>ツト</t>
    </rPh>
    <rPh sb="278" eb="279">
      <t>コ</t>
    </rPh>
    <rPh sb="346" eb="347">
      <t>オコナ</t>
    </rPh>
    <rPh sb="350" eb="352">
      <t>ケイヒ</t>
    </rPh>
    <rPh sb="352" eb="354">
      <t>サクゲン</t>
    </rPh>
    <rPh sb="355" eb="356">
      <t>ツト</t>
    </rPh>
    <phoneticPr fontId="17"/>
  </si>
  <si>
    <t>　農業集落排水施設は平成10年に供用を開始しており、平成30年度に実施した機能診断結果を基に策定した最適整備構想では、今後大規模改修が見込まれているため、計画的な施設更新を行っていく必要があります。</t>
    <rPh sb="7" eb="9">
      <t>シセツ</t>
    </rPh>
    <rPh sb="44" eb="45">
      <t>モト</t>
    </rPh>
    <rPh sb="46" eb="48">
      <t>サクテイ</t>
    </rPh>
    <rPh sb="50" eb="52">
      <t>サイテキ</t>
    </rPh>
    <rPh sb="52" eb="54">
      <t>セイビ</t>
    </rPh>
    <rPh sb="54" eb="56">
      <t>コウソウ</t>
    </rPh>
    <rPh sb="59" eb="61">
      <t>コンゴ</t>
    </rPh>
    <rPh sb="61" eb="64">
      <t>ダイキボ</t>
    </rPh>
    <rPh sb="64" eb="66">
      <t>カイシュウ</t>
    </rPh>
    <rPh sb="67" eb="69">
      <t>ミコ</t>
    </rPh>
    <rPh sb="77" eb="80">
      <t>ケイカクテキ</t>
    </rPh>
    <rPh sb="81" eb="83">
      <t>シセツ</t>
    </rPh>
    <rPh sb="83" eb="85">
      <t>コウシン</t>
    </rPh>
    <rPh sb="86" eb="87">
      <t>オコナ</t>
    </rPh>
    <rPh sb="91" eb="93">
      <t>ヒツヨウ</t>
    </rPh>
    <phoneticPr fontId="17"/>
  </si>
  <si>
    <t>　水洗化率は100％が望ましいですが、90％を超えており、公共用水域の水質保全や快適で文化的な生活環境確保の観点からは、良い状況であります。
　汚水処理原価は類似団体と比較すると同程度に回復してきました。引き続き費用の抑制を図りながら、経営の健全化に努めていく必要があります。
　今後施設の老朽化の進行や、処理区域内の人口減少により、維持管理に係る負担は増加していきます。維持管理適正化計画及び事業実施計画を策定し、施設規模の見直し（ダウンサイジング）や新技術の導入の検討などを含め、計画的な施設更新を行い、持続可能な運営を図ってまいります。</t>
    <rPh sb="23" eb="24">
      <t>コ</t>
    </rPh>
    <rPh sb="89" eb="92">
      <t>ドウテイド</t>
    </rPh>
    <rPh sb="93" eb="95">
      <t>カイフク</t>
    </rPh>
    <rPh sb="102" eb="103">
      <t>ヒ</t>
    </rPh>
    <rPh sb="104" eb="105">
      <t>ツヅ</t>
    </rPh>
    <rPh sb="140" eb="142">
      <t>コンゴ</t>
    </rPh>
    <rPh sb="142" eb="144">
      <t>シセツ</t>
    </rPh>
    <rPh sb="145" eb="148">
      <t>ロウキュウカ</t>
    </rPh>
    <rPh sb="149" eb="151">
      <t>シンコウ</t>
    </rPh>
    <rPh sb="157" eb="158">
      <t>ナイ</t>
    </rPh>
    <rPh sb="159" eb="161">
      <t>ジンコウ</t>
    </rPh>
    <rPh sb="161" eb="163">
      <t>ゲンショウ</t>
    </rPh>
    <rPh sb="167" eb="171">
      <t>イジカンリ</t>
    </rPh>
    <rPh sb="172" eb="173">
      <t>カカ</t>
    </rPh>
    <rPh sb="174" eb="176">
      <t>フタン</t>
    </rPh>
    <rPh sb="177" eb="179">
      <t>ゾウカ</t>
    </rPh>
    <rPh sb="208" eb="210">
      <t>シセツ</t>
    </rPh>
    <rPh sb="227" eb="230">
      <t>シンギジュツ</t>
    </rPh>
    <rPh sb="231" eb="233">
      <t>ドウニュウ</t>
    </rPh>
    <rPh sb="234" eb="236">
      <t>ケントウ</t>
    </rPh>
    <rPh sb="239" eb="240">
      <t>フク</t>
    </rPh>
    <rPh sb="242" eb="245">
      <t>ケイカクテキ</t>
    </rPh>
    <rPh sb="246" eb="248">
      <t>シセツ</t>
    </rPh>
    <rPh sb="248" eb="250">
      <t>コウシン</t>
    </rPh>
    <rPh sb="251" eb="252">
      <t>オコナ</t>
    </rPh>
    <rPh sb="254" eb="258">
      <t>ジゾクカノウ</t>
    </rPh>
    <rPh sb="259" eb="261">
      <t>ウンエイ</t>
    </rPh>
    <rPh sb="262" eb="263">
      <t>ハカ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</si>
</sst>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font>
    <font>
      <sz val="11"/>
      <name val="ＭＳ ゴシック"/>
      <family val="3"/>
      <charset val="128"/>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06-44EB-A3B3-925489855B9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B106-44EB-A3B3-925489855B9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31.3</c:v>
                </c:pt>
                <c:pt idx="1">
                  <c:v>31.54</c:v>
                </c:pt>
                <c:pt idx="2">
                  <c:v>29.58</c:v>
                </c:pt>
                <c:pt idx="3">
                  <c:v>28.61</c:v>
                </c:pt>
                <c:pt idx="4">
                  <c:v>29.1</c:v>
                </c:pt>
              </c:numCache>
            </c:numRef>
          </c:val>
          <c:extLst>
            <c:ext xmlns:c16="http://schemas.microsoft.com/office/drawing/2014/chart" uri="{C3380CC4-5D6E-409C-BE32-E72D297353CC}">
              <c16:uniqueId val="{00000000-4EA5-4344-9D95-0069328AD5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4EA5-4344-9D95-0069328AD5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91.91</c:v>
                </c:pt>
                <c:pt idx="1">
                  <c:v>87.91</c:v>
                </c:pt>
                <c:pt idx="2">
                  <c:v>89.7</c:v>
                </c:pt>
                <c:pt idx="3">
                  <c:v>90.27</c:v>
                </c:pt>
                <c:pt idx="4">
                  <c:v>90.27</c:v>
                </c:pt>
              </c:numCache>
            </c:numRef>
          </c:val>
          <c:extLst>
            <c:ext xmlns:c16="http://schemas.microsoft.com/office/drawing/2014/chart" uri="{C3380CC4-5D6E-409C-BE32-E72D297353CC}">
              <c16:uniqueId val="{00000000-DC97-4D78-98C7-CE3560A715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DC97-4D78-98C7-CE3560A715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75.84</c:v>
                </c:pt>
                <c:pt idx="1">
                  <c:v>76.47</c:v>
                </c:pt>
                <c:pt idx="2">
                  <c:v>74.459999999999994</c:v>
                </c:pt>
                <c:pt idx="3">
                  <c:v>80.900000000000006</c:v>
                </c:pt>
                <c:pt idx="4">
                  <c:v>79.819999999999993</c:v>
                </c:pt>
              </c:numCache>
            </c:numRef>
          </c:val>
          <c:extLst>
            <c:ext xmlns:c16="http://schemas.microsoft.com/office/drawing/2014/chart" uri="{C3380CC4-5D6E-409C-BE32-E72D297353CC}">
              <c16:uniqueId val="{00000000-53DE-4667-81D9-57A826E8587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DE-4667-81D9-57A826E8587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99-4E09-B567-61ECEC31843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99-4E09-B567-61ECEC31843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B5-49C6-A5CD-AA28D46A6A2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B5-49C6-A5CD-AA28D46A6A2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91-4116-8154-72121E48E9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91-4116-8154-72121E48E9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BF-453F-83F2-906C5C3055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BF-453F-83F2-906C5C3055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961.73</c:v>
                </c:pt>
                <c:pt idx="2">
                  <c:v>732.72</c:v>
                </c:pt>
                <c:pt idx="3">
                  <c:v>590.97</c:v>
                </c:pt>
                <c:pt idx="4">
                  <c:v>455.71</c:v>
                </c:pt>
              </c:numCache>
            </c:numRef>
          </c:val>
          <c:extLst>
            <c:ext xmlns:c16="http://schemas.microsoft.com/office/drawing/2014/chart" uri="{C3380CC4-5D6E-409C-BE32-E72D297353CC}">
              <c16:uniqueId val="{00000000-D99B-48AD-A9B1-D831F80641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D99B-48AD-A9B1-D831F80641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39.51</c:v>
                </c:pt>
                <c:pt idx="1">
                  <c:v>39.81</c:v>
                </c:pt>
                <c:pt idx="2">
                  <c:v>37.19</c:v>
                </c:pt>
                <c:pt idx="3">
                  <c:v>46.97</c:v>
                </c:pt>
                <c:pt idx="4">
                  <c:v>45.34</c:v>
                </c:pt>
              </c:numCache>
            </c:numRef>
          </c:val>
          <c:extLst>
            <c:ext xmlns:c16="http://schemas.microsoft.com/office/drawing/2014/chart" uri="{C3380CC4-5D6E-409C-BE32-E72D297353CC}">
              <c16:uniqueId val="{00000000-8AC7-44F4-B48F-C360127BF1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8AC7-44F4-B48F-C360127BF1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354.38</c:v>
                </c:pt>
                <c:pt idx="1">
                  <c:v>359.54</c:v>
                </c:pt>
                <c:pt idx="2">
                  <c:v>393.24</c:v>
                </c:pt>
                <c:pt idx="3">
                  <c:v>313.02999999999997</c:v>
                </c:pt>
                <c:pt idx="4">
                  <c:v>300.74</c:v>
                </c:pt>
              </c:numCache>
            </c:numRef>
          </c:val>
          <c:extLst>
            <c:ext xmlns:c16="http://schemas.microsoft.com/office/drawing/2014/chart" uri="{C3380CC4-5D6E-409C-BE32-E72D297353CC}">
              <c16:uniqueId val="{00000000-49E0-4DCF-A5B0-87374EBA9D0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49E0-4DCF-A5B0-87374EBA9D0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1" zoomScale="85" zoomScaleNormal="85" workbookViewId="0">
      <selection activeCell="BK83" sqref="BK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宮崎県　串間市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F2</v>
      </c>
      <c r="X8" s="59"/>
      <c r="Y8" s="59"/>
      <c r="Z8" s="59"/>
      <c r="AA8" s="59"/>
      <c r="AB8" s="59"/>
      <c r="AC8" s="59"/>
      <c r="AD8" s="60" t="str">
        <f>データ!$M$6</f>
        <v>非設置</v>
      </c>
      <c r="AE8" s="60"/>
      <c r="AF8" s="60"/>
      <c r="AG8" s="60"/>
      <c r="AH8" s="60"/>
      <c r="AI8" s="60"/>
      <c r="AJ8" s="60"/>
      <c r="AK8" s="3"/>
      <c r="AL8" s="48">
        <f>データ!S6</f>
        <v>16517</v>
      </c>
      <c r="AM8" s="48"/>
      <c r="AN8" s="48"/>
      <c r="AO8" s="48"/>
      <c r="AP8" s="48"/>
      <c r="AQ8" s="48"/>
      <c r="AR8" s="48"/>
      <c r="AS8" s="48"/>
      <c r="AT8" s="47">
        <f>データ!T6</f>
        <v>294.92</v>
      </c>
      <c r="AU8" s="47"/>
      <c r="AV8" s="47"/>
      <c r="AW8" s="47"/>
      <c r="AX8" s="47"/>
      <c r="AY8" s="47"/>
      <c r="AZ8" s="47"/>
      <c r="BA8" s="47"/>
      <c r="BB8" s="47">
        <f>データ!U6</f>
        <v>56.01</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2.96</v>
      </c>
      <c r="Q10" s="47"/>
      <c r="R10" s="47"/>
      <c r="S10" s="47"/>
      <c r="T10" s="47"/>
      <c r="U10" s="47"/>
      <c r="V10" s="47"/>
      <c r="W10" s="47">
        <f>データ!Q6</f>
        <v>87.98</v>
      </c>
      <c r="X10" s="47"/>
      <c r="Y10" s="47"/>
      <c r="Z10" s="47"/>
      <c r="AA10" s="47"/>
      <c r="AB10" s="47"/>
      <c r="AC10" s="47"/>
      <c r="AD10" s="48">
        <f>データ!R6</f>
        <v>2530</v>
      </c>
      <c r="AE10" s="48"/>
      <c r="AF10" s="48"/>
      <c r="AG10" s="48"/>
      <c r="AH10" s="48"/>
      <c r="AI10" s="48"/>
      <c r="AJ10" s="48"/>
      <c r="AK10" s="2"/>
      <c r="AL10" s="48">
        <f>データ!V6</f>
        <v>483</v>
      </c>
      <c r="AM10" s="48"/>
      <c r="AN10" s="48"/>
      <c r="AO10" s="48"/>
      <c r="AP10" s="48"/>
      <c r="AQ10" s="48"/>
      <c r="AR10" s="48"/>
      <c r="AS10" s="48"/>
      <c r="AT10" s="47">
        <f>データ!W6</f>
        <v>0.41</v>
      </c>
      <c r="AU10" s="47"/>
      <c r="AV10" s="47"/>
      <c r="AW10" s="47"/>
      <c r="AX10" s="47"/>
      <c r="AY10" s="47"/>
      <c r="AZ10" s="47"/>
      <c r="BA10" s="47"/>
      <c r="BB10" s="47">
        <f>データ!X6</f>
        <v>1178.05</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Na8lS2yUUKg1ieaLBwgZ/TJEMbVQudvkF3cFLqLBRgVuMCWoFpTa/jaKrJdv7RIYWHMeNtqF1WHc3V4gugsFaw==" saltValue="hFtLbKPHo7UnOJ7j7Rf8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66" t="s">
        <v>53</v>
      </c>
      <c r="I3" s="67"/>
      <c r="J3" s="67"/>
      <c r="K3" s="67"/>
      <c r="L3" s="67"/>
      <c r="M3" s="67"/>
      <c r="N3" s="67"/>
      <c r="O3" s="67"/>
      <c r="P3" s="67"/>
      <c r="Q3" s="67"/>
      <c r="R3" s="67"/>
      <c r="S3" s="67"/>
      <c r="T3" s="67"/>
      <c r="U3" s="67"/>
      <c r="V3" s="67"/>
      <c r="W3" s="67"/>
      <c r="X3" s="68"/>
      <c r="Y3" s="72" t="s">
        <v>54</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55</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56</v>
      </c>
      <c r="B4" s="16"/>
      <c r="C4" s="16"/>
      <c r="D4" s="16"/>
      <c r="E4" s="16"/>
      <c r="F4" s="16"/>
      <c r="G4" s="16"/>
      <c r="H4" s="69"/>
      <c r="I4" s="70"/>
      <c r="J4" s="70"/>
      <c r="K4" s="70"/>
      <c r="L4" s="70"/>
      <c r="M4" s="70"/>
      <c r="N4" s="70"/>
      <c r="O4" s="70"/>
      <c r="P4" s="70"/>
      <c r="Q4" s="70"/>
      <c r="R4" s="70"/>
      <c r="S4" s="70"/>
      <c r="T4" s="70"/>
      <c r="U4" s="70"/>
      <c r="V4" s="70"/>
      <c r="W4" s="70"/>
      <c r="X4" s="71"/>
      <c r="Y4" s="65" t="s">
        <v>57</v>
      </c>
      <c r="Z4" s="65"/>
      <c r="AA4" s="65"/>
      <c r="AB4" s="65"/>
      <c r="AC4" s="65"/>
      <c r="AD4" s="65"/>
      <c r="AE4" s="65"/>
      <c r="AF4" s="65"/>
      <c r="AG4" s="65"/>
      <c r="AH4" s="65"/>
      <c r="AI4" s="65"/>
      <c r="AJ4" s="65" t="s">
        <v>58</v>
      </c>
      <c r="AK4" s="65"/>
      <c r="AL4" s="65"/>
      <c r="AM4" s="65"/>
      <c r="AN4" s="65"/>
      <c r="AO4" s="65"/>
      <c r="AP4" s="65"/>
      <c r="AQ4" s="65"/>
      <c r="AR4" s="65"/>
      <c r="AS4" s="65"/>
      <c r="AT4" s="65"/>
      <c r="AU4" s="65" t="s">
        <v>59</v>
      </c>
      <c r="AV4" s="65"/>
      <c r="AW4" s="65"/>
      <c r="AX4" s="65"/>
      <c r="AY4" s="65"/>
      <c r="AZ4" s="65"/>
      <c r="BA4" s="65"/>
      <c r="BB4" s="65"/>
      <c r="BC4" s="65"/>
      <c r="BD4" s="65"/>
      <c r="BE4" s="65"/>
      <c r="BF4" s="65" t="s">
        <v>60</v>
      </c>
      <c r="BG4" s="65"/>
      <c r="BH4" s="65"/>
      <c r="BI4" s="65"/>
      <c r="BJ4" s="65"/>
      <c r="BK4" s="65"/>
      <c r="BL4" s="65"/>
      <c r="BM4" s="65"/>
      <c r="BN4" s="65"/>
      <c r="BO4" s="65"/>
      <c r="BP4" s="65"/>
      <c r="BQ4" s="65" t="s">
        <v>61</v>
      </c>
      <c r="BR4" s="65"/>
      <c r="BS4" s="65"/>
      <c r="BT4" s="65"/>
      <c r="BU4" s="65"/>
      <c r="BV4" s="65"/>
      <c r="BW4" s="65"/>
      <c r="BX4" s="65"/>
      <c r="BY4" s="65"/>
      <c r="BZ4" s="65"/>
      <c r="CA4" s="65"/>
      <c r="CB4" s="65" t="s">
        <v>62</v>
      </c>
      <c r="CC4" s="65"/>
      <c r="CD4" s="65"/>
      <c r="CE4" s="65"/>
      <c r="CF4" s="65"/>
      <c r="CG4" s="65"/>
      <c r="CH4" s="65"/>
      <c r="CI4" s="65"/>
      <c r="CJ4" s="65"/>
      <c r="CK4" s="65"/>
      <c r="CL4" s="65"/>
      <c r="CM4" s="65" t="s">
        <v>63</v>
      </c>
      <c r="CN4" s="65"/>
      <c r="CO4" s="65"/>
      <c r="CP4" s="65"/>
      <c r="CQ4" s="65"/>
      <c r="CR4" s="65"/>
      <c r="CS4" s="65"/>
      <c r="CT4" s="65"/>
      <c r="CU4" s="65"/>
      <c r="CV4" s="65"/>
      <c r="CW4" s="65"/>
      <c r="CX4" s="65" t="s">
        <v>64</v>
      </c>
      <c r="CY4" s="65"/>
      <c r="CZ4" s="65"/>
      <c r="DA4" s="65"/>
      <c r="DB4" s="65"/>
      <c r="DC4" s="65"/>
      <c r="DD4" s="65"/>
      <c r="DE4" s="65"/>
      <c r="DF4" s="65"/>
      <c r="DG4" s="65"/>
      <c r="DH4" s="65"/>
      <c r="DI4" s="65" t="s">
        <v>65</v>
      </c>
      <c r="DJ4" s="65"/>
      <c r="DK4" s="65"/>
      <c r="DL4" s="65"/>
      <c r="DM4" s="65"/>
      <c r="DN4" s="65"/>
      <c r="DO4" s="65"/>
      <c r="DP4" s="65"/>
      <c r="DQ4" s="65"/>
      <c r="DR4" s="65"/>
      <c r="DS4" s="65"/>
      <c r="DT4" s="65" t="s">
        <v>66</v>
      </c>
      <c r="DU4" s="65"/>
      <c r="DV4" s="65"/>
      <c r="DW4" s="65"/>
      <c r="DX4" s="65"/>
      <c r="DY4" s="65"/>
      <c r="DZ4" s="65"/>
      <c r="EA4" s="65"/>
      <c r="EB4" s="65"/>
      <c r="EC4" s="65"/>
      <c r="ED4" s="65"/>
      <c r="EE4" s="65" t="s">
        <v>67</v>
      </c>
      <c r="EF4" s="65"/>
      <c r="EG4" s="65"/>
      <c r="EH4" s="65"/>
      <c r="EI4" s="65"/>
      <c r="EJ4" s="65"/>
      <c r="EK4" s="65"/>
      <c r="EL4" s="65"/>
      <c r="EM4" s="65"/>
      <c r="EN4" s="65"/>
      <c r="EO4" s="65"/>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452076</v>
      </c>
      <c r="D6" s="19">
        <f t="shared" si="3"/>
        <v>47</v>
      </c>
      <c r="E6" s="19">
        <f t="shared" si="3"/>
        <v>17</v>
      </c>
      <c r="F6" s="19">
        <f t="shared" si="3"/>
        <v>5</v>
      </c>
      <c r="G6" s="19">
        <f t="shared" si="3"/>
        <v>0</v>
      </c>
      <c r="H6" s="19" t="str">
        <f t="shared" si="3"/>
        <v>宮崎県　串間市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2.96</v>
      </c>
      <c r="Q6" s="20">
        <f t="shared" si="3"/>
        <v>87.98</v>
      </c>
      <c r="R6" s="20">
        <f t="shared" si="3"/>
        <v>2530</v>
      </c>
      <c r="S6" s="20">
        <f t="shared" si="3"/>
        <v>16517</v>
      </c>
      <c r="T6" s="20">
        <f t="shared" si="3"/>
        <v>294.92</v>
      </c>
      <c r="U6" s="20">
        <f t="shared" si="3"/>
        <v>56.01</v>
      </c>
      <c r="V6" s="20">
        <f t="shared" si="3"/>
        <v>483</v>
      </c>
      <c r="W6" s="20">
        <f t="shared" si="3"/>
        <v>0.41</v>
      </c>
      <c r="X6" s="20">
        <f t="shared" si="3"/>
        <v>1178.05</v>
      </c>
      <c r="Y6" s="21">
        <f>IF(Y7="",NA(),Y7)</f>
        <v>75.84</v>
      </c>
      <c r="Z6" s="21">
        <f t="shared" ref="Z6:AH6" si="4">IF(Z7="",NA(),Z7)</f>
        <v>76.47</v>
      </c>
      <c r="AA6" s="21">
        <f t="shared" si="4"/>
        <v>74.459999999999994</v>
      </c>
      <c r="AB6" s="21">
        <f t="shared" si="4"/>
        <v>80.900000000000006</v>
      </c>
      <c r="AC6" s="21">
        <f t="shared" si="4"/>
        <v>79.819999999999993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961.73</v>
      </c>
      <c r="BH6" s="21">
        <f t="shared" si="7"/>
        <v>732.72</v>
      </c>
      <c r="BI6" s="21">
        <f t="shared" si="7"/>
        <v>590.97</v>
      </c>
      <c r="BJ6" s="21">
        <f t="shared" si="7"/>
        <v>455.71</v>
      </c>
      <c r="BK6" s="21">
        <f t="shared" si="7"/>
        <v>826.83</v>
      </c>
      <c r="BL6" s="21">
        <f t="shared" si="7"/>
        <v>867.83</v>
      </c>
      <c r="BM6" s="21">
        <f t="shared" si="7"/>
        <v>791.76</v>
      </c>
      <c r="BN6" s="21">
        <f t="shared" si="7"/>
        <v>900.82</v>
      </c>
      <c r="BO6" s="21">
        <f t="shared" si="7"/>
        <v>839.21</v>
      </c>
      <c r="BP6" s="20" t="str">
        <f>IF(BP7="","",IF(BP7="-","【-】","【"&amp;SUBSTITUTE(TEXT(BP7,"#,##0.00"),"-","△")&amp;"】"))</f>
        <v>【785.10】</v>
      </c>
      <c r="BQ6" s="21">
        <f>IF(BQ7="",NA(),BQ7)</f>
        <v>39.51</v>
      </c>
      <c r="BR6" s="21">
        <f t="shared" ref="BR6:BZ6" si="8">IF(BR7="",NA(),BR7)</f>
        <v>39.81</v>
      </c>
      <c r="BS6" s="21">
        <f t="shared" si="8"/>
        <v>37.19</v>
      </c>
      <c r="BT6" s="21">
        <f t="shared" si="8"/>
        <v>46.97</v>
      </c>
      <c r="BU6" s="21">
        <f t="shared" si="8"/>
        <v>45.34</v>
      </c>
      <c r="BV6" s="21">
        <f t="shared" si="8"/>
        <v>57.31</v>
      </c>
      <c r="BW6" s="21">
        <f t="shared" si="8"/>
        <v>57.08</v>
      </c>
      <c r="BX6" s="21">
        <f t="shared" si="8"/>
        <v>56.26</v>
      </c>
      <c r="BY6" s="21">
        <f t="shared" si="8"/>
        <v>52.94</v>
      </c>
      <c r="BZ6" s="21">
        <f t="shared" si="8"/>
        <v>52.05</v>
      </c>
      <c r="CA6" s="20" t="str">
        <f>IF(CA7="","",IF(CA7="-","【-】","【"&amp;SUBSTITUTE(TEXT(CA7,"#,##0.00"),"-","△")&amp;"】"))</f>
        <v>【56.93】</v>
      </c>
      <c r="CB6" s="21">
        <f>IF(CB7="",NA(),CB7)</f>
        <v>354.38</v>
      </c>
      <c r="CC6" s="21">
        <f t="shared" ref="CC6:CK6" si="9">IF(CC7="",NA(),CC7)</f>
        <v>359.54</v>
      </c>
      <c r="CD6" s="21">
        <f t="shared" si="9"/>
        <v>393.24</v>
      </c>
      <c r="CE6" s="21">
        <f t="shared" si="9"/>
        <v>313.02999999999997</v>
      </c>
      <c r="CF6" s="21">
        <f t="shared" si="9"/>
        <v>300.74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31.3</v>
      </c>
      <c r="CN6" s="21">
        <f t="shared" ref="CN6:CV6" si="10">IF(CN7="",NA(),CN7)</f>
        <v>31.54</v>
      </c>
      <c r="CO6" s="21">
        <f t="shared" si="10"/>
        <v>29.58</v>
      </c>
      <c r="CP6" s="21">
        <f t="shared" si="10"/>
        <v>28.61</v>
      </c>
      <c r="CQ6" s="21">
        <f t="shared" si="10"/>
        <v>29.1</v>
      </c>
      <c r="CR6" s="21">
        <f t="shared" si="10"/>
        <v>50.14</v>
      </c>
      <c r="CS6" s="21">
        <f t="shared" si="10"/>
        <v>54.83</v>
      </c>
      <c r="CT6" s="21">
        <f t="shared" si="10"/>
        <v>66.53</v>
      </c>
      <c r="CU6" s="21">
        <f t="shared" si="10"/>
        <v>52.35</v>
      </c>
      <c r="CV6" s="21">
        <f t="shared" si="10"/>
        <v>46.25</v>
      </c>
      <c r="CW6" s="20" t="str">
        <f>IF(CW7="","",IF(CW7="-","【-】","【"&amp;SUBSTITUTE(TEXT(CW7,"#,##0.00"),"-","△")&amp;"】"))</f>
        <v>【49.87】</v>
      </c>
      <c r="CX6" s="21">
        <f>IF(CX7="",NA(),CX7)</f>
        <v>91.91</v>
      </c>
      <c r="CY6" s="21">
        <f t="shared" ref="CY6:DG6" si="11">IF(CY7="",NA(),CY7)</f>
        <v>87.91</v>
      </c>
      <c r="CZ6" s="21">
        <f t="shared" si="11"/>
        <v>89.7</v>
      </c>
      <c r="DA6" s="21">
        <f t="shared" si="11"/>
        <v>90.27</v>
      </c>
      <c r="DB6" s="21">
        <f t="shared" si="11"/>
        <v>90.27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452076</v>
      </c>
      <c r="D7" s="23">
        <v>47</v>
      </c>
      <c r="E7" s="23">
        <v>17</v>
      </c>
      <c r="F7" s="23">
        <v>5</v>
      </c>
      <c r="G7" s="23">
        <v>0</v>
      </c>
      <c r="H7" s="23" t="s">
        <v>97</v>
      </c>
      <c r="I7" s="23" t="s">
        <v>98</v>
      </c>
      <c r="J7" s="23" t="s">
        <v>99</v>
      </c>
      <c r="K7" s="23" t="s">
        <v>100</v>
      </c>
      <c r="L7" s="23" t="s">
        <v>101</v>
      </c>
      <c r="M7" s="23" t="s">
        <v>102</v>
      </c>
      <c r="N7" s="24" t="s">
        <v>103</v>
      </c>
      <c r="O7" s="24" t="s">
        <v>104</v>
      </c>
      <c r="P7" s="24">
        <v>2.96</v>
      </c>
      <c r="Q7" s="24">
        <v>87.98</v>
      </c>
      <c r="R7" s="24">
        <v>2530</v>
      </c>
      <c r="S7" s="24">
        <v>16517</v>
      </c>
      <c r="T7" s="24">
        <v>294.92</v>
      </c>
      <c r="U7" s="24">
        <v>56.01</v>
      </c>
      <c r="V7" s="24">
        <v>483</v>
      </c>
      <c r="W7" s="24">
        <v>0.41</v>
      </c>
      <c r="X7" s="24">
        <v>1178.05</v>
      </c>
      <c r="Y7" s="24">
        <v>75.84</v>
      </c>
      <c r="Z7" s="24">
        <v>76.47</v>
      </c>
      <c r="AA7" s="24">
        <v>74.459999999999994</v>
      </c>
      <c r="AB7" s="24">
        <v>80.900000000000006</v>
      </c>
      <c r="AC7" s="24">
        <v>79.819999999999993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961.73</v>
      </c>
      <c r="BH7" s="24">
        <v>732.72</v>
      </c>
      <c r="BI7" s="24">
        <v>590.97</v>
      </c>
      <c r="BJ7" s="24">
        <v>455.71</v>
      </c>
      <c r="BK7" s="24">
        <v>826.83</v>
      </c>
      <c r="BL7" s="24">
        <v>867.83</v>
      </c>
      <c r="BM7" s="24">
        <v>791.76</v>
      </c>
      <c r="BN7" s="24">
        <v>900.82</v>
      </c>
      <c r="BO7" s="24">
        <v>839.21</v>
      </c>
      <c r="BP7" s="24">
        <v>785.1</v>
      </c>
      <c r="BQ7" s="24">
        <v>39.51</v>
      </c>
      <c r="BR7" s="24">
        <v>39.81</v>
      </c>
      <c r="BS7" s="24">
        <v>37.19</v>
      </c>
      <c r="BT7" s="24">
        <v>46.97</v>
      </c>
      <c r="BU7" s="24">
        <v>45.34</v>
      </c>
      <c r="BV7" s="24">
        <v>57.31</v>
      </c>
      <c r="BW7" s="24">
        <v>57.08</v>
      </c>
      <c r="BX7" s="24">
        <v>56.26</v>
      </c>
      <c r="BY7" s="24">
        <v>52.94</v>
      </c>
      <c r="BZ7" s="24">
        <v>52.05</v>
      </c>
      <c r="CA7" s="24">
        <v>56.93</v>
      </c>
      <c r="CB7" s="24">
        <v>354.38</v>
      </c>
      <c r="CC7" s="24">
        <v>359.54</v>
      </c>
      <c r="CD7" s="24">
        <v>393.24</v>
      </c>
      <c r="CE7" s="24">
        <v>313.02999999999997</v>
      </c>
      <c r="CF7" s="24">
        <v>300.74</v>
      </c>
      <c r="CG7" s="24">
        <v>273.52</v>
      </c>
      <c r="CH7" s="24">
        <v>274.99</v>
      </c>
      <c r="CI7" s="24">
        <v>282.08999999999997</v>
      </c>
      <c r="CJ7" s="24">
        <v>303.27999999999997</v>
      </c>
      <c r="CK7" s="24">
        <v>301.86</v>
      </c>
      <c r="CL7" s="24">
        <v>271.14999999999998</v>
      </c>
      <c r="CM7" s="24">
        <v>31.3</v>
      </c>
      <c r="CN7" s="24">
        <v>31.54</v>
      </c>
      <c r="CO7" s="24">
        <v>29.58</v>
      </c>
      <c r="CP7" s="24">
        <v>28.61</v>
      </c>
      <c r="CQ7" s="24">
        <v>29.1</v>
      </c>
      <c r="CR7" s="24">
        <v>50.14</v>
      </c>
      <c r="CS7" s="24">
        <v>54.83</v>
      </c>
      <c r="CT7" s="24">
        <v>66.53</v>
      </c>
      <c r="CU7" s="24">
        <v>52.35</v>
      </c>
      <c r="CV7" s="24">
        <v>46.25</v>
      </c>
      <c r="CW7" s="24">
        <v>49.87</v>
      </c>
      <c r="CX7" s="24">
        <v>91.91</v>
      </c>
      <c r="CY7" s="24">
        <v>87.91</v>
      </c>
      <c r="CZ7" s="24">
        <v>89.7</v>
      </c>
      <c r="DA7" s="24">
        <v>90.27</v>
      </c>
      <c r="DB7" s="24">
        <v>90.27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山﨑 真理子</cp:lastModifiedBy>
  <cp:lastPrinted>2025-01-28T01:33:38Z</cp:lastPrinted>
  <dcterms:created xsi:type="dcterms:W3CDTF">2025-01-24T07:37:00Z</dcterms:created>
  <dcterms:modified xsi:type="dcterms:W3CDTF">2025-01-28T01:34:16Z</dcterms:modified>
  <cp:category/>
</cp:coreProperties>
</file>