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1221_市町村課\05 財政・地方債担当\02 個別事業(現年分)フォルダ\03-02 【決　算】公営企業(現年分のみ)\01 各種照会・回答\250121【依頼】経営比較分析表の分析等について\05市町村→県\02法非適用\06下水道事業\03農集排\"/>
    </mc:Choice>
  </mc:AlternateContent>
  <xr:revisionPtr revIDLastSave="0" documentId="13_ncr:1_{C8CBCA28-5707-4BEE-ABAC-73632EFA22D9}" xr6:coauthVersionLast="47" xr6:coauthVersionMax="47" xr10:uidLastSave="{00000000-0000-0000-0000-000000000000}"/>
  <workbookProtection workbookAlgorithmName="SHA-512" workbookHashValue="PJmeP626SYy+4MuuLSksjdtX4udCcrE7C0Lu6fw7ZjoR+3uSSsGn1M0Ln8wE9B2rD5daYaxi8iI/gQEila2L8g==" workbookSaltValue="JVySiBlfG5S4xDXV3VdeiA==" workbookSpinCount="100000" lockStructure="1"/>
  <bookViews>
    <workbookView xWindow="2868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E86" i="4"/>
  <c r="AT10" i="4"/>
  <c r="AL10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<sst xmlns="http://schemas.openxmlformats.org/spreadsheetml/2006/main" count="236" uniqueCount="119">
  <si>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</si>
  <si>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</si>
  <si>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</si>
  <si>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</si>
  <si>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</si>
  <si>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</si>
  <si>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</si>
  <si>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</si>
  <si>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</si>
  <si>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</si>
  <si>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</si>
  <si>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</si>
  <si>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</si>
  <si>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</si>
  <si>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</si>
  <si>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</si>
  <si>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</si>
  <si>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</si>
  <si>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</si>
  <si>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</si>
  <si>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</si>
  <si>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</si>
  <si>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</si>
  <si>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</si>
  <si>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</si>
  <si>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</si>
  <si>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</si>
  <si>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</si>
  <si>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</si>
  <si>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</si>
  <si>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</si>
  <si>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</si>
  <si>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</si>
  <si>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</si>
  <si>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</si>
  <si>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</si>
  <si>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</si>
  <si>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</si>
  <si>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</si>
  <si>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</si>
  <si>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</si>
  <si>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</si>
  <si>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</si>
  <si>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</si>
  <si>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</si>
  <si>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</si>
  <si>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</si>
  <si>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</si>
  <si>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</si>
  <si>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</si>
  <si>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</si>
  <si>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</si>
  <si>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</si>
  <si>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</si>
  <si>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</si>
  <si>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</si>
  <si>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</si>
  <si>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</si>
  <si>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</si>
  <si>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</si>
  <si>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</si>
  <si>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</si>
  <si>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</si>
  <si>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</si>
  <si>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</si>
  <si>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</si>
  <si>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</si>
  <si>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</si>
  <si>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</si>
  <si>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</si>
  <si>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</si>
  <si>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</si>
  <si>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</si>
  <si>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</si>
  <si>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</si>
  <si>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</si>
  <si>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</si>
  <si>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</si>
  <si>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</si>
  <si>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</si>
  <si>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</si>
  <si>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</si>
  <si>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</si>
  <si>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</si>
  <si>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</si>
  <si>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</si>
  <si>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</si>
  <si>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</si>
  <si>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</si>
  <si>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</si>
  <si>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</si>
  <si>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</si>
  <si>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</si>
  <si>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</si>
  <si>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</si>
  <si>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</si>
  <si>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</si>
  <si>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</si>
  <si>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</si>
  <si>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</si>
  <si>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</si>
  <si>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</si>
  <si>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</si>
  <si>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</si>
  <si>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</si>
  <si>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</si>
  <si>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</si>
  <si>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</si>
  <si>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</si>
  <si>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</si>
  <si>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</si>
  <si>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</si>
  <si>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</si>
  <si>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</si>
  <si>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</si>
  <si>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</si>
  <si>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耐用年数を超えている管渠はありませんが、処理場においては、徐々に修繕が増えていく傾向にあり、老朽化への計画的な財政対応が必要であると考えます。平成25年度に作成した施設最適整備構想計画（長寿命化）に基づき、施設の長寿命化を図り、対応していきます。</t>
    <rPh sb="1" eb="3">
      <t>タイヨウ</t>
    </rPh>
    <rPh sb="3" eb="5">
      <t>ネンスウ</t>
    </rPh>
    <rPh sb="6" eb="7">
      <t>コ</t>
    </rPh>
    <rPh sb="11" eb="13">
      <t>カンキョ</t>
    </rPh>
    <rPh sb="21" eb="23">
      <t>ショリ</t>
    </rPh>
    <rPh sb="23" eb="24">
      <t>ジョウ</t>
    </rPh>
    <rPh sb="30" eb="32">
      <t>ジョジョ</t>
    </rPh>
    <rPh sb="33" eb="35">
      <t>シュウゼン</t>
    </rPh>
    <rPh sb="36" eb="37">
      <t>フ</t>
    </rPh>
    <rPh sb="41" eb="43">
      <t>ケイコウ</t>
    </rPh>
    <rPh sb="47" eb="50">
      <t>ロウキュウカ</t>
    </rPh>
    <rPh sb="52" eb="55">
      <t>ケイカクテキ</t>
    </rPh>
    <rPh sb="56" eb="58">
      <t>ザイセイ</t>
    </rPh>
    <rPh sb="58" eb="60">
      <t>タイオウ</t>
    </rPh>
    <rPh sb="61" eb="63">
      <t>ヒツヨウ</t>
    </rPh>
    <rPh sb="67" eb="68">
      <t>カンガ</t>
    </rPh>
    <rPh sb="72" eb="74">
      <t>ヘイセイ</t>
    </rPh>
    <rPh sb="76" eb="78">
      <t>ネンド</t>
    </rPh>
    <rPh sb="79" eb="81">
      <t>サクセイ</t>
    </rPh>
    <rPh sb="83" eb="85">
      <t>シセツ</t>
    </rPh>
    <rPh sb="85" eb="87">
      <t>サイテキ</t>
    </rPh>
    <rPh sb="87" eb="89">
      <t>セイビ</t>
    </rPh>
    <rPh sb="89" eb="91">
      <t>コウソウ</t>
    </rPh>
    <rPh sb="91" eb="93">
      <t>ケイカク</t>
    </rPh>
    <rPh sb="94" eb="97">
      <t>チョウジュミョウ</t>
    </rPh>
    <rPh sb="97" eb="98">
      <t>カ</t>
    </rPh>
    <rPh sb="100" eb="101">
      <t>モト</t>
    </rPh>
    <rPh sb="104" eb="106">
      <t>シセツ</t>
    </rPh>
    <phoneticPr fontId="4"/>
  </si>
  <si>
    <r>
      <t xml:space="preserve"> 健全な経営を維持するためには</t>
    </r>
    <r>
      <rPr>
        <sz val="11"/>
        <color theme="1"/>
        <rFont val="ＭＳ ゴシック"/>
        <family val="3"/>
        <charset val="128"/>
      </rPr>
      <t>汚水処理費を軽減する検討が必要となります。また、施設の老朽化対策として、施設最適整備構想計画に基づいた整備を行い、長寿命化を図ることにより、経営への負荷を抑えるなど、改善を進める必要があります。</t>
    </r>
    <rPh sb="1" eb="3">
      <t>ケンゼン</t>
    </rPh>
    <rPh sb="4" eb="6">
      <t>ケイエイ</t>
    </rPh>
    <rPh sb="7" eb="9">
      <t>イジ</t>
    </rPh>
    <rPh sb="20" eb="22">
      <t>ケイゲン</t>
    </rPh>
    <rPh sb="24" eb="26">
      <t>ケントウ</t>
    </rPh>
    <rPh sb="27" eb="29">
      <t>ヒツヨウ</t>
    </rPh>
    <rPh sb="38" eb="40">
      <t>シセツ</t>
    </rPh>
    <rPh sb="41" eb="44">
      <t>ロウキュウカ</t>
    </rPh>
    <rPh sb="44" eb="46">
      <t>タイサク</t>
    </rPh>
    <rPh sb="50" eb="52">
      <t>シセツ</t>
    </rPh>
    <phoneticPr fontId="4"/>
  </si>
  <si>
    <t>　本町の農業集落排水は、平成12年度に施設整備が完了し、平成13年度から供用開始しています。
①「収益的収支比率」は、前年度より増加していますが、下水道使用料は前年度よりも減少し、費用についても減少しています。しかし、他会計繰入金により、100％を超えた状況でありますが、更なる費用削減・使用料確保の取組が必要と考えます。
④「企業債残高対事業規模比率」は、0％となっており、本町の農業集落排水事業については、新たな起債はありません。一般会計繰入金により、起債償還金を賄っている状況ではありますが、今後は償還金の減少に伴い、繰入金依存が改善されていくと思われます。
⑤「経費回収率」は、類似団体を上回っていますが、今後は汚水処理費の改善対策も重要であると考えます。
⑥「汚水処理原価」は、類似団体より低く、令和元年度からは微増傾向にあります。本町の農業集落排水区域は、梶山地区と宮村地区の2ヵ所あり、梶山地区は横ばい、宮村地区は微増となっていますが、今後は人口減少が予想され、有収水量の大幅な増加は考えにくいため、効率的な汚水処理経費となるよう努めます。
⑦「施設利用率」は、近年ほぼ横ばいの数値であり、類似団体の平均値を上回るなど、安定している状況でしたが、今後さらに効率性の向上に努める必要があります。
⑧「水洗化率」は、類似団体と比べ高い水準にありますが、さらに接続推進に努める必要があります。</t>
    <rPh sb="59" eb="62">
      <t>ゼンネンド</t>
    </rPh>
    <rPh sb="64" eb="66">
      <t>ゾウカ</t>
    </rPh>
    <rPh sb="86" eb="88">
      <t>ゲンショウ</t>
    </rPh>
    <rPh sb="124" eb="125">
      <t>コ</t>
    </rPh>
    <rPh sb="262" eb="265">
      <t>クリイレキン</t>
    </rPh>
    <rPh sb="265" eb="267">
      <t>イゾン</t>
    </rPh>
    <rPh sb="268" eb="270">
      <t>カイゼン</t>
    </rPh>
    <rPh sb="511" eb="513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</si>
</sst>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1-44AF-B1ED-D8E490D82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338552"/>
        <c:axId val="360338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1-44AF-B1ED-D8E490D82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338552"/>
        <c:axId val="360338936"/>
      </c:lineChart>
      <c:dateAx>
        <c:axId val="36033855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0338936"/>
        <c:crosses val="autoZero"/>
        <c:auto val="1"/>
        <c:lblOffset val="100"/>
        <c:baseTimeUnit val="years"/>
      </c:dateAx>
      <c:valAx>
        <c:axId val="360338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338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58.66</c:v>
                </c:pt>
                <c:pt idx="1">
                  <c:v>58.36</c:v>
                </c:pt>
                <c:pt idx="2">
                  <c:v>57.31</c:v>
                </c:pt>
                <c:pt idx="3">
                  <c:v>55.67</c:v>
                </c:pt>
                <c:pt idx="4">
                  <c:v>57.91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1-4903-AD5D-E45FA2213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22328"/>
        <c:axId val="36102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1-4903-AD5D-E45FA2213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22328"/>
        <c:axId val="361028208"/>
      </c:lineChart>
      <c:dateAx>
        <c:axId val="3610223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028208"/>
        <c:crosses val="autoZero"/>
        <c:auto val="1"/>
        <c:lblOffset val="100"/>
        <c:baseTimeUnit val="years"/>
      </c:dateAx>
      <c:valAx>
        <c:axId val="36102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02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88.55</c:v>
                </c:pt>
                <c:pt idx="1">
                  <c:v>90.32</c:v>
                </c:pt>
                <c:pt idx="2">
                  <c:v>90.45</c:v>
                </c:pt>
                <c:pt idx="3">
                  <c:v>91.01</c:v>
                </c:pt>
                <c:pt idx="4">
                  <c:v>92.05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9-4D41-9B1D-A69314A3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23112"/>
        <c:axId val="36168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9-4D41-9B1D-A69314A3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23112"/>
        <c:axId val="361680136"/>
      </c:lineChart>
      <c:dateAx>
        <c:axId val="361023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680136"/>
        <c:crosses val="autoZero"/>
        <c:auto val="1"/>
        <c:lblOffset val="100"/>
        <c:baseTimeUnit val="years"/>
      </c:dateAx>
      <c:valAx>
        <c:axId val="36168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02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101.26</c:v>
                </c:pt>
                <c:pt idx="1">
                  <c:v>99.52</c:v>
                </c:pt>
                <c:pt idx="2">
                  <c:v>99.33</c:v>
                </c:pt>
                <c:pt idx="3">
                  <c:v>99.27</c:v>
                </c:pt>
                <c:pt idx="4">
                  <c:v>101.57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4-48A5-94BC-F61F1EBCC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75432"/>
        <c:axId val="36057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4-48A5-94BC-F61F1EBCC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75432"/>
        <c:axId val="360575816"/>
      </c:lineChart>
      <c:dateAx>
        <c:axId val="360575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0575816"/>
        <c:crosses val="autoZero"/>
        <c:auto val="1"/>
        <c:lblOffset val="100"/>
        <c:baseTimeUnit val="years"/>
      </c:dateAx>
      <c:valAx>
        <c:axId val="36057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575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7-4A22-912A-DFA64B690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88128"/>
        <c:axId val="36055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7-4A22-912A-DFA64B690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88128"/>
        <c:axId val="360554072"/>
      </c:lineChart>
      <c:dateAx>
        <c:axId val="1281881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0554072"/>
        <c:crosses val="autoZero"/>
        <c:auto val="1"/>
        <c:lblOffset val="100"/>
        <c:baseTimeUnit val="years"/>
      </c:dateAx>
      <c:valAx>
        <c:axId val="36055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1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18E-808F-AA842971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74016"/>
        <c:axId val="36127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0-418E-808F-AA842971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74016"/>
        <c:axId val="361275192"/>
      </c:lineChart>
      <c:dateAx>
        <c:axId val="361274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275192"/>
        <c:crosses val="autoZero"/>
        <c:auto val="1"/>
        <c:lblOffset val="100"/>
        <c:baseTimeUnit val="years"/>
      </c:dateAx>
      <c:valAx>
        <c:axId val="36127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27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474A-A979-68E26E7F5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74800"/>
        <c:axId val="36127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D-474A-A979-68E26E7F5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74800"/>
        <c:axId val="361275584"/>
      </c:lineChart>
      <c:dateAx>
        <c:axId val="36127480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275584"/>
        <c:crosses val="autoZero"/>
        <c:auto val="1"/>
        <c:lblOffset val="100"/>
        <c:baseTimeUnit val="years"/>
      </c:dateAx>
      <c:valAx>
        <c:axId val="36127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27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9-45DB-8C21-60D01941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76760"/>
        <c:axId val="36102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9-45DB-8C21-60D01941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76760"/>
        <c:axId val="361024288"/>
      </c:lineChart>
      <c:dateAx>
        <c:axId val="3612767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024288"/>
        <c:crosses val="autoZero"/>
        <c:auto val="1"/>
        <c:lblOffset val="100"/>
        <c:baseTimeUnit val="years"/>
      </c:dateAx>
      <c:valAx>
        <c:axId val="36102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276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7-40EF-871B-C05F0EB1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23504"/>
        <c:axId val="36102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7-40EF-871B-C05F0EB1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23504"/>
        <c:axId val="361024680"/>
      </c:lineChart>
      <c:dateAx>
        <c:axId val="3610235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024680"/>
        <c:crosses val="autoZero"/>
        <c:auto val="1"/>
        <c:lblOffset val="100"/>
        <c:baseTimeUnit val="years"/>
      </c:dateAx>
      <c:valAx>
        <c:axId val="36102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02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97.13</c:v>
                </c:pt>
                <c:pt idx="1">
                  <c:v>97.68</c:v>
                </c:pt>
                <c:pt idx="2">
                  <c:v>96.75</c:v>
                </c:pt>
                <c:pt idx="3">
                  <c:v>94.99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F-41C7-A572-E0B9D9AE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27032"/>
        <c:axId val="36102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F-41C7-A572-E0B9D9AE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27032"/>
        <c:axId val="361025464"/>
      </c:lineChart>
      <c:dateAx>
        <c:axId val="361027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025464"/>
        <c:crosses val="autoZero"/>
        <c:auto val="1"/>
        <c:lblOffset val="100"/>
        <c:baseTimeUnit val="years"/>
      </c:dateAx>
      <c:valAx>
        <c:axId val="36102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027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184.33</c:v>
                </c:pt>
                <c:pt idx="1">
                  <c:v>186.49</c:v>
                </c:pt>
                <c:pt idx="2">
                  <c:v>187.99</c:v>
                </c:pt>
                <c:pt idx="3">
                  <c:v>192.35</c:v>
                </c:pt>
                <c:pt idx="4">
                  <c:v>179.96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7-4E74-909A-C30E6D521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27816"/>
        <c:axId val="361026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7-4E74-909A-C30E6D521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27816"/>
        <c:axId val="361026248"/>
      </c:lineChart>
      <c:dateAx>
        <c:axId val="3610278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61026248"/>
        <c:crosses val="autoZero"/>
        <c:auto val="1"/>
        <c:lblOffset val="100"/>
        <c:baseTimeUnit val="years"/>
      </c:dateAx>
      <c:valAx>
        <c:axId val="361026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027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G9" zoomScaleNormal="100" workbookViewId="0">
      <selection activeCell="BF36" sqref="BF3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宮崎県　三股町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25878</v>
      </c>
      <c r="AM8" s="45"/>
      <c r="AN8" s="45"/>
      <c r="AO8" s="45"/>
      <c r="AP8" s="45"/>
      <c r="AQ8" s="45"/>
      <c r="AR8" s="45"/>
      <c r="AS8" s="45"/>
      <c r="AT8" s="44">
        <f>データ!T6</f>
        <v>110.02</v>
      </c>
      <c r="AU8" s="44"/>
      <c r="AV8" s="44"/>
      <c r="AW8" s="44"/>
      <c r="AX8" s="44"/>
      <c r="AY8" s="44"/>
      <c r="AZ8" s="44"/>
      <c r="BA8" s="44"/>
      <c r="BB8" s="44">
        <f>データ!U6</f>
        <v>235.21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5.95</v>
      </c>
      <c r="Q10" s="44"/>
      <c r="R10" s="44"/>
      <c r="S10" s="44"/>
      <c r="T10" s="44"/>
      <c r="U10" s="44"/>
      <c r="V10" s="44"/>
      <c r="W10" s="44">
        <f>データ!Q6</f>
        <v>87.8</v>
      </c>
      <c r="X10" s="44"/>
      <c r="Y10" s="44"/>
      <c r="Z10" s="44"/>
      <c r="AA10" s="44"/>
      <c r="AB10" s="44"/>
      <c r="AC10" s="44"/>
      <c r="AD10" s="45">
        <f>データ!R6</f>
        <v>3305</v>
      </c>
      <c r="AE10" s="45"/>
      <c r="AF10" s="45"/>
      <c r="AG10" s="45"/>
      <c r="AH10" s="45"/>
      <c r="AI10" s="45"/>
      <c r="AJ10" s="45"/>
      <c r="AK10" s="2"/>
      <c r="AL10" s="45">
        <f>データ!V6</f>
        <v>1534</v>
      </c>
      <c r="AM10" s="45"/>
      <c r="AN10" s="45"/>
      <c r="AO10" s="45"/>
      <c r="AP10" s="45"/>
      <c r="AQ10" s="45"/>
      <c r="AR10" s="45"/>
      <c r="AS10" s="45"/>
      <c r="AT10" s="44">
        <f>データ!W6</f>
        <v>0.95</v>
      </c>
      <c r="AU10" s="44"/>
      <c r="AV10" s="44"/>
      <c r="AW10" s="44"/>
      <c r="AX10" s="44"/>
      <c r="AY10" s="44"/>
      <c r="AZ10" s="44"/>
      <c r="BA10" s="44"/>
      <c r="BB10" s="44">
        <f>データ!X6</f>
        <v>1614.74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116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117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tLjGzTExLFfr2nyijNiJa1csASlJPXdlYJVgfqc5p7px9oH866/vYTVkJTrCpuSehicLtgYTKfePFXviyFYOOQ==" saltValue="T+2vN5klnfuGilvoDu9Ph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453412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宮崎県　三股町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5.95</v>
      </c>
      <c r="Q6" s="20">
        <f t="shared" si="3"/>
        <v>87.8</v>
      </c>
      <c r="R6" s="20">
        <f t="shared" si="3"/>
        <v>3305</v>
      </c>
      <c r="S6" s="20">
        <f t="shared" si="3"/>
        <v>25878</v>
      </c>
      <c r="T6" s="20">
        <f t="shared" si="3"/>
        <v>110.02</v>
      </c>
      <c r="U6" s="20">
        <f t="shared" si="3"/>
        <v>235.21</v>
      </c>
      <c r="V6" s="20">
        <f t="shared" si="3"/>
        <v>1534</v>
      </c>
      <c r="W6" s="20">
        <f t="shared" si="3"/>
        <v>0.95</v>
      </c>
      <c r="X6" s="20">
        <f t="shared" si="3"/>
        <v>1614.74</v>
      </c>
      <c r="Y6" s="21">
        <f>IF(Y7="",NA(),Y7)</f>
        <v>101.26</v>
      </c>
      <c r="Z6" s="21">
        <f t="shared" ref="Z6:AH6" si="4">IF(Z7="",NA(),Z7)</f>
        <v>99.52</v>
      </c>
      <c r="AA6" s="21">
        <f t="shared" si="4"/>
        <v>99.33</v>
      </c>
      <c r="AB6" s="21">
        <f t="shared" si="4"/>
        <v>99.27</v>
      </c>
      <c r="AC6" s="21">
        <f t="shared" si="4"/>
        <v>101.57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97.13</v>
      </c>
      <c r="BR6" s="21">
        <f t="shared" ref="BR6:BZ6" si="8">IF(BR7="",NA(),BR7)</f>
        <v>97.68</v>
      </c>
      <c r="BS6" s="21">
        <f t="shared" si="8"/>
        <v>96.75</v>
      </c>
      <c r="BT6" s="21">
        <f t="shared" si="8"/>
        <v>94.99</v>
      </c>
      <c r="BU6" s="21">
        <f t="shared" si="8"/>
        <v>100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184.33</v>
      </c>
      <c r="CC6" s="21">
        <f t="shared" ref="CC6:CK6" si="9">IF(CC7="",NA(),CC7)</f>
        <v>186.49</v>
      </c>
      <c r="CD6" s="21">
        <f t="shared" si="9"/>
        <v>187.99</v>
      </c>
      <c r="CE6" s="21">
        <f t="shared" si="9"/>
        <v>192.35</v>
      </c>
      <c r="CF6" s="21">
        <f t="shared" si="9"/>
        <v>179.96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58.66</v>
      </c>
      <c r="CN6" s="21">
        <f t="shared" ref="CN6:CV6" si="10">IF(CN7="",NA(),CN7)</f>
        <v>58.36</v>
      </c>
      <c r="CO6" s="21">
        <f t="shared" si="10"/>
        <v>57.31</v>
      </c>
      <c r="CP6" s="21">
        <f t="shared" si="10"/>
        <v>55.67</v>
      </c>
      <c r="CQ6" s="21">
        <f t="shared" si="10"/>
        <v>57.91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88.55</v>
      </c>
      <c r="CY6" s="21">
        <f t="shared" ref="CY6:DG6" si="11">IF(CY7="",NA(),CY7)</f>
        <v>90.32</v>
      </c>
      <c r="CZ6" s="21">
        <f t="shared" si="11"/>
        <v>90.45</v>
      </c>
      <c r="DA6" s="21">
        <f t="shared" si="11"/>
        <v>91.01</v>
      </c>
      <c r="DB6" s="21">
        <f t="shared" si="11"/>
        <v>92.05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453412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5.95</v>
      </c>
      <c r="Q7" s="24">
        <v>87.8</v>
      </c>
      <c r="R7" s="24">
        <v>3305</v>
      </c>
      <c r="S7" s="24">
        <v>25878</v>
      </c>
      <c r="T7" s="24">
        <v>110.02</v>
      </c>
      <c r="U7" s="24">
        <v>235.21</v>
      </c>
      <c r="V7" s="24">
        <v>1534</v>
      </c>
      <c r="W7" s="24">
        <v>0.95</v>
      </c>
      <c r="X7" s="24">
        <v>1614.74</v>
      </c>
      <c r="Y7" s="24">
        <v>101.26</v>
      </c>
      <c r="Z7" s="24">
        <v>99.52</v>
      </c>
      <c r="AA7" s="24">
        <v>99.33</v>
      </c>
      <c r="AB7" s="24">
        <v>99.27</v>
      </c>
      <c r="AC7" s="24">
        <v>101.57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97.13</v>
      </c>
      <c r="BR7" s="24">
        <v>97.68</v>
      </c>
      <c r="BS7" s="24">
        <v>96.75</v>
      </c>
      <c r="BT7" s="24">
        <v>94.99</v>
      </c>
      <c r="BU7" s="24">
        <v>100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184.33</v>
      </c>
      <c r="CC7" s="24">
        <v>186.49</v>
      </c>
      <c r="CD7" s="24">
        <v>187.99</v>
      </c>
      <c r="CE7" s="24">
        <v>192.35</v>
      </c>
      <c r="CF7" s="24">
        <v>179.96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58.66</v>
      </c>
      <c r="CN7" s="24">
        <v>58.36</v>
      </c>
      <c r="CO7" s="24">
        <v>57.31</v>
      </c>
      <c r="CP7" s="24">
        <v>55.67</v>
      </c>
      <c r="CQ7" s="24">
        <v>57.91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88.55</v>
      </c>
      <c r="CY7" s="24">
        <v>90.32</v>
      </c>
      <c r="CZ7" s="24">
        <v>90.45</v>
      </c>
      <c r="DA7" s="24">
        <v>91.01</v>
      </c>
      <c r="DB7" s="24">
        <v>92.05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杉尾 唯紀</cp:lastModifiedBy>
  <dcterms:created xsi:type="dcterms:W3CDTF">2025-01-24T07:37:01Z</dcterms:created>
  <dcterms:modified xsi:type="dcterms:W3CDTF">2025-02-12T00:55:58Z</dcterms:modified>
  <cp:category/>
</cp:coreProperties>
</file>