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5特排\"/>
    </mc:Choice>
  </mc:AlternateContent>
  <xr:revisionPtr revIDLastSave="0" documentId="13_ncr:1_{0CD48D43-E645-4684-A547-A57538AB901C}" xr6:coauthVersionLast="47" xr6:coauthVersionMax="47" xr10:uidLastSave="{00000000-0000-0000-0000-000000000000}"/>
  <workbookProtection workbookAlgorithmName="SHA-512" workbookHashValue="NNrZ8ka/O//G5f5HDW5UTU1oEBqrrpdy8c+htLEHCzG/b0uHANmhN7eaSR9Dlw5YIPTzq0PBKTt5Y470hDWx7Q==" workbookSaltValue="2xilg5lu/Ci+EYtAjrizO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AD8" i="4"/>
  <c r="W8" i="4"/>
  <c r="P8" i="4"/>
  <c r="I8" i="4"/>
  <c r="B8" i="4"/>
  <c r="B6" i="4"/>
</calcChain>
</file>

<file path=xl/sharedStrings.xml><?xml version="1.0" encoding="utf-8"?>
<sst xmlns="http://schemas.openxmlformats.org/spreadsheetml/2006/main" count="247" uniqueCount="116">
  <si>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</si>
  <si>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</si>
  <si>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</si>
  <si>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</si>
  <si>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</si>
  <si>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</si>
  <si>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</si>
  <si>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</si>
  <si>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</si>
  <si>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</si>
  <si>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</si>
  <si>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</si>
  <si>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</si>
  <si>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</si>
  <si>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</si>
  <si>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</si>
  <si>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</si>
  <si>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</si>
  <si>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</si>
  <si>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</si>
  <si>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</si>
  <si>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</si>
  <si>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</si>
  <si>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</si>
  <si>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</si>
  <si>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</si>
  <si>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</si>
  <si>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</si>
  <si>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</si>
  <si>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</si>
  <si>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</si>
  <si>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</si>
  <si>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</si>
  <si>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</si>
  <si>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</si>
  <si>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</si>
  <si>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</si>
  <si>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</si>
  <si>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</si>
  <si>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</si>
  <si>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</si>
  <si>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</si>
  <si>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</si>
  <si>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</si>
  <si>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</si>
  <si>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</si>
  <si>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</si>
  <si>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</si>
  <si>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</si>
  <si>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</si>
  <si>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</si>
  <si>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</si>
  <si>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</si>
  <si>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</si>
  <si>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</si>
  <si>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</si>
  <si>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</si>
  <si>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</si>
  <si>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</si>
  <si>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</si>
  <si>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</si>
  <si>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</si>
  <si>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</si>
  <si>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</si>
  <si>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</si>
  <si>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</si>
  <si>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</si>
  <si>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</si>
  <si>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</si>
  <si>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</si>
  <si>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</si>
  <si>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</si>
  <si>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</si>
  <si>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</si>
  <si>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</si>
  <si>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</si>
  <si>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</si>
  <si>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</si>
  <si>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</si>
  <si>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</si>
  <si>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</si>
  <si>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</si>
  <si>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</si>
  <si>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</si>
  <si>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</si>
  <si>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</si>
  <si>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</si>
  <si>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</si>
  <si>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</si>
  <si>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</si>
  <si>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</si>
  <si>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</si>
  <si>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</si>
  <si>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</si>
  <si>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</si>
  <si>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</si>
  <si>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</si>
  <si>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</si>
  <si>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</si>
  <si>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</si>
  <si>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</si>
  <si>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</si>
  <si>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</si>
  <si>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</si>
  <si>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</si>
  <si>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</si>
  <si>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</si>
  <si>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</si>
  <si>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</si>
  <si>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</si>
  <si>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</si>
  <si>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</si>
  <si>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</si>
  <si>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企業債の償還を一般会計が負担することを明文化したことで歳入の増加があった一方で、従前は一般会計で支出していた職員給与を当該会計で計上することになったため支出の増加及びこれに対する基準外繰入金が増加し、経費回収率が悪化している。
　また、令和6年度の公営企業会計適用後については、減価償却費の計上によって基準内繰入金が相当程度減少する見込みである。
　そのため、経営状況改善のために料金改定を予定していたが、検討の結果、料金体系の変更は行わず、繰入金の増額で対応することになった。
　今後は経費削減に努め、経営基盤の強化と財政マネジメントの向上を図っていく。</t>
    <rPh sb="20" eb="23">
      <t>メイブンカ</t>
    </rPh>
    <rPh sb="41" eb="43">
      <t>ジュウゼン</t>
    </rPh>
    <rPh sb="44" eb="46">
      <t>イッパン</t>
    </rPh>
    <rPh sb="46" eb="48">
      <t>カイケイ</t>
    </rPh>
    <rPh sb="49" eb="51">
      <t>シシュツ</t>
    </rPh>
    <phoneticPr fontId="1"/>
  </si>
  <si>
    <t>①収益的収支比率
　事業開始から現在まで、償還年数を30年で起債してきていたが、令和6年度からの公営企業会計移行により、会計上の浄化槽の償却年数が28年であったことで、その2年のギャップの積上げで法適移行時に資本金不足を生じることとなり、その解消のための一般会計繰入れを行ったことで収益的収支比率が大幅に増加した。
　上記当該年度の要因を除けば、浄化槽1基当たりの最低限の維持管理費用（法定検査、清掃）よりも浄化槽1基当たりの使用料の料金設定の方が低く、修繕等が発生する度に赤字が増加する構造となっているが、その分は一般会計繰入で対応することとしているため、収益的収支比率がマイナスになることはないと想定している。
④企業債残高対事業規模比率
　令和3年度より新たに繰出基準を設け、地方償還金を一般会計で負担することにしているため、0％となっている。
⑤経費回収率、⑥汚水処理原価
　前年度に比して修繕費が減少したため、経費回収率、汚水処理原価ともに僅かに改善した。
⑦施設使用率
　当該会計における浄化槽は全て戸別設置であり、設置において過大な処理能力の浄化槽は無いため、その使用率の増減は家庭における使用水量の増減によるものであるから、特段の改善を要しない。
⑧水洗化率
　R2まで現在処理区域内人口の算出を誤っており、またR3は水洗便所設置済人口欄に非設置の人口を誤記していたため、正確な比較となっていない。しかし、当該事業は公共下水道事業等とは異なり、浄化槽の設置は戸別で行うものであって、設置した箇所の水洗化は100％であるから、特段の改善を要しない。</t>
    <rPh sb="10" eb="12">
      <t>ジギョウ</t>
    </rPh>
    <rPh sb="12" eb="14">
      <t>カイシ</t>
    </rPh>
    <rPh sb="16" eb="18">
      <t>ゲンザイ</t>
    </rPh>
    <rPh sb="21" eb="23">
      <t>ショウカン</t>
    </rPh>
    <rPh sb="23" eb="25">
      <t>ネンスウ</t>
    </rPh>
    <rPh sb="28" eb="29">
      <t>ネン</t>
    </rPh>
    <rPh sb="30" eb="32">
      <t>キサイ</t>
    </rPh>
    <rPh sb="40" eb="42">
      <t>レイワ</t>
    </rPh>
    <rPh sb="43" eb="45">
      <t>ネンド</t>
    </rPh>
    <rPh sb="48" eb="50">
      <t>コウエイ</t>
    </rPh>
    <rPh sb="50" eb="52">
      <t>キギョウ</t>
    </rPh>
    <rPh sb="52" eb="54">
      <t>カイケイ</t>
    </rPh>
    <rPh sb="54" eb="56">
      <t>イコウ</t>
    </rPh>
    <rPh sb="60" eb="62">
      <t>カイケイ</t>
    </rPh>
    <rPh sb="62" eb="63">
      <t>ジョウ</t>
    </rPh>
    <rPh sb="64" eb="67">
      <t>ジョウカソウ</t>
    </rPh>
    <rPh sb="68" eb="70">
      <t>ショウキャク</t>
    </rPh>
    <rPh sb="70" eb="72">
      <t>ネンスウ</t>
    </rPh>
    <rPh sb="75" eb="76">
      <t>ネン</t>
    </rPh>
    <rPh sb="87" eb="88">
      <t>ネン</t>
    </rPh>
    <rPh sb="94" eb="96">
      <t>ツミア</t>
    </rPh>
    <rPh sb="98" eb="99">
      <t>ホウ</t>
    </rPh>
    <rPh sb="99" eb="100">
      <t>テキ</t>
    </rPh>
    <rPh sb="100" eb="102">
      <t>イコウ</t>
    </rPh>
    <rPh sb="102" eb="103">
      <t>ジ</t>
    </rPh>
    <rPh sb="104" eb="107">
      <t>シホンキン</t>
    </rPh>
    <rPh sb="107" eb="109">
      <t>フソク</t>
    </rPh>
    <rPh sb="110" eb="111">
      <t>ショウ</t>
    </rPh>
    <rPh sb="121" eb="123">
      <t>カイショウ</t>
    </rPh>
    <rPh sb="127" eb="129">
      <t>イッパン</t>
    </rPh>
    <rPh sb="129" eb="131">
      <t>カイケイ</t>
    </rPh>
    <rPh sb="131" eb="133">
      <t>クリイレ</t>
    </rPh>
    <rPh sb="135" eb="136">
      <t>オコナ</t>
    </rPh>
    <rPh sb="141" eb="144">
      <t>シュウエキテキ</t>
    </rPh>
    <rPh sb="144" eb="146">
      <t>シュウシ</t>
    </rPh>
    <rPh sb="146" eb="148">
      <t>ヒリツ</t>
    </rPh>
    <rPh sb="149" eb="151">
      <t>オオハバ</t>
    </rPh>
    <rPh sb="152" eb="154">
      <t>ゾウカ</t>
    </rPh>
    <rPh sb="159" eb="161">
      <t>ジョウキ</t>
    </rPh>
    <rPh sb="161" eb="163">
      <t>トウガイ</t>
    </rPh>
    <rPh sb="163" eb="165">
      <t>ネンド</t>
    </rPh>
    <rPh sb="166" eb="168">
      <t>ヨウイン</t>
    </rPh>
    <rPh sb="169" eb="170">
      <t>ノゾ</t>
    </rPh>
    <rPh sb="256" eb="257">
      <t>ブン</t>
    </rPh>
    <rPh sb="258" eb="260">
      <t>イッパン</t>
    </rPh>
    <rPh sb="260" eb="262">
      <t>カイケイ</t>
    </rPh>
    <rPh sb="262" eb="264">
      <t>クリイレ</t>
    </rPh>
    <rPh sb="265" eb="267">
      <t>タイオウ</t>
    </rPh>
    <rPh sb="300" eb="302">
      <t>ソウテイ</t>
    </rPh>
    <rPh sb="392" eb="395">
      <t>ゼンネンド</t>
    </rPh>
    <phoneticPr fontId="1"/>
  </si>
  <si>
    <r>
      <t>　当該事業の開始は平成19年であり、耐用年数を超過したものはないため、問題は生じていない。
　ただし、事業開始から18年が経過し、ブロア等の修繕が増加傾向にあるため、今後も老朽化対策として設備の改善に努</t>
    </r>
    <r>
      <rPr>
        <sz val="11"/>
        <color theme="1"/>
        <rFont val="ＭＳ ゴシック"/>
        <family val="3"/>
        <charset val="128"/>
      </rPr>
      <t>めていく。</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</si>
</sst>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9"/>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3-4583-9D0F-003E9C1163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13-4583-9D0F-003E9C1163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88.66</c:v>
                </c:pt>
                <c:pt idx="1">
                  <c:v>84.85</c:v>
                </c:pt>
                <c:pt idx="2">
                  <c:v>89.68</c:v>
                </c:pt>
                <c:pt idx="3">
                  <c:v>104.83</c:v>
                </c:pt>
                <c:pt idx="4">
                  <c:v>256.05</c:v>
                </c:pt>
              </c:numCache>
            </c:numRef>
          </c:val>
          <c:extLst>
            <c:ext xmlns:c16="http://schemas.microsoft.com/office/drawing/2014/chart" uri="{C3380CC4-5D6E-409C-BE32-E72D297353CC}">
              <c16:uniqueId val="{00000000-9D0F-4F34-9AD8-B2CFDC8FD8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0F-4F34-9AD8-B2CFDC8FD8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8-434C-AAFD-4469E9BC6B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8-434C-AAFD-4469E9BC6B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1-4B1C-AFA7-10723E214A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1-4B1C-AFA7-10723E214A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DA-40DE-A422-FCA4A1CBB8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DA-40DE-A422-FCA4A1CBB8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9-4751-B408-9011722168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9-4751-B408-9011722168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1297.5999999999999</c:v>
                </c:pt>
                <c:pt idx="1">
                  <c:v>1340.35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EA-4F5D-985D-49069477750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294.08999999999997</c:v>
                </c:pt>
                <c:pt idx="4">
                  <c:v>338.47</c:v>
                </c:pt>
              </c:numCache>
            </c:numRef>
          </c:val>
          <c:smooth val="0"/>
          <c:extLst>
            <c:ext xmlns:c16="http://schemas.microsoft.com/office/drawing/2014/chart" uri="{C3380CC4-5D6E-409C-BE32-E72D297353CC}">
              <c16:uniqueId val="{00000001-92EA-4F5D-985D-49069477750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83.03</c:v>
                </c:pt>
                <c:pt idx="1">
                  <c:v>63.49</c:v>
                </c:pt>
                <c:pt idx="2">
                  <c:v>46.14</c:v>
                </c:pt>
                <c:pt idx="3">
                  <c:v>49.38</c:v>
                </c:pt>
                <c:pt idx="4">
                  <c:v>56.74</c:v>
                </c:pt>
              </c:numCache>
            </c:numRef>
          </c:val>
          <c:extLst>
            <c:ext xmlns:c16="http://schemas.microsoft.com/office/drawing/2014/chart" uri="{C3380CC4-5D6E-409C-BE32-E72D297353CC}">
              <c16:uniqueId val="{00000000-A970-4EE0-A867-69C76CDF36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59.01</c:v>
                </c:pt>
                <c:pt idx="4">
                  <c:v>56.06</c:v>
                </c:pt>
              </c:numCache>
            </c:numRef>
          </c:val>
          <c:smooth val="0"/>
          <c:extLst>
            <c:ext xmlns:c16="http://schemas.microsoft.com/office/drawing/2014/chart" uri="{C3380CC4-5D6E-409C-BE32-E72D297353CC}">
              <c16:uniqueId val="{00000001-A970-4EE0-A867-69C76CDF36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253.35</c:v>
                </c:pt>
                <c:pt idx="2">
                  <c:v>362.33</c:v>
                </c:pt>
                <c:pt idx="3">
                  <c:v>329.05</c:v>
                </c:pt>
                <c:pt idx="4">
                  <c:v>286</c:v>
                </c:pt>
              </c:numCache>
            </c:numRef>
          </c:val>
          <c:extLst>
            <c:ext xmlns:c16="http://schemas.microsoft.com/office/drawing/2014/chart" uri="{C3380CC4-5D6E-409C-BE32-E72D297353CC}">
              <c16:uniqueId val="{00000000-BDEF-4BF3-A291-8757ED4CDF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291.82</c:v>
                </c:pt>
                <c:pt idx="4">
                  <c:v>304.36</c:v>
                </c:pt>
              </c:numCache>
            </c:numRef>
          </c:val>
          <c:smooth val="0"/>
          <c:extLst>
            <c:ext xmlns:c16="http://schemas.microsoft.com/office/drawing/2014/chart" uri="{C3380CC4-5D6E-409C-BE32-E72D297353CC}">
              <c16:uniqueId val="{00000001-BDEF-4BF3-A291-8757ED4CDF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70.459999999999994</c:v>
                </c:pt>
                <c:pt idx="1">
                  <c:v>54.73</c:v>
                </c:pt>
                <c:pt idx="2">
                  <c:v>54.3</c:v>
                </c:pt>
                <c:pt idx="3">
                  <c:v>54.6</c:v>
                </c:pt>
                <c:pt idx="4">
                  <c:v>54.24</c:v>
                </c:pt>
              </c:numCache>
            </c:numRef>
          </c:val>
          <c:extLst>
            <c:ext xmlns:c16="http://schemas.microsoft.com/office/drawing/2014/chart" uri="{C3380CC4-5D6E-409C-BE32-E72D297353CC}">
              <c16:uniqueId val="{00000000-0470-4116-ABC8-E0FE45E86E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88.45</c:v>
                </c:pt>
                <c:pt idx="4">
                  <c:v>54.08</c:v>
                </c:pt>
              </c:numCache>
            </c:numRef>
          </c:val>
          <c:smooth val="0"/>
          <c:extLst>
            <c:ext xmlns:c16="http://schemas.microsoft.com/office/drawing/2014/chart" uri="{C3380CC4-5D6E-409C-BE32-E72D297353CC}">
              <c16:uniqueId val="{00000001-0470-4116-ABC8-E0FE45E86E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99.23</c:v>
                </c:pt>
                <c:pt idx="1">
                  <c:v>99.27</c:v>
                </c:pt>
                <c:pt idx="2">
                  <c:v>28.36</c:v>
                </c:pt>
                <c:pt idx="3">
                  <c:v>75.489999999999995</c:v>
                </c:pt>
                <c:pt idx="4">
                  <c:v>75.150000000000006</c:v>
                </c:pt>
              </c:numCache>
            </c:numRef>
          </c:val>
          <c:extLst>
            <c:ext xmlns:c16="http://schemas.microsoft.com/office/drawing/2014/chart" uri="{C3380CC4-5D6E-409C-BE32-E72D297353CC}">
              <c16:uniqueId val="{00000000-94D4-4ED8-A4C5-1A50C53CC2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90.34</c:v>
                </c:pt>
                <c:pt idx="4">
                  <c:v>90.57</c:v>
                </c:pt>
              </c:numCache>
            </c:numRef>
          </c:val>
          <c:smooth val="0"/>
          <c:extLst>
            <c:ext xmlns:c16="http://schemas.microsoft.com/office/drawing/2014/chart" uri="{C3380CC4-5D6E-409C-BE32-E72D297353CC}">
              <c16:uniqueId val="{00000001-94D4-4ED8-A4C5-1A50C53CC2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【349.83】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【85.31】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【54.61】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【307.86】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【53.65】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宮崎県　綾町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特定地域生活排水処理</v>
      </c>
      <c r="Q8" s="33"/>
      <c r="R8" s="33"/>
      <c r="S8" s="33"/>
      <c r="T8" s="33"/>
      <c r="U8" s="33"/>
      <c r="V8" s="33"/>
      <c r="W8" s="33" t="str">
        <f>データ!L6</f>
        <v>K2</v>
      </c>
      <c r="X8" s="33"/>
      <c r="Y8" s="33"/>
      <c r="Z8" s="33"/>
      <c r="AA8" s="33"/>
      <c r="AB8" s="33"/>
      <c r="AC8" s="33"/>
      <c r="AD8" s="34" t="str">
        <f>データ!$M$6</f>
        <v>非設置</v>
      </c>
      <c r="AE8" s="34"/>
      <c r="AF8" s="34"/>
      <c r="AG8" s="34"/>
      <c r="AH8" s="34"/>
      <c r="AI8" s="34"/>
      <c r="AJ8" s="34"/>
      <c r="AK8" s="3"/>
      <c r="AL8" s="35">
        <f>データ!S6</f>
        <v>6941</v>
      </c>
      <c r="AM8" s="35"/>
      <c r="AN8" s="35"/>
      <c r="AO8" s="35"/>
      <c r="AP8" s="35"/>
      <c r="AQ8" s="35"/>
      <c r="AR8" s="35"/>
      <c r="AS8" s="35"/>
      <c r="AT8" s="36">
        <f>データ!T6</f>
        <v>95.19</v>
      </c>
      <c r="AU8" s="36"/>
      <c r="AV8" s="36"/>
      <c r="AW8" s="36"/>
      <c r="AX8" s="36"/>
      <c r="AY8" s="36"/>
      <c r="AZ8" s="36"/>
      <c r="BA8" s="36"/>
      <c r="BB8" s="36">
        <f>データ!U6</f>
        <v>72.92</v>
      </c>
      <c r="BC8" s="36"/>
      <c r="BD8" s="36"/>
      <c r="BE8" s="36"/>
      <c r="BF8" s="36"/>
      <c r="BG8" s="36"/>
      <c r="BH8" s="36"/>
      <c r="BI8" s="36"/>
      <c r="BJ8" s="3"/>
      <c r="BK8" s="3"/>
      <c r="BL8" s="37" t="s">
        <v>15</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26</v>
      </c>
      <c r="Q9" s="29"/>
      <c r="R9" s="29"/>
      <c r="S9" s="29"/>
      <c r="T9" s="29"/>
      <c r="U9" s="29"/>
      <c r="V9" s="29"/>
      <c r="W9" s="29" t="s">
        <v>29</v>
      </c>
      <c r="X9" s="29"/>
      <c r="Y9" s="29"/>
      <c r="Z9" s="29"/>
      <c r="AA9" s="29"/>
      <c r="AB9" s="29"/>
      <c r="AC9" s="29"/>
      <c r="AD9" s="29" t="s">
        <v>23</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5</v>
      </c>
      <c r="BC9" s="29"/>
      <c r="BD9" s="29"/>
      <c r="BE9" s="29"/>
      <c r="BF9" s="29"/>
      <c r="BG9" s="29"/>
      <c r="BH9" s="29"/>
      <c r="BI9" s="29"/>
      <c r="BJ9" s="3"/>
      <c r="BK9" s="3"/>
      <c r="BL9" s="41" t="s">
        <v>34</v>
      </c>
      <c r="BM9" s="42"/>
      <c r="BN9" s="43" t="s">
        <v>36</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39.159999999999997</v>
      </c>
      <c r="Q10" s="36"/>
      <c r="R10" s="36"/>
      <c r="S10" s="36"/>
      <c r="T10" s="36"/>
      <c r="U10" s="36"/>
      <c r="V10" s="36"/>
      <c r="W10" s="36">
        <f>データ!Q6</f>
        <v>100</v>
      </c>
      <c r="X10" s="36"/>
      <c r="Y10" s="36"/>
      <c r="Z10" s="36"/>
      <c r="AA10" s="36"/>
      <c r="AB10" s="36"/>
      <c r="AC10" s="36"/>
      <c r="AD10" s="35">
        <f>データ!R6</f>
        <v>2930</v>
      </c>
      <c r="AE10" s="35"/>
      <c r="AF10" s="35"/>
      <c r="AG10" s="35"/>
      <c r="AH10" s="35"/>
      <c r="AI10" s="35"/>
      <c r="AJ10" s="35"/>
      <c r="AK10" s="2"/>
      <c r="AL10" s="35">
        <f>データ!V6</f>
        <v>2680</v>
      </c>
      <c r="AM10" s="35"/>
      <c r="AN10" s="35"/>
      <c r="AO10" s="35"/>
      <c r="AP10" s="35"/>
      <c r="AQ10" s="35"/>
      <c r="AR10" s="35"/>
      <c r="AS10" s="35"/>
      <c r="AT10" s="36">
        <f>データ!W6</f>
        <v>2.2000000000000002</v>
      </c>
      <c r="AU10" s="36"/>
      <c r="AV10" s="36"/>
      <c r="AW10" s="36"/>
      <c r="AX10" s="36"/>
      <c r="AY10" s="36"/>
      <c r="AZ10" s="36"/>
      <c r="BA10" s="36"/>
      <c r="BB10" s="36">
        <f>データ!X6</f>
        <v>1218.18</v>
      </c>
      <c r="BC10" s="36"/>
      <c r="BD10" s="36"/>
      <c r="BE10" s="36"/>
      <c r="BF10" s="36"/>
      <c r="BG10" s="36"/>
      <c r="BH10" s="36"/>
      <c r="BI10" s="36"/>
      <c r="BJ10" s="2"/>
      <c r="BK10" s="2"/>
      <c r="BL10" s="73" t="s">
        <v>37</v>
      </c>
      <c r="BM10" s="74"/>
      <c r="BN10" s="75" t="s">
        <v>38</v>
      </c>
      <c r="BO10" s="75"/>
      <c r="BP10" s="75"/>
      <c r="BQ10" s="75"/>
      <c r="BR10" s="75"/>
      <c r="BS10" s="75"/>
      <c r="BT10" s="75"/>
      <c r="BU10" s="75"/>
      <c r="BV10" s="75"/>
      <c r="BW10" s="75"/>
      <c r="BX10" s="75"/>
      <c r="BY10" s="7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40</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31</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41</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43</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7" t="s">
        <v>115</v>
      </c>
      <c r="BM47" s="68"/>
      <c r="BN47" s="68"/>
      <c r="BO47" s="68"/>
      <c r="BP47" s="68"/>
      <c r="BQ47" s="68"/>
      <c r="BR47" s="68"/>
      <c r="BS47" s="68"/>
      <c r="BT47" s="68"/>
      <c r="BU47" s="68"/>
      <c r="BV47" s="68"/>
      <c r="BW47" s="68"/>
      <c r="BX47" s="68"/>
      <c r="BY47" s="68"/>
      <c r="BZ47" s="6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7"/>
      <c r="BM48" s="68"/>
      <c r="BN48" s="68"/>
      <c r="BO48" s="68"/>
      <c r="BP48" s="68"/>
      <c r="BQ48" s="68"/>
      <c r="BR48" s="68"/>
      <c r="BS48" s="68"/>
      <c r="BT48" s="68"/>
      <c r="BU48" s="68"/>
      <c r="BV48" s="68"/>
      <c r="BW48" s="68"/>
      <c r="BX48" s="68"/>
      <c r="BY48" s="68"/>
      <c r="BZ48" s="6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7"/>
      <c r="BM49" s="68"/>
      <c r="BN49" s="68"/>
      <c r="BO49" s="68"/>
      <c r="BP49" s="68"/>
      <c r="BQ49" s="68"/>
      <c r="BR49" s="68"/>
      <c r="BS49" s="68"/>
      <c r="BT49" s="68"/>
      <c r="BU49" s="68"/>
      <c r="BV49" s="68"/>
      <c r="BW49" s="68"/>
      <c r="BX49" s="68"/>
      <c r="BY49" s="68"/>
      <c r="BZ49" s="6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7"/>
      <c r="BM50" s="68"/>
      <c r="BN50" s="68"/>
      <c r="BO50" s="68"/>
      <c r="BP50" s="68"/>
      <c r="BQ50" s="68"/>
      <c r="BR50" s="68"/>
      <c r="BS50" s="68"/>
      <c r="BT50" s="68"/>
      <c r="BU50" s="68"/>
      <c r="BV50" s="68"/>
      <c r="BW50" s="68"/>
      <c r="BX50" s="68"/>
      <c r="BY50" s="68"/>
      <c r="BZ50" s="6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7"/>
      <c r="BM51" s="68"/>
      <c r="BN51" s="68"/>
      <c r="BO51" s="68"/>
      <c r="BP51" s="68"/>
      <c r="BQ51" s="68"/>
      <c r="BR51" s="68"/>
      <c r="BS51" s="68"/>
      <c r="BT51" s="68"/>
      <c r="BU51" s="68"/>
      <c r="BV51" s="68"/>
      <c r="BW51" s="68"/>
      <c r="BX51" s="68"/>
      <c r="BY51" s="68"/>
      <c r="BZ51" s="6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7"/>
      <c r="BM52" s="68"/>
      <c r="BN52" s="68"/>
      <c r="BO52" s="68"/>
      <c r="BP52" s="68"/>
      <c r="BQ52" s="68"/>
      <c r="BR52" s="68"/>
      <c r="BS52" s="68"/>
      <c r="BT52" s="68"/>
      <c r="BU52" s="68"/>
      <c r="BV52" s="68"/>
      <c r="BW52" s="68"/>
      <c r="BX52" s="68"/>
      <c r="BY52" s="68"/>
      <c r="BZ52" s="6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7"/>
      <c r="BM53" s="68"/>
      <c r="BN53" s="68"/>
      <c r="BO53" s="68"/>
      <c r="BP53" s="68"/>
      <c r="BQ53" s="68"/>
      <c r="BR53" s="68"/>
      <c r="BS53" s="68"/>
      <c r="BT53" s="68"/>
      <c r="BU53" s="68"/>
      <c r="BV53" s="68"/>
      <c r="BW53" s="68"/>
      <c r="BX53" s="68"/>
      <c r="BY53" s="68"/>
      <c r="BZ53" s="6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7"/>
      <c r="BM54" s="68"/>
      <c r="BN54" s="68"/>
      <c r="BO54" s="68"/>
      <c r="BP54" s="68"/>
      <c r="BQ54" s="68"/>
      <c r="BR54" s="68"/>
      <c r="BS54" s="68"/>
      <c r="BT54" s="68"/>
      <c r="BU54" s="68"/>
      <c r="BV54" s="68"/>
      <c r="BW54" s="68"/>
      <c r="BX54" s="68"/>
      <c r="BY54" s="68"/>
      <c r="BZ54" s="6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7"/>
      <c r="BM55" s="68"/>
      <c r="BN55" s="68"/>
      <c r="BO55" s="68"/>
      <c r="BP55" s="68"/>
      <c r="BQ55" s="68"/>
      <c r="BR55" s="68"/>
      <c r="BS55" s="68"/>
      <c r="BT55" s="68"/>
      <c r="BU55" s="68"/>
      <c r="BV55" s="68"/>
      <c r="BW55" s="68"/>
      <c r="BX55" s="68"/>
      <c r="BY55" s="68"/>
      <c r="BZ55" s="69"/>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7"/>
      <c r="BM56" s="68"/>
      <c r="BN56" s="68"/>
      <c r="BO56" s="68"/>
      <c r="BP56" s="68"/>
      <c r="BQ56" s="68"/>
      <c r="BR56" s="68"/>
      <c r="BS56" s="68"/>
      <c r="BT56" s="68"/>
      <c r="BU56" s="68"/>
      <c r="BV56" s="68"/>
      <c r="BW56" s="68"/>
      <c r="BX56" s="68"/>
      <c r="BY56" s="68"/>
      <c r="BZ56" s="69"/>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7"/>
      <c r="BM57" s="68"/>
      <c r="BN57" s="68"/>
      <c r="BO57" s="68"/>
      <c r="BP57" s="68"/>
      <c r="BQ57" s="68"/>
      <c r="BR57" s="68"/>
      <c r="BS57" s="68"/>
      <c r="BT57" s="68"/>
      <c r="BU57" s="68"/>
      <c r="BV57" s="68"/>
      <c r="BW57" s="68"/>
      <c r="BX57" s="68"/>
      <c r="BY57" s="68"/>
      <c r="BZ57" s="69"/>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7"/>
      <c r="BM58" s="68"/>
      <c r="BN58" s="68"/>
      <c r="BO58" s="68"/>
      <c r="BP58" s="68"/>
      <c r="BQ58" s="68"/>
      <c r="BR58" s="68"/>
      <c r="BS58" s="68"/>
      <c r="BT58" s="68"/>
      <c r="BU58" s="68"/>
      <c r="BV58" s="68"/>
      <c r="BW58" s="68"/>
      <c r="BX58" s="68"/>
      <c r="BY58" s="68"/>
      <c r="BZ58" s="69"/>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7"/>
      <c r="BM59" s="68"/>
      <c r="BN59" s="68"/>
      <c r="BO59" s="68"/>
      <c r="BP59" s="68"/>
      <c r="BQ59" s="68"/>
      <c r="BR59" s="68"/>
      <c r="BS59" s="68"/>
      <c r="BT59" s="68"/>
      <c r="BU59" s="68"/>
      <c r="BV59" s="68"/>
      <c r="BW59" s="68"/>
      <c r="BX59" s="68"/>
      <c r="BY59" s="68"/>
      <c r="BZ59" s="69"/>
    </row>
    <row r="60" spans="1:78" ht="13.5" customHeight="1" x14ac:dyDescent="0.2">
      <c r="A60" s="2"/>
      <c r="B60" s="52" t="s">
        <v>13</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7"/>
      <c r="BM60" s="68"/>
      <c r="BN60" s="68"/>
      <c r="BO60" s="68"/>
      <c r="BP60" s="68"/>
      <c r="BQ60" s="68"/>
      <c r="BR60" s="68"/>
      <c r="BS60" s="68"/>
      <c r="BT60" s="68"/>
      <c r="BU60" s="68"/>
      <c r="BV60" s="68"/>
      <c r="BW60" s="68"/>
      <c r="BX60" s="68"/>
      <c r="BY60" s="68"/>
      <c r="BZ60" s="69"/>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7"/>
      <c r="BM61" s="68"/>
      <c r="BN61" s="68"/>
      <c r="BO61" s="68"/>
      <c r="BP61" s="68"/>
      <c r="BQ61" s="68"/>
      <c r="BR61" s="68"/>
      <c r="BS61" s="68"/>
      <c r="BT61" s="68"/>
      <c r="BU61" s="68"/>
      <c r="BV61" s="68"/>
      <c r="BW61" s="68"/>
      <c r="BX61" s="68"/>
      <c r="BY61" s="68"/>
      <c r="BZ61" s="6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7"/>
      <c r="BM62" s="68"/>
      <c r="BN62" s="68"/>
      <c r="BO62" s="68"/>
      <c r="BP62" s="68"/>
      <c r="BQ62" s="68"/>
      <c r="BR62" s="68"/>
      <c r="BS62" s="68"/>
      <c r="BT62" s="68"/>
      <c r="BU62" s="68"/>
      <c r="BV62" s="68"/>
      <c r="BW62" s="68"/>
      <c r="BX62" s="68"/>
      <c r="BY62" s="68"/>
      <c r="BZ62" s="6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0"/>
      <c r="BM63" s="71"/>
      <c r="BN63" s="71"/>
      <c r="BO63" s="71"/>
      <c r="BP63" s="71"/>
      <c r="BQ63" s="71"/>
      <c r="BR63" s="71"/>
      <c r="BS63" s="71"/>
      <c r="BT63" s="71"/>
      <c r="BU63" s="71"/>
      <c r="BV63" s="71"/>
      <c r="BW63" s="71"/>
      <c r="BX63" s="71"/>
      <c r="BY63" s="71"/>
      <c r="BZ63" s="7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12</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113</v>
      </c>
      <c r="BM66" s="68"/>
      <c r="BN66" s="68"/>
      <c r="BO66" s="68"/>
      <c r="BP66" s="68"/>
      <c r="BQ66" s="68"/>
      <c r="BR66" s="68"/>
      <c r="BS66" s="68"/>
      <c r="BT66" s="68"/>
      <c r="BU66" s="68"/>
      <c r="BV66" s="68"/>
      <c r="BW66" s="68"/>
      <c r="BX66" s="68"/>
      <c r="BY66" s="68"/>
      <c r="BZ66" s="6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2">
      <c r="C83" s="45" t="s">
        <v>44</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2">
      <c r="C84" s="2"/>
    </row>
    <row r="85" spans="1:78" hidden="1" x14ac:dyDescent="0.2">
      <c r="B85" s="6" t="s">
        <v>45</v>
      </c>
      <c r="C85" s="6"/>
      <c r="D85" s="6"/>
      <c r="E85" s="6" t="s">
        <v>47</v>
      </c>
      <c r="F85" s="6" t="s">
        <v>48</v>
      </c>
      <c r="G85" s="6" t="s">
        <v>49</v>
      </c>
      <c r="H85" s="6" t="s">
        <v>42</v>
      </c>
      <c r="I85" s="6" t="s">
        <v>11</v>
      </c>
      <c r="J85" s="6" t="s">
        <v>50</v>
      </c>
      <c r="K85" s="6" t="s">
        <v>51</v>
      </c>
      <c r="L85" s="6" t="s">
        <v>4</v>
      </c>
      <c r="M85" s="6" t="s">
        <v>35</v>
      </c>
      <c r="N85" s="6" t="s">
        <v>52</v>
      </c>
      <c r="O85" s="6" t="s">
        <v>54</v>
      </c>
    </row>
    <row r="86" spans="1:78" hidden="1" x14ac:dyDescent="0.2">
      <c r="B86" s="6"/>
      <c r="C86" s="6"/>
      <c r="D86" s="6"/>
      <c r="E86" s="6" t="str">
        <f>データ!AI6</f>
        <v/>
      </c>
      <c r="F86" s="6" t="s">
        <v>39</v>
      </c>
      <c r="G86" s="6" t="s">
        <v>39</v>
      </c>
      <c r="H86" s="6" t="str">
        <f>データ!BP6</f>
        <v>【349.83】</v>
      </c>
      <c r="I86" s="6" t="str">
        <f>データ!CA6</f>
        <v>【53.65】</v>
      </c>
      <c r="J86" s="6" t="str">
        <f>データ!CL6</f>
        <v>【307.86】</v>
      </c>
      <c r="K86" s="6" t="str">
        <f>データ!CW6</f>
        <v>【54.61】</v>
      </c>
      <c r="L86" s="6" t="str">
        <f>データ!DH6</f>
        <v>【85.31】</v>
      </c>
      <c r="M86" s="6" t="s">
        <v>39</v>
      </c>
      <c r="N86" s="6" t="s">
        <v>39</v>
      </c>
      <c r="O86" s="6" t="str">
        <f>データ!EO6</f>
        <v>【-】</v>
      </c>
    </row>
  </sheetData>
  <sheetProtection algorithmName="SHA-512" hashValue="vF97yx8+F0TZU1xl+zJTElj7O2s+93ske+A92oH66A4WPTqXyG7ssdSsErfZgCHsSj2BEZEm//QpVNgBiCMtjA==" saltValue="IRW6xNQTeiIZxmsZoAR/L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2</v>
      </c>
      <c r="C3" s="16" t="s">
        <v>59</v>
      </c>
      <c r="D3" s="16" t="s">
        <v>60</v>
      </c>
      <c r="E3" s="16" t="s">
        <v>7</v>
      </c>
      <c r="F3" s="16" t="s">
        <v>6</v>
      </c>
      <c r="G3" s="16" t="s">
        <v>28</v>
      </c>
      <c r="H3" s="77" t="s">
        <v>56</v>
      </c>
      <c r="I3" s="78"/>
      <c r="J3" s="78"/>
      <c r="K3" s="78"/>
      <c r="L3" s="78"/>
      <c r="M3" s="78"/>
      <c r="N3" s="78"/>
      <c r="O3" s="78"/>
      <c r="P3" s="78"/>
      <c r="Q3" s="78"/>
      <c r="R3" s="78"/>
      <c r="S3" s="78"/>
      <c r="T3" s="78"/>
      <c r="U3" s="78"/>
      <c r="V3" s="78"/>
      <c r="W3" s="78"/>
      <c r="X3" s="79"/>
      <c r="Y3" s="83"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13</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
      <c r="A4" s="14" t="s">
        <v>61</v>
      </c>
      <c r="B4" s="17"/>
      <c r="C4" s="17"/>
      <c r="D4" s="17"/>
      <c r="E4" s="17"/>
      <c r="F4" s="17"/>
      <c r="G4" s="17"/>
      <c r="H4" s="80"/>
      <c r="I4" s="81"/>
      <c r="J4" s="81"/>
      <c r="K4" s="81"/>
      <c r="L4" s="81"/>
      <c r="M4" s="81"/>
      <c r="N4" s="81"/>
      <c r="O4" s="81"/>
      <c r="P4" s="81"/>
      <c r="Q4" s="81"/>
      <c r="R4" s="81"/>
      <c r="S4" s="81"/>
      <c r="T4" s="81"/>
      <c r="U4" s="81"/>
      <c r="V4" s="81"/>
      <c r="W4" s="81"/>
      <c r="X4" s="82"/>
      <c r="Y4" s="84" t="s">
        <v>27</v>
      </c>
      <c r="Z4" s="84"/>
      <c r="AA4" s="84"/>
      <c r="AB4" s="84"/>
      <c r="AC4" s="84"/>
      <c r="AD4" s="84"/>
      <c r="AE4" s="84"/>
      <c r="AF4" s="84"/>
      <c r="AG4" s="84"/>
      <c r="AH4" s="84"/>
      <c r="AI4" s="84"/>
      <c r="AJ4" s="84" t="s">
        <v>46</v>
      </c>
      <c r="AK4" s="84"/>
      <c r="AL4" s="84"/>
      <c r="AM4" s="84"/>
      <c r="AN4" s="84"/>
      <c r="AO4" s="84"/>
      <c r="AP4" s="84"/>
      <c r="AQ4" s="84"/>
      <c r="AR4" s="84"/>
      <c r="AS4" s="84"/>
      <c r="AT4" s="84"/>
      <c r="AU4" s="84" t="s">
        <v>30</v>
      </c>
      <c r="AV4" s="84"/>
      <c r="AW4" s="84"/>
      <c r="AX4" s="84"/>
      <c r="AY4" s="84"/>
      <c r="AZ4" s="84"/>
      <c r="BA4" s="84"/>
      <c r="BB4" s="84"/>
      <c r="BC4" s="84"/>
      <c r="BD4" s="84"/>
      <c r="BE4" s="84"/>
      <c r="BF4" s="84" t="s">
        <v>63</v>
      </c>
      <c r="BG4" s="84"/>
      <c r="BH4" s="84"/>
      <c r="BI4" s="84"/>
      <c r="BJ4" s="84"/>
      <c r="BK4" s="84"/>
      <c r="BL4" s="84"/>
      <c r="BM4" s="84"/>
      <c r="BN4" s="84"/>
      <c r="BO4" s="84"/>
      <c r="BP4" s="84"/>
      <c r="BQ4" s="84" t="s">
        <v>0</v>
      </c>
      <c r="BR4" s="84"/>
      <c r="BS4" s="84"/>
      <c r="BT4" s="84"/>
      <c r="BU4" s="84"/>
      <c r="BV4" s="84"/>
      <c r="BW4" s="84"/>
      <c r="BX4" s="84"/>
      <c r="BY4" s="84"/>
      <c r="BZ4" s="84"/>
      <c r="CA4" s="84"/>
      <c r="CB4" s="84" t="s">
        <v>62</v>
      </c>
      <c r="CC4" s="84"/>
      <c r="CD4" s="84"/>
      <c r="CE4" s="84"/>
      <c r="CF4" s="84"/>
      <c r="CG4" s="84"/>
      <c r="CH4" s="84"/>
      <c r="CI4" s="84"/>
      <c r="CJ4" s="84"/>
      <c r="CK4" s="84"/>
      <c r="CL4" s="84"/>
      <c r="CM4" s="84" t="s">
        <v>65</v>
      </c>
      <c r="CN4" s="84"/>
      <c r="CO4" s="84"/>
      <c r="CP4" s="84"/>
      <c r="CQ4" s="84"/>
      <c r="CR4" s="84"/>
      <c r="CS4" s="84"/>
      <c r="CT4" s="84"/>
      <c r="CU4" s="84"/>
      <c r="CV4" s="84"/>
      <c r="CW4" s="84"/>
      <c r="CX4" s="84" t="s">
        <v>66</v>
      </c>
      <c r="CY4" s="84"/>
      <c r="CZ4" s="84"/>
      <c r="DA4" s="84"/>
      <c r="DB4" s="84"/>
      <c r="DC4" s="84"/>
      <c r="DD4" s="84"/>
      <c r="DE4" s="84"/>
      <c r="DF4" s="84"/>
      <c r="DG4" s="84"/>
      <c r="DH4" s="84"/>
      <c r="DI4" s="84" t="s">
        <v>67</v>
      </c>
      <c r="DJ4" s="84"/>
      <c r="DK4" s="84"/>
      <c r="DL4" s="84"/>
      <c r="DM4" s="84"/>
      <c r="DN4" s="84"/>
      <c r="DO4" s="84"/>
      <c r="DP4" s="84"/>
      <c r="DQ4" s="84"/>
      <c r="DR4" s="84"/>
      <c r="DS4" s="84"/>
      <c r="DT4" s="84" t="s">
        <v>68</v>
      </c>
      <c r="DU4" s="84"/>
      <c r="DV4" s="84"/>
      <c r="DW4" s="84"/>
      <c r="DX4" s="84"/>
      <c r="DY4" s="84"/>
      <c r="DZ4" s="84"/>
      <c r="EA4" s="84"/>
      <c r="EB4" s="84"/>
      <c r="EC4" s="84"/>
      <c r="ED4" s="84"/>
      <c r="EE4" s="84" t="s">
        <v>69</v>
      </c>
      <c r="EF4" s="84"/>
      <c r="EG4" s="84"/>
      <c r="EH4" s="84"/>
      <c r="EI4" s="84"/>
      <c r="EJ4" s="84"/>
      <c r="EK4" s="84"/>
      <c r="EL4" s="84"/>
      <c r="EM4" s="84"/>
      <c r="EN4" s="84"/>
      <c r="EO4" s="84"/>
    </row>
    <row r="5" spans="1:145" x14ac:dyDescent="0.2">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64</v>
      </c>
      <c r="V5" s="22" t="s">
        <v>82</v>
      </c>
      <c r="W5" s="22" t="s">
        <v>83</v>
      </c>
      <c r="X5" s="22" t="s">
        <v>84</v>
      </c>
      <c r="Y5" s="22" t="s">
        <v>85</v>
      </c>
      <c r="Z5" s="22" t="s">
        <v>86</v>
      </c>
      <c r="AA5" s="22" t="s">
        <v>87</v>
      </c>
      <c r="AB5" s="22" t="s">
        <v>88</v>
      </c>
      <c r="AC5" s="22" t="s">
        <v>89</v>
      </c>
      <c r="AD5" s="22" t="s">
        <v>91</v>
      </c>
      <c r="AE5" s="22" t="s">
        <v>92</v>
      </c>
      <c r="AF5" s="22" t="s">
        <v>93</v>
      </c>
      <c r="AG5" s="22" t="s">
        <v>94</v>
      </c>
      <c r="AH5" s="22" t="s">
        <v>95</v>
      </c>
      <c r="AI5" s="22" t="s">
        <v>45</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5" s="13" customFormat="1" x14ac:dyDescent="0.2">
      <c r="A6" s="14" t="s">
        <v>96</v>
      </c>
      <c r="B6" s="19">
        <f t="shared" ref="B6:X6" si="1">B7</f>
        <v>2023</v>
      </c>
      <c r="C6" s="19">
        <f t="shared" si="1"/>
        <v>453838</v>
      </c>
      <c r="D6" s="19">
        <f t="shared" si="1"/>
        <v>47</v>
      </c>
      <c r="E6" s="19">
        <f t="shared" si="1"/>
        <v>18</v>
      </c>
      <c r="F6" s="19">
        <f t="shared" si="1"/>
        <v>0</v>
      </c>
      <c r="G6" s="19">
        <f t="shared" si="1"/>
        <v>0</v>
      </c>
      <c r="H6" s="19" t="str">
        <f t="shared" si="1"/>
        <v>宮崎県　綾町</v>
      </c>
      <c r="I6" s="19" t="str">
        <f t="shared" si="1"/>
        <v>法非適用</v>
      </c>
      <c r="J6" s="19" t="str">
        <f t="shared" si="1"/>
        <v>下水道事業</v>
      </c>
      <c r="K6" s="19" t="str">
        <f t="shared" si="1"/>
        <v>特定地域生活排水処理</v>
      </c>
      <c r="L6" s="19" t="str">
        <f t="shared" si="1"/>
        <v>K2</v>
      </c>
      <c r="M6" s="19" t="str">
        <f t="shared" si="1"/>
        <v>非設置</v>
      </c>
      <c r="N6" s="23" t="str">
        <f t="shared" si="1"/>
        <v>-</v>
      </c>
      <c r="O6" s="23" t="str">
        <f t="shared" si="1"/>
        <v>該当数値なし</v>
      </c>
      <c r="P6" s="23">
        <f t="shared" si="1"/>
        <v>39.159999999999997</v>
      </c>
      <c r="Q6" s="23">
        <f t="shared" si="1"/>
        <v>100</v>
      </c>
      <c r="R6" s="23">
        <f t="shared" si="1"/>
        <v>2930</v>
      </c>
      <c r="S6" s="23">
        <f t="shared" si="1"/>
        <v>6941</v>
      </c>
      <c r="T6" s="23">
        <f t="shared" si="1"/>
        <v>95.19</v>
      </c>
      <c r="U6" s="23">
        <f t="shared" si="1"/>
        <v>72.92</v>
      </c>
      <c r="V6" s="23">
        <f t="shared" si="1"/>
        <v>2680</v>
      </c>
      <c r="W6" s="23">
        <f t="shared" si="1"/>
        <v>2.2000000000000002</v>
      </c>
      <c r="X6" s="23">
        <f t="shared" si="1"/>
        <v>1218.18</v>
      </c>
      <c r="Y6" s="27">
        <f t="shared" ref="Y6:AH6" si="2">IF(Y7="",NA(),Y7)</f>
        <v>88.66</v>
      </c>
      <c r="Z6" s="27">
        <f t="shared" si="2"/>
        <v>84.85</v>
      </c>
      <c r="AA6" s="27">
        <f t="shared" si="2"/>
        <v>89.68</v>
      </c>
      <c r="AB6" s="27">
        <f t="shared" si="2"/>
        <v>104.83</v>
      </c>
      <c r="AC6" s="27">
        <f t="shared" si="2"/>
        <v>256.05</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1297.5999999999999</v>
      </c>
      <c r="BG6" s="27">
        <f t="shared" si="5"/>
        <v>1340.35</v>
      </c>
      <c r="BH6" s="23">
        <f t="shared" si="5"/>
        <v>0</v>
      </c>
      <c r="BI6" s="23">
        <f t="shared" si="5"/>
        <v>0</v>
      </c>
      <c r="BJ6" s="23">
        <f t="shared" si="5"/>
        <v>0</v>
      </c>
      <c r="BK6" s="27">
        <f t="shared" si="5"/>
        <v>421.25</v>
      </c>
      <c r="BL6" s="27">
        <f t="shared" si="5"/>
        <v>398.42</v>
      </c>
      <c r="BM6" s="27">
        <f t="shared" si="5"/>
        <v>393.35</v>
      </c>
      <c r="BN6" s="27">
        <f t="shared" si="5"/>
        <v>294.08999999999997</v>
      </c>
      <c r="BO6" s="27">
        <f t="shared" si="5"/>
        <v>338.47</v>
      </c>
      <c r="BP6" s="23" t="str">
        <f>IF(BP7="","",IF(BP7="-","【-】","【"&amp;SUBSTITUTE(TEXT(BP7,"#,##0.00"),"-","△")&amp;"】"))</f>
        <v>【349.83】</v>
      </c>
      <c r="BQ6" s="27">
        <f t="shared" ref="BQ6:BZ6" si="6">IF(BQ7="",NA(),BQ7)</f>
        <v>83.03</v>
      </c>
      <c r="BR6" s="27">
        <f t="shared" si="6"/>
        <v>63.49</v>
      </c>
      <c r="BS6" s="27">
        <f t="shared" si="6"/>
        <v>46.14</v>
      </c>
      <c r="BT6" s="27">
        <f t="shared" si="6"/>
        <v>49.38</v>
      </c>
      <c r="BU6" s="27">
        <f t="shared" si="6"/>
        <v>56.74</v>
      </c>
      <c r="BV6" s="27">
        <f t="shared" si="6"/>
        <v>53.23</v>
      </c>
      <c r="BW6" s="27">
        <f t="shared" si="6"/>
        <v>50.7</v>
      </c>
      <c r="BX6" s="27">
        <f t="shared" si="6"/>
        <v>48.13</v>
      </c>
      <c r="BY6" s="27">
        <f t="shared" si="6"/>
        <v>59.01</v>
      </c>
      <c r="BZ6" s="27">
        <f t="shared" si="6"/>
        <v>56.06</v>
      </c>
      <c r="CA6" s="23" t="str">
        <f>IF(CA7="","",IF(CA7="-","【-】","【"&amp;SUBSTITUTE(TEXT(CA7,"#,##0.00"),"-","△")&amp;"】"))</f>
        <v>【53.65】</v>
      </c>
      <c r="CB6" s="27">
        <f t="shared" ref="CB6:CK6" si="7">IF(CB7="",NA(),CB7)</f>
        <v>150</v>
      </c>
      <c r="CC6" s="27">
        <f t="shared" si="7"/>
        <v>253.35</v>
      </c>
      <c r="CD6" s="27">
        <f t="shared" si="7"/>
        <v>362.33</v>
      </c>
      <c r="CE6" s="27">
        <f t="shared" si="7"/>
        <v>329.05</v>
      </c>
      <c r="CF6" s="27">
        <f t="shared" si="7"/>
        <v>286</v>
      </c>
      <c r="CG6" s="27">
        <f t="shared" si="7"/>
        <v>283.3</v>
      </c>
      <c r="CH6" s="27">
        <f t="shared" si="7"/>
        <v>289.81</v>
      </c>
      <c r="CI6" s="27">
        <f t="shared" si="7"/>
        <v>301.54000000000002</v>
      </c>
      <c r="CJ6" s="27">
        <f t="shared" si="7"/>
        <v>291.82</v>
      </c>
      <c r="CK6" s="27">
        <f t="shared" si="7"/>
        <v>304.36</v>
      </c>
      <c r="CL6" s="23" t="str">
        <f>IF(CL7="","",IF(CL7="-","【-】","【"&amp;SUBSTITUTE(TEXT(CL7,"#,##0.00"),"-","△")&amp;"】"))</f>
        <v>【307.86】</v>
      </c>
      <c r="CM6" s="27">
        <f t="shared" ref="CM6:CV6" si="8">IF(CM7="",NA(),CM7)</f>
        <v>70.459999999999994</v>
      </c>
      <c r="CN6" s="27">
        <f t="shared" si="8"/>
        <v>54.73</v>
      </c>
      <c r="CO6" s="27">
        <f t="shared" si="8"/>
        <v>54.3</v>
      </c>
      <c r="CP6" s="27">
        <f t="shared" si="8"/>
        <v>54.6</v>
      </c>
      <c r="CQ6" s="27">
        <f t="shared" si="8"/>
        <v>54.24</v>
      </c>
      <c r="CR6" s="27">
        <f t="shared" si="8"/>
        <v>55.96</v>
      </c>
      <c r="CS6" s="27">
        <f t="shared" si="8"/>
        <v>56.45</v>
      </c>
      <c r="CT6" s="27">
        <f t="shared" si="8"/>
        <v>58.26</v>
      </c>
      <c r="CU6" s="27">
        <f t="shared" si="8"/>
        <v>88.45</v>
      </c>
      <c r="CV6" s="27">
        <f t="shared" si="8"/>
        <v>54.08</v>
      </c>
      <c r="CW6" s="23" t="str">
        <f>IF(CW7="","",IF(CW7="-","【-】","【"&amp;SUBSTITUTE(TEXT(CW7,"#,##0.00"),"-","△")&amp;"】"))</f>
        <v>【54.61】</v>
      </c>
      <c r="CX6" s="27">
        <f t="shared" ref="CX6:DG6" si="9">IF(CX7="",NA(),CX7)</f>
        <v>99.23</v>
      </c>
      <c r="CY6" s="27">
        <f t="shared" si="9"/>
        <v>99.27</v>
      </c>
      <c r="CZ6" s="27">
        <f t="shared" si="9"/>
        <v>28.36</v>
      </c>
      <c r="DA6" s="27">
        <f t="shared" si="9"/>
        <v>75.489999999999995</v>
      </c>
      <c r="DB6" s="27">
        <f t="shared" si="9"/>
        <v>75.150000000000006</v>
      </c>
      <c r="DC6" s="27">
        <f t="shared" si="9"/>
        <v>60.12</v>
      </c>
      <c r="DD6" s="27">
        <f t="shared" si="9"/>
        <v>54.99</v>
      </c>
      <c r="DE6" s="27">
        <f t="shared" si="9"/>
        <v>66.430000000000007</v>
      </c>
      <c r="DF6" s="27">
        <f t="shared" si="9"/>
        <v>90.34</v>
      </c>
      <c r="DG6" s="27">
        <f t="shared" si="9"/>
        <v>90.57</v>
      </c>
      <c r="DH6" s="23" t="str">
        <f>IF(DH7="","",IF(DH7="-","【-】","【"&amp;SUBSTITUTE(TEXT(DH7,"#,##0.00"),"-","△")&amp;"】"))</f>
        <v>【85.31】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5" s="13" customFormat="1" x14ac:dyDescent="0.2">
      <c r="A7" s="14"/>
      <c r="B7" s="20">
        <v>2023</v>
      </c>
      <c r="C7" s="20">
        <v>453838</v>
      </c>
      <c r="D7" s="20">
        <v>47</v>
      </c>
      <c r="E7" s="20">
        <v>18</v>
      </c>
      <c r="F7" s="20">
        <v>0</v>
      </c>
      <c r="G7" s="20">
        <v>0</v>
      </c>
      <c r="H7" s="20" t="s">
        <v>19</v>
      </c>
      <c r="I7" s="20" t="s">
        <v>97</v>
      </c>
      <c r="J7" s="20" t="s">
        <v>98</v>
      </c>
      <c r="K7" s="20" t="s">
        <v>99</v>
      </c>
      <c r="L7" s="20" t="s">
        <v>100</v>
      </c>
      <c r="M7" s="20" t="s">
        <v>101</v>
      </c>
      <c r="N7" s="24" t="s">
        <v>39</v>
      </c>
      <c r="O7" s="24" t="s">
        <v>102</v>
      </c>
      <c r="P7" s="24">
        <v>39.159999999999997</v>
      </c>
      <c r="Q7" s="24">
        <v>100</v>
      </c>
      <c r="R7" s="24">
        <v>2930</v>
      </c>
      <c r="S7" s="24">
        <v>6941</v>
      </c>
      <c r="T7" s="24">
        <v>95.19</v>
      </c>
      <c r="U7" s="24">
        <v>72.92</v>
      </c>
      <c r="V7" s="24">
        <v>2680</v>
      </c>
      <c r="W7" s="24">
        <v>2.2000000000000002</v>
      </c>
      <c r="X7" s="24">
        <v>1218.18</v>
      </c>
      <c r="Y7" s="24">
        <v>88.66</v>
      </c>
      <c r="Z7" s="24">
        <v>84.85</v>
      </c>
      <c r="AA7" s="24">
        <v>89.68</v>
      </c>
      <c r="AB7" s="24">
        <v>104.83</v>
      </c>
      <c r="AC7" s="24">
        <v>256.05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1297.5999999999999</v>
      </c>
      <c r="BG7" s="24">
        <v>1340.35</v>
      </c>
      <c r="BH7" s="24">
        <v>0</v>
      </c>
      <c r="BI7" s="24">
        <v>0</v>
      </c>
      <c r="BJ7" s="24">
        <v>0</v>
      </c>
      <c r="BK7" s="24">
        <v>421.25</v>
      </c>
      <c r="BL7" s="24">
        <v>398.42</v>
      </c>
      <c r="BM7" s="24">
        <v>393.35</v>
      </c>
      <c r="BN7" s="24">
        <v>294.08999999999997</v>
      </c>
      <c r="BO7" s="24">
        <v>338.47</v>
      </c>
      <c r="BP7" s="24">
        <v>349.83</v>
      </c>
      <c r="BQ7" s="24">
        <v>83.03</v>
      </c>
      <c r="BR7" s="24">
        <v>63.49</v>
      </c>
      <c r="BS7" s="24">
        <v>46.14</v>
      </c>
      <c r="BT7" s="24">
        <v>49.38</v>
      </c>
      <c r="BU7" s="24">
        <v>56.74</v>
      </c>
      <c r="BV7" s="24">
        <v>53.23</v>
      </c>
      <c r="BW7" s="24">
        <v>50.7</v>
      </c>
      <c r="BX7" s="24">
        <v>48.13</v>
      </c>
      <c r="BY7" s="24">
        <v>59.01</v>
      </c>
      <c r="BZ7" s="24">
        <v>56.06</v>
      </c>
      <c r="CA7" s="24">
        <v>53.65</v>
      </c>
      <c r="CB7" s="24">
        <v>150</v>
      </c>
      <c r="CC7" s="24">
        <v>253.35</v>
      </c>
      <c r="CD7" s="24">
        <v>362.33</v>
      </c>
      <c r="CE7" s="24">
        <v>329.05</v>
      </c>
      <c r="CF7" s="24">
        <v>286</v>
      </c>
      <c r="CG7" s="24">
        <v>283.3</v>
      </c>
      <c r="CH7" s="24">
        <v>289.81</v>
      </c>
      <c r="CI7" s="24">
        <v>301.54000000000002</v>
      </c>
      <c r="CJ7" s="24">
        <v>291.82</v>
      </c>
      <c r="CK7" s="24">
        <v>304.36</v>
      </c>
      <c r="CL7" s="24">
        <v>307.86</v>
      </c>
      <c r="CM7" s="24">
        <v>70.459999999999994</v>
      </c>
      <c r="CN7" s="24">
        <v>54.73</v>
      </c>
      <c r="CO7" s="24">
        <v>54.3</v>
      </c>
      <c r="CP7" s="24">
        <v>54.6</v>
      </c>
      <c r="CQ7" s="24">
        <v>54.24</v>
      </c>
      <c r="CR7" s="24">
        <v>55.96</v>
      </c>
      <c r="CS7" s="24">
        <v>56.45</v>
      </c>
      <c r="CT7" s="24">
        <v>58.26</v>
      </c>
      <c r="CU7" s="24">
        <v>88.45</v>
      </c>
      <c r="CV7" s="24">
        <v>54.08</v>
      </c>
      <c r="CW7" s="24">
        <v>54.61</v>
      </c>
      <c r="CX7" s="24">
        <v>99.23</v>
      </c>
      <c r="CY7" s="24">
        <v>99.27</v>
      </c>
      <c r="CZ7" s="24">
        <v>28.36</v>
      </c>
      <c r="DA7" s="24">
        <v>75.489999999999995</v>
      </c>
      <c r="DB7" s="24">
        <v>75.150000000000006</v>
      </c>
      <c r="DC7" s="24">
        <v>60.12</v>
      </c>
      <c r="DD7" s="24">
        <v>54.99</v>
      </c>
      <c r="DE7" s="24">
        <v>66.430000000000007</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39</v>
      </c>
      <c r="EF7" s="24" t="s">
        <v>39</v>
      </c>
      <c r="EG7" s="24" t="s">
        <v>39</v>
      </c>
      <c r="EH7" s="24" t="s">
        <v>39</v>
      </c>
      <c r="EI7" s="24" t="s">
        <v>39</v>
      </c>
      <c r="EJ7" s="24" t="s">
        <v>39</v>
      </c>
      <c r="EK7" s="24" t="s">
        <v>39</v>
      </c>
      <c r="EL7" s="24" t="s">
        <v>39</v>
      </c>
      <c r="EM7" s="24" t="s">
        <v>39</v>
      </c>
      <c r="EN7" s="24" t="s">
        <v>39</v>
      </c>
      <c r="EO7" s="24" t="s">
        <v>39</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cp:lastPrinted>2025-02-10T06:46:22Z</cp:lastPrinted>
  <dcterms:created xsi:type="dcterms:W3CDTF">2025-01-24T07:41:36Z</dcterms:created>
  <dcterms:modified xsi:type="dcterms:W3CDTF">2025-02-11T23:53:25Z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2025-02-03T02:50:44Z</vt:filetime>
  </property>
</Properties>
</file>