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9D59CC8A-5FF5-45C7-9683-3D1A202FA57F}" xr6:coauthVersionLast="47" xr6:coauthVersionMax="47" xr10:uidLastSave="{00000000-0000-0000-0000-000000000000}"/>
  <workbookProtection workbookAlgorithmName="SHA-512" workbookHashValue="to/dXzM/jqfuNwupqMLeg7S1ycCD9wJABfr70ASZO6FJ6AZYh8zB9Pqxpr2ofxKShFj6MrwPlH0kjPyGd5LzJA==" workbookSaltValue="ZDdyfjrgcngvOAzVgTlMh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W10" i="4" s="1"/>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AT10" i="4"/>
  <c r="AL10" i="4"/>
  <c r="B10" i="4"/>
  <c r="BB8"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<sst xmlns="http://schemas.openxmlformats.org/spreadsheetml/2006/main" count="228" uniqueCount="112">
  <si>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</si>
  <si>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</si>
  <si>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</si>
  <si>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</si>
  <si>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</si>
  <si>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</si>
  <si>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</si>
  <si>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</si>
  <si>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</si>
  <si>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</si>
  <si>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</si>
  <si>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</si>
  <si>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</si>
  <si>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</si>
  <si>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</si>
  <si>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</si>
  <si>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</si>
  <si>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</si>
  <si>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</si>
  <si>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</si>
  <si>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</si>
  <si>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</si>
  <si>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</si>
  <si>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</si>
  <si>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</si>
  <si>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</si>
  <si>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</si>
  <si>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</si>
  <si>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</si>
  <si>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</si>
  <si>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</si>
  <si>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</si>
  <si>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</si>
  <si>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</si>
  <si>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</si>
  <si>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</si>
  <si>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</si>
  <si>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</si>
  <si>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</si>
  <si>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</si>
  <si>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</si>
  <si>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</si>
  <si>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</si>
  <si>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</si>
  <si>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</si>
  <si>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</si>
  <si>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</si>
  <si>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</si>
  <si>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</si>
  <si>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</si>
  <si>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</si>
  <si>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</si>
  <si>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</si>
  <si>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</si>
  <si>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</si>
  <si>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</si>
  <si>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</si>
  <si>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</si>
  <si>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</si>
  <si>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</si>
  <si>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</si>
  <si>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</si>
  <si>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</si>
  <si>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</si>
  <si>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</si>
  <si>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</si>
  <si>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</si>
  <si>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</si>
  <si>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</si>
  <si>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</si>
  <si>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</si>
  <si>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</si>
  <si>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</si>
  <si>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</si>
  <si>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</si>
  <si>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</si>
  <si>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</si>
  <si>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</si>
  <si>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</si>
  <si>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</si>
  <si>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</si>
  <si>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</si>
  <si>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</si>
  <si>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</si>
  <si>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</si>
  <si>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</si>
  <si>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</si>
  <si>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</si>
  <si>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</si>
  <si>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</si>
  <si>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</si>
  <si>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</si>
  <si>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</si>
  <si>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</si>
  <si>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</si>
  <si>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</si>
  <si>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</si>
  <si>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</si>
  <si>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</si>
  <si>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</si>
  <si>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</si>
  <si>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</si>
  <si>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</si>
  <si>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</si>
  <si>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</si>
  <si>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</si>
  <si>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</si>
  <si>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</si>
  <si>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</si>
  <si>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「有形固定資産減価償却率」は49.88％と前年度の49.17％から若干増加し、類似団体平均の52.46％をやや下回っています。施設の老朽化は着実に進行しており、計画的な更新投資が必要です。
　「管路経年化率」は29.13％と前年度の27.82％から1.31ポイント増加し、年々上昇傾向にあります。類似団体平均の28.40％を上回っており、管路の老朽化が深刻な課題となっています。
　「管路更新率」は0.60％と前年度の0.74％から低下し、類似団体平均の0.58％をわずかに上回る程度となりました。管路の更新投資の実施状況は依然として不十分であり、老朽化の進行に対して更新が追いついていない状況です。
　今後は、アセットマネジメントに基づく戦略的な施設更新計画の策定と実行により、効率的かつ計画的な老朽施設の更新を推進していく必要があります。</t>
    <phoneticPr fontId="4"/>
  </si>
  <si>
    <t>　経営については、前年度に引き続き厳しい状況が継続しており、人件費や物価高騰の影響により経営環境はさらに悪化しています。料金回収率が2年連続で100％を下回り、経営の抜本的な見直しが急務となっていることから、令和8年4月の料金改定に向けた準備を進めているところです。
　また、老朽施設の更新や耐震化など施設投資の需要は一層増加しており、限られた財源の中での計画的な事業推進が重要な課題となっています。アセットマネジメントの活用による効率的な施設投資と、経営戦略に基づく持続可能な事業運営の確立が不可欠です。</t>
    <phoneticPr fontId="4"/>
  </si>
  <si>
    <t>　経常損益については、「経常収支比率」が98.06％となり、前年度の102.53％から大幅に悪化し、ついに100％を下回りました。これは収支が赤字に転落したことを意味し、経営の健全性に深刻な懸念が生じています。
　「流動比率」については329.64％と前年度の340.75％から若干低下しましたが、依然として100％を大きく超えており、短期的な支払能力は確保されています。しかし、今後予定されている大型の浄水場更新事業を考慮すると、中長期的な資金確保戦略の策定が重要です。
　「企業債残高対給水収益比率」は528.57％と前年度の523.38％から増加し、類似団体平均の300.33％を大幅に上回っています。今後の大規模事業実施に向けて、経営戦略の改定において企業債の適切な管理と償還計画の見直しを図ります
　「料金回収率」は93.28％と前年度の99.25％からさらに低下し、給水にかかる費用を料金で賄えない状況が深刻化しています。類似団体平均の102.03％を大きく下回っており、この状況を改善するため、令和８年４月に料金改定を実施します。
 「給水原価」は137.98円と前年度の129.51円から約8.5円増加し、上昇傾向が継続しています。類似団体平均の173.56円は下回っているものの、今後の更新投資による減価償却費の増加により、さらなる上昇が見込まれます。
　「施設利用率」は87.00％と前年度の78.76％から大幅に改善し、類似団体平均の60.80％を上回っており、施設の有効活用が図られています。
　「有収率」は89.27％と前年度の88.01％から1.26ポイント改善しましたが、類似団体平均の89.86％をわずかに下回っています。漏水調査や老朽管更新の効果が現れており、今後も継続的な取り組みが重要です。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</si>
</sst>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0.47</c:v>
                </c:pt>
                <c:pt idx="2">
                  <c:v>0.53</c:v>
                </c:pt>
                <c:pt idx="3">
                  <c:v>0.74</c:v>
                </c:pt>
                <c:pt idx="4">
                  <c:v>0.6</c:v>
                </c:pt>
              </c:numCache>
            </c:numRef>
          </c:val>
          <c:extLst>
            <c:ext xmlns:c16="http://schemas.microsoft.com/office/drawing/2014/chart" uri="{C3380CC4-5D6E-409C-BE32-E72D297353CC}">
              <c16:uniqueId val="{00000000-1FED-4B62-94A5-AEF7447150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0.62</c:v>
                </c:pt>
                <c:pt idx="2">
                  <c:v>0.6</c:v>
                </c:pt>
                <c:pt idx="3">
                  <c:v>0.61</c:v>
                </c:pt>
                <c:pt idx="4">
                  <c:v>0.57999999999999996</c:v>
                </c:pt>
              </c:numCache>
            </c:numRef>
          </c:val>
          <c:smooth val="0"/>
          <c:extLst>
            <c:ext xmlns:c16="http://schemas.microsoft.com/office/drawing/2014/chart" uri="{C3380CC4-5D6E-409C-BE32-E72D297353CC}">
              <c16:uniqueId val="{00000001-1FED-4B62-94A5-AEF7447150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79.709999999999994</c:v>
                </c:pt>
                <c:pt idx="1">
                  <c:v>79.23</c:v>
                </c:pt>
                <c:pt idx="2">
                  <c:v>78.61</c:v>
                </c:pt>
                <c:pt idx="3">
                  <c:v>78.760000000000005</c:v>
                </c:pt>
                <c:pt idx="4">
                  <c:v>87</c:v>
                </c:pt>
              </c:numCache>
            </c:numRef>
          </c:val>
          <c:extLst>
            <c:ext xmlns:c16="http://schemas.microsoft.com/office/drawing/2014/chart" uri="{C3380CC4-5D6E-409C-BE32-E72D297353CC}">
              <c16:uniqueId val="{00000000-9F58-49E1-8BA1-8BF00B33B4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62.59</c:v>
                </c:pt>
                <c:pt idx="2">
                  <c:v>61.81</c:v>
                </c:pt>
                <c:pt idx="3">
                  <c:v>60.84</c:v>
                </c:pt>
                <c:pt idx="4">
                  <c:v>60.8</c:v>
                </c:pt>
              </c:numCache>
            </c:numRef>
          </c:val>
          <c:smooth val="0"/>
          <c:extLst>
            <c:ext xmlns:c16="http://schemas.microsoft.com/office/drawing/2014/chart" uri="{C3380CC4-5D6E-409C-BE32-E72D297353CC}">
              <c16:uniqueId val="{00000001-9F58-49E1-8BA1-8BF00B33B4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88.93</c:v>
                </c:pt>
                <c:pt idx="1">
                  <c:v>89.47</c:v>
                </c:pt>
                <c:pt idx="2">
                  <c:v>89.23</c:v>
                </c:pt>
                <c:pt idx="3">
                  <c:v>88.01</c:v>
                </c:pt>
                <c:pt idx="4">
                  <c:v>89.27</c:v>
                </c:pt>
              </c:numCache>
            </c:numRef>
          </c:val>
          <c:extLst>
            <c:ext xmlns:c16="http://schemas.microsoft.com/office/drawing/2014/chart" uri="{C3380CC4-5D6E-409C-BE32-E72D297353CC}">
              <c16:uniqueId val="{00000000-3799-4E9B-8F82-F99E1F77A6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89.7</c:v>
                </c:pt>
                <c:pt idx="2">
                  <c:v>89.24</c:v>
                </c:pt>
                <c:pt idx="3">
                  <c:v>89.73</c:v>
                </c:pt>
                <c:pt idx="4">
                  <c:v>89.86</c:v>
                </c:pt>
              </c:numCache>
            </c:numRef>
          </c:val>
          <c:smooth val="0"/>
          <c:extLst>
            <c:ext xmlns:c16="http://schemas.microsoft.com/office/drawing/2014/chart" uri="{C3380CC4-5D6E-409C-BE32-E72D297353CC}">
              <c16:uniqueId val="{00000001-3799-4E9B-8F82-F99E1F77A6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110.37</c:v>
                </c:pt>
                <c:pt idx="1">
                  <c:v>110.08</c:v>
                </c:pt>
                <c:pt idx="2">
                  <c:v>108.49</c:v>
                </c:pt>
                <c:pt idx="3">
                  <c:v>102.53</c:v>
                </c:pt>
                <c:pt idx="4">
                  <c:v>98.06</c:v>
                </c:pt>
              </c:numCache>
            </c:numRef>
          </c:val>
          <c:extLst>
            <c:ext xmlns:c16="http://schemas.microsoft.com/office/drawing/2014/chart" uri="{C3380CC4-5D6E-409C-BE32-E72D297353CC}">
              <c16:uniqueId val="{00000000-5E3C-4773-875A-C96593200D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111.89</c:v>
                </c:pt>
                <c:pt idx="2">
                  <c:v>109.99</c:v>
                </c:pt>
                <c:pt idx="3">
                  <c:v>109.67</c:v>
                </c:pt>
                <c:pt idx="4">
                  <c:v>108.91</c:v>
                </c:pt>
              </c:numCache>
            </c:numRef>
          </c:val>
          <c:smooth val="0"/>
          <c:extLst>
            <c:ext xmlns:c16="http://schemas.microsoft.com/office/drawing/2014/chart" uri="{C3380CC4-5D6E-409C-BE32-E72D297353CC}">
              <c16:uniqueId val="{00000001-5E3C-4773-875A-C96593200D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49.42</c:v>
                </c:pt>
                <c:pt idx="1">
                  <c:v>50.46</c:v>
                </c:pt>
                <c:pt idx="2">
                  <c:v>50.26</c:v>
                </c:pt>
                <c:pt idx="3">
                  <c:v>49.17</c:v>
                </c:pt>
                <c:pt idx="4">
                  <c:v>49.88</c:v>
                </c:pt>
              </c:numCache>
            </c:numRef>
          </c:val>
          <c:extLst>
            <c:ext xmlns:c16="http://schemas.microsoft.com/office/drawing/2014/chart" uri="{C3380CC4-5D6E-409C-BE32-E72D297353CC}">
              <c16:uniqueId val="{00000000-B4CB-4A16-9D8A-16E88A2A0B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50.5</c:v>
                </c:pt>
                <c:pt idx="2">
                  <c:v>51.28</c:v>
                </c:pt>
                <c:pt idx="3">
                  <c:v>51.94</c:v>
                </c:pt>
                <c:pt idx="4">
                  <c:v>52.46</c:v>
                </c:pt>
              </c:numCache>
            </c:numRef>
          </c:val>
          <c:smooth val="0"/>
          <c:extLst>
            <c:ext xmlns:c16="http://schemas.microsoft.com/office/drawing/2014/chart" uri="{C3380CC4-5D6E-409C-BE32-E72D297353CC}">
              <c16:uniqueId val="{00000001-B4CB-4A16-9D8A-16E88A2A0B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22.77</c:v>
                </c:pt>
                <c:pt idx="1">
                  <c:v>24.28</c:v>
                </c:pt>
                <c:pt idx="2">
                  <c:v>26.09</c:v>
                </c:pt>
                <c:pt idx="3">
                  <c:v>27.82</c:v>
                </c:pt>
                <c:pt idx="4">
                  <c:v>29.13</c:v>
                </c:pt>
              </c:numCache>
            </c:numRef>
          </c:val>
          <c:extLst>
            <c:ext xmlns:c16="http://schemas.microsoft.com/office/drawing/2014/chart" uri="{C3380CC4-5D6E-409C-BE32-E72D297353CC}">
              <c16:uniqueId val="{00000000-3445-4644-BCBF-90239DECCC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21.19</c:v>
                </c:pt>
                <c:pt idx="2">
                  <c:v>22.64</c:v>
                </c:pt>
                <c:pt idx="3">
                  <c:v>26.52</c:v>
                </c:pt>
                <c:pt idx="4">
                  <c:v>28.4</c:v>
                </c:pt>
              </c:numCache>
            </c:numRef>
          </c:val>
          <c:smooth val="0"/>
          <c:extLst>
            <c:ext xmlns:c16="http://schemas.microsoft.com/office/drawing/2014/chart" uri="{C3380CC4-5D6E-409C-BE32-E72D297353CC}">
              <c16:uniqueId val="{00000001-3445-4644-BCBF-90239DECCC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1F-47A5-B223-AA757E6077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0.45</c:v>
                </c:pt>
                <c:pt idx="2" formatCode="#,##0.00;&quot;△&quot;#,##0.00">
                  <c:v>0</c:v>
                </c:pt>
                <c:pt idx="3" formatCode="#,##0.00;&quot;△&quot;#,##0.00">
                  <c:v>0</c:v>
                </c:pt>
                <c:pt idx="4">
                  <c:v>0.01</c:v>
                </c:pt>
              </c:numCache>
            </c:numRef>
          </c:val>
          <c:smooth val="0"/>
          <c:extLst>
            <c:ext xmlns:c16="http://schemas.microsoft.com/office/drawing/2014/chart" uri="{C3380CC4-5D6E-409C-BE32-E72D297353CC}">
              <c16:uniqueId val="{00000001-621F-47A5-B223-AA757E6077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342.11</c:v>
                </c:pt>
                <c:pt idx="1">
                  <c:v>355.37</c:v>
                </c:pt>
                <c:pt idx="2">
                  <c:v>383.86</c:v>
                </c:pt>
                <c:pt idx="3">
                  <c:v>340.75</c:v>
                </c:pt>
                <c:pt idx="4">
                  <c:v>329.64</c:v>
                </c:pt>
              </c:numCache>
            </c:numRef>
          </c:val>
          <c:extLst>
            <c:ext xmlns:c16="http://schemas.microsoft.com/office/drawing/2014/chart" uri="{C3380CC4-5D6E-409C-BE32-E72D297353CC}">
              <c16:uniqueId val="{00000000-AE2A-4D7B-90AC-095D609CE0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351.29</c:v>
                </c:pt>
                <c:pt idx="2">
                  <c:v>364.24</c:v>
                </c:pt>
                <c:pt idx="3">
                  <c:v>289.44</c:v>
                </c:pt>
                <c:pt idx="4">
                  <c:v>282.19</c:v>
                </c:pt>
              </c:numCache>
            </c:numRef>
          </c:val>
          <c:smooth val="0"/>
          <c:extLst>
            <c:ext xmlns:c16="http://schemas.microsoft.com/office/drawing/2014/chart" uri="{C3380CC4-5D6E-409C-BE32-E72D297353CC}">
              <c16:uniqueId val="{00000001-AE2A-4D7B-90AC-095D609CE0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495.76</c:v>
                </c:pt>
                <c:pt idx="1">
                  <c:v>486.76</c:v>
                </c:pt>
                <c:pt idx="2">
                  <c:v>503.4</c:v>
                </c:pt>
                <c:pt idx="3">
                  <c:v>523.38</c:v>
                </c:pt>
                <c:pt idx="4">
                  <c:v>528.57000000000005</c:v>
                </c:pt>
              </c:numCache>
            </c:numRef>
          </c:val>
          <c:extLst>
            <c:ext xmlns:c16="http://schemas.microsoft.com/office/drawing/2014/chart" uri="{C3380CC4-5D6E-409C-BE32-E72D297353CC}">
              <c16:uniqueId val="{00000000-A418-45BE-AAB8-8E4A881FCE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236.29</c:v>
                </c:pt>
                <c:pt idx="2">
                  <c:v>238.77</c:v>
                </c:pt>
                <c:pt idx="3">
                  <c:v>301.23</c:v>
                </c:pt>
                <c:pt idx="4">
                  <c:v>300.33</c:v>
                </c:pt>
              </c:numCache>
            </c:numRef>
          </c:val>
          <c:smooth val="0"/>
          <c:extLst>
            <c:ext xmlns:c16="http://schemas.microsoft.com/office/drawing/2014/chart" uri="{C3380CC4-5D6E-409C-BE32-E72D297353CC}">
              <c16:uniqueId val="{00000001-A418-45BE-AAB8-8E4A881FCE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104.19</c:v>
                </c:pt>
                <c:pt idx="1">
                  <c:v>106.65</c:v>
                </c:pt>
                <c:pt idx="2">
                  <c:v>105.37</c:v>
                </c:pt>
                <c:pt idx="3">
                  <c:v>99.25</c:v>
                </c:pt>
                <c:pt idx="4">
                  <c:v>93.28</c:v>
                </c:pt>
              </c:numCache>
            </c:numRef>
          </c:val>
          <c:extLst>
            <c:ext xmlns:c16="http://schemas.microsoft.com/office/drawing/2014/chart" uri="{C3380CC4-5D6E-409C-BE32-E72D297353CC}">
              <c16:uniqueId val="{00000000-ACC1-4F4B-9467-590F06C075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104.33</c:v>
                </c:pt>
                <c:pt idx="2">
                  <c:v>98.85</c:v>
                </c:pt>
                <c:pt idx="3">
                  <c:v>101.11</c:v>
                </c:pt>
                <c:pt idx="4">
                  <c:v>102.03</c:v>
                </c:pt>
              </c:numCache>
            </c:numRef>
          </c:val>
          <c:smooth val="0"/>
          <c:extLst>
            <c:ext xmlns:c16="http://schemas.microsoft.com/office/drawing/2014/chart" uri="{C3380CC4-5D6E-409C-BE32-E72D297353CC}">
              <c16:uniqueId val="{00000001-ACC1-4F4B-9467-590F06C075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122.97</c:v>
                </c:pt>
                <c:pt idx="1">
                  <c:v>120.49</c:v>
                </c:pt>
                <c:pt idx="2">
                  <c:v>121.6</c:v>
                </c:pt>
                <c:pt idx="3">
                  <c:v>129.51</c:v>
                </c:pt>
                <c:pt idx="4">
                  <c:v>137.97999999999999</c:v>
                </c:pt>
              </c:numCache>
            </c:numRef>
          </c:val>
          <c:extLst>
            <c:ext xmlns:c16="http://schemas.microsoft.com/office/drawing/2014/chart" uri="{C3380CC4-5D6E-409C-BE32-E72D297353CC}">
              <c16:uniqueId val="{00000000-1D82-4644-9F04-ED772A76F7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157.4</c:v>
                </c:pt>
                <c:pt idx="2">
                  <c:v>162.61000000000001</c:v>
                </c:pt>
                <c:pt idx="3">
                  <c:v>171.09</c:v>
                </c:pt>
                <c:pt idx="4">
                  <c:v>173.56</c:v>
                </c:pt>
              </c:numCache>
            </c:numRef>
          </c:val>
          <c:smooth val="0"/>
          <c:extLst>
            <c:ext xmlns:c16="http://schemas.microsoft.com/office/drawing/2014/chart" uri="{C3380CC4-5D6E-409C-BE32-E72D297353CC}">
              <c16:uniqueId val="{00000001-1D82-4644-9F04-ED772A76F7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都城市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非設置</v>
      </c>
      <c r="AE8" s="77"/>
      <c r="AF8" s="77"/>
      <c r="AG8" s="77"/>
      <c r="AH8" s="77"/>
      <c r="AI8" s="77"/>
      <c r="AJ8" s="77"/>
      <c r="AK8" s="2"/>
      <c r="AL8" s="68">
        <f>データ!$R$6</f>
        <v>162574</v>
      </c>
      <c r="AM8" s="68"/>
      <c r="AN8" s="68"/>
      <c r="AO8" s="68"/>
      <c r="AP8" s="68"/>
      <c r="AQ8" s="68"/>
      <c r="AR8" s="68"/>
      <c r="AS8" s="68"/>
      <c r="AT8" s="36">
        <f>データ!$S$6</f>
        <v>653.36</v>
      </c>
      <c r="AU8" s="37"/>
      <c r="AV8" s="37"/>
      <c r="AW8" s="37"/>
      <c r="AX8" s="37"/>
      <c r="AY8" s="37"/>
      <c r="AZ8" s="37"/>
      <c r="BA8" s="37"/>
      <c r="BB8" s="57">
        <f>データ!$T$6</f>
        <v>248.83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56.6</v>
      </c>
      <c r="J10" s="37"/>
      <c r="K10" s="37"/>
      <c r="L10" s="37"/>
      <c r="M10" s="37"/>
      <c r="N10" s="37"/>
      <c r="O10" s="67"/>
      <c r="P10" s="57">
        <f>データ!$P$6</f>
        <v>92.53</v>
      </c>
      <c r="Q10" s="57"/>
      <c r="R10" s="57"/>
      <c r="S10" s="57"/>
      <c r="T10" s="57"/>
      <c r="U10" s="57"/>
      <c r="V10" s="57"/>
      <c r="W10" s="68">
        <f>データ!$Q$6</f>
        <v>2343</v>
      </c>
      <c r="X10" s="68"/>
      <c r="Y10" s="68"/>
      <c r="Z10" s="68"/>
      <c r="AA10" s="68"/>
      <c r="AB10" s="68"/>
      <c r="AC10" s="68"/>
      <c r="AD10" s="2"/>
      <c r="AE10" s="2"/>
      <c r="AF10" s="2"/>
      <c r="AG10" s="2"/>
      <c r="AH10" s="2"/>
      <c r="AI10" s="2"/>
      <c r="AJ10" s="2"/>
      <c r="AK10" s="2"/>
      <c r="AL10" s="68">
        <f>データ!$U$6</f>
        <v>150352</v>
      </c>
      <c r="AM10" s="68"/>
      <c r="AN10" s="68"/>
      <c r="AO10" s="68"/>
      <c r="AP10" s="68"/>
      <c r="AQ10" s="68"/>
      <c r="AR10" s="68"/>
      <c r="AS10" s="68"/>
      <c r="AT10" s="36">
        <f>データ!$V$6</f>
        <v>363.6</v>
      </c>
      <c r="AU10" s="37"/>
      <c r="AV10" s="37"/>
      <c r="AW10" s="37"/>
      <c r="AX10" s="37"/>
      <c r="AY10" s="37"/>
      <c r="AZ10" s="37"/>
      <c r="BA10" s="37"/>
      <c r="BB10" s="57">
        <f>データ!$W$6</f>
        <v>413.51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2" t="s">
        <v>111</v>
      </c>
      <c r="BM16" s="93"/>
      <c r="BN16" s="93"/>
      <c r="BO16" s="93"/>
      <c r="BP16" s="93"/>
      <c r="BQ16" s="93"/>
      <c r="BR16" s="93"/>
      <c r="BS16" s="93"/>
      <c r="BT16" s="93"/>
      <c r="BU16" s="93"/>
      <c r="BV16" s="93"/>
      <c r="BW16" s="93"/>
      <c r="BX16" s="93"/>
      <c r="BY16" s="93"/>
      <c r="BZ16" s="9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3"/>
      <c r="BN17" s="93"/>
      <c r="BO17" s="93"/>
      <c r="BP17" s="93"/>
      <c r="BQ17" s="93"/>
      <c r="BR17" s="93"/>
      <c r="BS17" s="93"/>
      <c r="BT17" s="93"/>
      <c r="BU17" s="93"/>
      <c r="BV17" s="93"/>
      <c r="BW17" s="93"/>
      <c r="BX17" s="93"/>
      <c r="BY17" s="93"/>
      <c r="BZ17" s="9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3"/>
      <c r="BN18" s="93"/>
      <c r="BO18" s="93"/>
      <c r="BP18" s="93"/>
      <c r="BQ18" s="93"/>
      <c r="BR18" s="93"/>
      <c r="BS18" s="93"/>
      <c r="BT18" s="93"/>
      <c r="BU18" s="93"/>
      <c r="BV18" s="93"/>
      <c r="BW18" s="93"/>
      <c r="BX18" s="93"/>
      <c r="BY18" s="93"/>
      <c r="BZ18" s="9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3"/>
      <c r="BN19" s="93"/>
      <c r="BO19" s="93"/>
      <c r="BP19" s="93"/>
      <c r="BQ19" s="93"/>
      <c r="BR19" s="93"/>
      <c r="BS19" s="93"/>
      <c r="BT19" s="93"/>
      <c r="BU19" s="93"/>
      <c r="BV19" s="93"/>
      <c r="BW19" s="93"/>
      <c r="BX19" s="93"/>
      <c r="BY19" s="93"/>
      <c r="BZ19" s="9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3"/>
      <c r="BN20" s="93"/>
      <c r="BO20" s="93"/>
      <c r="BP20" s="93"/>
      <c r="BQ20" s="93"/>
      <c r="BR20" s="93"/>
      <c r="BS20" s="93"/>
      <c r="BT20" s="93"/>
      <c r="BU20" s="93"/>
      <c r="BV20" s="93"/>
      <c r="BW20" s="93"/>
      <c r="BX20" s="93"/>
      <c r="BY20" s="93"/>
      <c r="BZ20" s="9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3"/>
      <c r="BN21" s="93"/>
      <c r="BO21" s="93"/>
      <c r="BP21" s="93"/>
      <c r="BQ21" s="93"/>
      <c r="BR21" s="93"/>
      <c r="BS21" s="93"/>
      <c r="BT21" s="93"/>
      <c r="BU21" s="93"/>
      <c r="BV21" s="93"/>
      <c r="BW21" s="93"/>
      <c r="BX21" s="93"/>
      <c r="BY21" s="93"/>
      <c r="BZ21" s="9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3"/>
      <c r="BN22" s="93"/>
      <c r="BO22" s="93"/>
      <c r="BP22" s="93"/>
      <c r="BQ22" s="93"/>
      <c r="BR22" s="93"/>
      <c r="BS22" s="93"/>
      <c r="BT22" s="93"/>
      <c r="BU22" s="93"/>
      <c r="BV22" s="93"/>
      <c r="BW22" s="93"/>
      <c r="BX22" s="93"/>
      <c r="BY22" s="93"/>
      <c r="BZ22" s="9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3"/>
      <c r="BN23" s="93"/>
      <c r="BO23" s="93"/>
      <c r="BP23" s="93"/>
      <c r="BQ23" s="93"/>
      <c r="BR23" s="93"/>
      <c r="BS23" s="93"/>
      <c r="BT23" s="93"/>
      <c r="BU23" s="93"/>
      <c r="BV23" s="93"/>
      <c r="BW23" s="93"/>
      <c r="BX23" s="93"/>
      <c r="BY23" s="93"/>
      <c r="BZ23" s="9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3"/>
      <c r="BN24" s="93"/>
      <c r="BO24" s="93"/>
      <c r="BP24" s="93"/>
      <c r="BQ24" s="93"/>
      <c r="BR24" s="93"/>
      <c r="BS24" s="93"/>
      <c r="BT24" s="93"/>
      <c r="BU24" s="93"/>
      <c r="BV24" s="93"/>
      <c r="BW24" s="93"/>
      <c r="BX24" s="93"/>
      <c r="BY24" s="93"/>
      <c r="BZ24" s="9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3"/>
      <c r="BN25" s="93"/>
      <c r="BO25" s="93"/>
      <c r="BP25" s="93"/>
      <c r="BQ25" s="93"/>
      <c r="BR25" s="93"/>
      <c r="BS25" s="93"/>
      <c r="BT25" s="93"/>
      <c r="BU25" s="93"/>
      <c r="BV25" s="93"/>
      <c r="BW25" s="93"/>
      <c r="BX25" s="93"/>
      <c r="BY25" s="93"/>
      <c r="BZ25" s="9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3"/>
      <c r="BN26" s="93"/>
      <c r="BO26" s="93"/>
      <c r="BP26" s="93"/>
      <c r="BQ26" s="93"/>
      <c r="BR26" s="93"/>
      <c r="BS26" s="93"/>
      <c r="BT26" s="93"/>
      <c r="BU26" s="93"/>
      <c r="BV26" s="93"/>
      <c r="BW26" s="93"/>
      <c r="BX26" s="93"/>
      <c r="BY26" s="93"/>
      <c r="BZ26" s="9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3"/>
      <c r="BN27" s="93"/>
      <c r="BO27" s="93"/>
      <c r="BP27" s="93"/>
      <c r="BQ27" s="93"/>
      <c r="BR27" s="93"/>
      <c r="BS27" s="93"/>
      <c r="BT27" s="93"/>
      <c r="BU27" s="93"/>
      <c r="BV27" s="93"/>
      <c r="BW27" s="93"/>
      <c r="BX27" s="93"/>
      <c r="BY27" s="93"/>
      <c r="BZ27" s="9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3"/>
      <c r="BN28" s="93"/>
      <c r="BO28" s="93"/>
      <c r="BP28" s="93"/>
      <c r="BQ28" s="93"/>
      <c r="BR28" s="93"/>
      <c r="BS28" s="93"/>
      <c r="BT28" s="93"/>
      <c r="BU28" s="93"/>
      <c r="BV28" s="93"/>
      <c r="BW28" s="93"/>
      <c r="BX28" s="93"/>
      <c r="BY28" s="93"/>
      <c r="BZ28" s="9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3"/>
      <c r="BN29" s="93"/>
      <c r="BO29" s="93"/>
      <c r="BP29" s="93"/>
      <c r="BQ29" s="93"/>
      <c r="BR29" s="93"/>
      <c r="BS29" s="93"/>
      <c r="BT29" s="93"/>
      <c r="BU29" s="93"/>
      <c r="BV29" s="93"/>
      <c r="BW29" s="93"/>
      <c r="BX29" s="93"/>
      <c r="BY29" s="93"/>
      <c r="BZ29" s="9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3"/>
      <c r="BN30" s="93"/>
      <c r="BO30" s="93"/>
      <c r="BP30" s="93"/>
      <c r="BQ30" s="93"/>
      <c r="BR30" s="93"/>
      <c r="BS30" s="93"/>
      <c r="BT30" s="93"/>
      <c r="BU30" s="93"/>
      <c r="BV30" s="93"/>
      <c r="BW30" s="93"/>
      <c r="BX30" s="93"/>
      <c r="BY30" s="93"/>
      <c r="BZ30" s="9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3"/>
      <c r="BN31" s="93"/>
      <c r="BO31" s="93"/>
      <c r="BP31" s="93"/>
      <c r="BQ31" s="93"/>
      <c r="BR31" s="93"/>
      <c r="BS31" s="93"/>
      <c r="BT31" s="93"/>
      <c r="BU31" s="93"/>
      <c r="BV31" s="93"/>
      <c r="BW31" s="93"/>
      <c r="BX31" s="93"/>
      <c r="BY31" s="93"/>
      <c r="BZ31" s="9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3"/>
      <c r="BN32" s="93"/>
      <c r="BO32" s="93"/>
      <c r="BP32" s="93"/>
      <c r="BQ32" s="93"/>
      <c r="BR32" s="93"/>
      <c r="BS32" s="93"/>
      <c r="BT32" s="93"/>
      <c r="BU32" s="93"/>
      <c r="BV32" s="93"/>
      <c r="BW32" s="93"/>
      <c r="BX32" s="93"/>
      <c r="BY32" s="93"/>
      <c r="BZ32" s="9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3"/>
      <c r="BN33" s="93"/>
      <c r="BO33" s="93"/>
      <c r="BP33" s="93"/>
      <c r="BQ33" s="93"/>
      <c r="BR33" s="93"/>
      <c r="BS33" s="93"/>
      <c r="BT33" s="93"/>
      <c r="BU33" s="93"/>
      <c r="BV33" s="93"/>
      <c r="BW33" s="93"/>
      <c r="BX33" s="93"/>
      <c r="BY33" s="93"/>
      <c r="BZ33" s="9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3"/>
      <c r="BN34" s="93"/>
      <c r="BO34" s="93"/>
      <c r="BP34" s="93"/>
      <c r="BQ34" s="93"/>
      <c r="BR34" s="93"/>
      <c r="BS34" s="93"/>
      <c r="BT34" s="93"/>
      <c r="BU34" s="93"/>
      <c r="BV34" s="93"/>
      <c r="BW34" s="93"/>
      <c r="BX34" s="93"/>
      <c r="BY34" s="93"/>
      <c r="BZ34" s="9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3"/>
      <c r="BN35" s="93"/>
      <c r="BO35" s="93"/>
      <c r="BP35" s="93"/>
      <c r="BQ35" s="93"/>
      <c r="BR35" s="93"/>
      <c r="BS35" s="93"/>
      <c r="BT35" s="93"/>
      <c r="BU35" s="93"/>
      <c r="BV35" s="93"/>
      <c r="BW35" s="93"/>
      <c r="BX35" s="93"/>
      <c r="BY35" s="93"/>
      <c r="BZ35" s="9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3"/>
      <c r="BN36" s="93"/>
      <c r="BO36" s="93"/>
      <c r="BP36" s="93"/>
      <c r="BQ36" s="93"/>
      <c r="BR36" s="93"/>
      <c r="BS36" s="93"/>
      <c r="BT36" s="93"/>
      <c r="BU36" s="93"/>
      <c r="BV36" s="93"/>
      <c r="BW36" s="93"/>
      <c r="BX36" s="93"/>
      <c r="BY36" s="93"/>
      <c r="BZ36" s="9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3"/>
      <c r="BN37" s="93"/>
      <c r="BO37" s="93"/>
      <c r="BP37" s="93"/>
      <c r="BQ37" s="93"/>
      <c r="BR37" s="93"/>
      <c r="BS37" s="93"/>
      <c r="BT37" s="93"/>
      <c r="BU37" s="93"/>
      <c r="BV37" s="93"/>
      <c r="BW37" s="93"/>
      <c r="BX37" s="93"/>
      <c r="BY37" s="93"/>
      <c r="BZ37" s="9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3"/>
      <c r="BN38" s="93"/>
      <c r="BO38" s="93"/>
      <c r="BP38" s="93"/>
      <c r="BQ38" s="93"/>
      <c r="BR38" s="93"/>
      <c r="BS38" s="93"/>
      <c r="BT38" s="93"/>
      <c r="BU38" s="93"/>
      <c r="BV38" s="93"/>
      <c r="BW38" s="93"/>
      <c r="BX38" s="93"/>
      <c r="BY38" s="93"/>
      <c r="BZ38" s="9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3"/>
      <c r="BN39" s="93"/>
      <c r="BO39" s="93"/>
      <c r="BP39" s="93"/>
      <c r="BQ39" s="93"/>
      <c r="BR39" s="93"/>
      <c r="BS39" s="93"/>
      <c r="BT39" s="93"/>
      <c r="BU39" s="93"/>
      <c r="BV39" s="93"/>
      <c r="BW39" s="93"/>
      <c r="BX39" s="93"/>
      <c r="BY39" s="93"/>
      <c r="BZ39" s="9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3"/>
      <c r="BN40" s="93"/>
      <c r="BO40" s="93"/>
      <c r="BP40" s="93"/>
      <c r="BQ40" s="93"/>
      <c r="BR40" s="93"/>
      <c r="BS40" s="93"/>
      <c r="BT40" s="93"/>
      <c r="BU40" s="93"/>
      <c r="BV40" s="93"/>
      <c r="BW40" s="93"/>
      <c r="BX40" s="93"/>
      <c r="BY40" s="93"/>
      <c r="BZ40" s="9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3"/>
      <c r="BN41" s="93"/>
      <c r="BO41" s="93"/>
      <c r="BP41" s="93"/>
      <c r="BQ41" s="93"/>
      <c r="BR41" s="93"/>
      <c r="BS41" s="93"/>
      <c r="BT41" s="93"/>
      <c r="BU41" s="93"/>
      <c r="BV41" s="93"/>
      <c r="BW41" s="93"/>
      <c r="BX41" s="93"/>
      <c r="BY41" s="93"/>
      <c r="BZ41" s="9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3"/>
      <c r="BN42" s="93"/>
      <c r="BO42" s="93"/>
      <c r="BP42" s="93"/>
      <c r="BQ42" s="93"/>
      <c r="BR42" s="93"/>
      <c r="BS42" s="93"/>
      <c r="BT42" s="93"/>
      <c r="BU42" s="93"/>
      <c r="BV42" s="93"/>
      <c r="BW42" s="93"/>
      <c r="BX42" s="93"/>
      <c r="BY42" s="93"/>
      <c r="BZ42" s="9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3"/>
      <c r="BN43" s="93"/>
      <c r="BO43" s="93"/>
      <c r="BP43" s="93"/>
      <c r="BQ43" s="93"/>
      <c r="BR43" s="93"/>
      <c r="BS43" s="93"/>
      <c r="BT43" s="93"/>
      <c r="BU43" s="93"/>
      <c r="BV43" s="93"/>
      <c r="BW43" s="93"/>
      <c r="BX43" s="93"/>
      <c r="BY43" s="93"/>
      <c r="BZ43" s="9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KWQIFyT5YI3JPV3CW2OhpUIrqwNcArGtpIZrJNMxZJs+Bv8IlAtLHcUqkiE+sqIls3fDEYmKBzE9mpehNaACA==" saltValue="Dh7knP0eMdTMlM4001b/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452025</v>
      </c>
      <c r="D6" s="20">
        <f t="shared" si="3"/>
        <v>46</v>
      </c>
      <c r="E6" s="20">
        <f t="shared" si="3"/>
        <v>1</v>
      </c>
      <c r="F6" s="20">
        <f t="shared" si="3"/>
        <v>0</v>
      </c>
      <c r="G6" s="20">
        <f t="shared" si="3"/>
        <v>1</v>
      </c>
      <c r="H6" s="20" t="str">
        <f t="shared" si="3"/>
        <v>宮崎県　都城市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56.6</v>
      </c>
      <c r="P6" s="21">
        <f t="shared" si="3"/>
        <v>92.53</v>
      </c>
      <c r="Q6" s="21">
        <f t="shared" si="3"/>
        <v>2343</v>
      </c>
      <c r="R6" s="21">
        <f t="shared" si="3"/>
        <v>162574</v>
      </c>
      <c r="S6" s="21">
        <f t="shared" si="3"/>
        <v>653.36</v>
      </c>
      <c r="T6" s="21">
        <f t="shared" si="3"/>
        <v>248.83</v>
      </c>
      <c r="U6" s="21">
        <f t="shared" si="3"/>
        <v>150352</v>
      </c>
      <c r="V6" s="21">
        <f t="shared" si="3"/>
        <v>363.6</v>
      </c>
      <c r="W6" s="21">
        <f t="shared" si="3"/>
        <v>413.51</v>
      </c>
      <c r="X6" s="22">
        <f>IF(X7="",NA(),X7)</f>
        <v>110.37</v>
      </c>
      <c r="Y6" s="22">
        <f t="shared" ref="Y6:AG6" si="4">IF(Y7="",NA(),Y7)</f>
        <v>110.08</v>
      </c>
      <c r="Z6" s="22">
        <f t="shared" si="4"/>
        <v>108.49</v>
      </c>
      <c r="AA6" s="22">
        <f t="shared" si="4"/>
        <v>102.53</v>
      </c>
      <c r="AB6" s="22">
        <f t="shared" si="4"/>
        <v>98.06</v>
      </c>
      <c r="AC6" s="22">
        <f t="shared" si="4"/>
        <v>112.36</v>
      </c>
      <c r="AD6" s="22">
        <f t="shared" si="4"/>
        <v>111.89</v>
      </c>
      <c r="AE6" s="22">
        <f t="shared" si="4"/>
        <v>109.99</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0.45</v>
      </c>
      <c r="AP6" s="21">
        <f t="shared" si="5"/>
        <v>0</v>
      </c>
      <c r="AQ6" s="21">
        <f t="shared" si="5"/>
        <v>0</v>
      </c>
      <c r="AR6" s="22">
        <f t="shared" si="5"/>
        <v>0.01</v>
      </c>
      <c r="AS6" s="21" t="str">
        <f>IF(AS7="","",IF(AS7="-","【-】","【"&amp;SUBSTITUTE(TEXT(AS7,"#,##0.00"),"-","△")&amp;"】"))</f>
        <v>【1.61】</v>
      </c>
      <c r="AT6" s="22">
        <f>IF(AT7="",NA(),AT7)</f>
        <v>342.11</v>
      </c>
      <c r="AU6" s="22">
        <f t="shared" ref="AU6:BC6" si="6">IF(AU7="",NA(),AU7)</f>
        <v>355.37</v>
      </c>
      <c r="AV6" s="22">
        <f t="shared" si="6"/>
        <v>383.86</v>
      </c>
      <c r="AW6" s="22">
        <f t="shared" si="6"/>
        <v>340.75</v>
      </c>
      <c r="AX6" s="22">
        <f t="shared" si="6"/>
        <v>329.64</v>
      </c>
      <c r="AY6" s="22">
        <f t="shared" si="6"/>
        <v>306.08</v>
      </c>
      <c r="AZ6" s="22">
        <f t="shared" si="6"/>
        <v>351.29</v>
      </c>
      <c r="BA6" s="22">
        <f t="shared" si="6"/>
        <v>364.24</v>
      </c>
      <c r="BB6" s="22">
        <f t="shared" si="6"/>
        <v>289.44</v>
      </c>
      <c r="BC6" s="22">
        <f t="shared" si="6"/>
        <v>282.19</v>
      </c>
      <c r="BD6" s="21" t="str">
        <f>IF(BD7="","",IF(BD7="-","【-】","【"&amp;SUBSTITUTE(TEXT(BD7,"#,##0.00"),"-","△")&amp;"】"))</f>
        <v>【239.69】</v>
      </c>
      <c r="BE6" s="22">
        <f>IF(BE7="",NA(),BE7)</f>
        <v>495.76</v>
      </c>
      <c r="BF6" s="22">
        <f t="shared" ref="BF6:BN6" si="7">IF(BF7="",NA(),BF7)</f>
        <v>486.76</v>
      </c>
      <c r="BG6" s="22">
        <f t="shared" si="7"/>
        <v>503.4</v>
      </c>
      <c r="BH6" s="22">
        <f t="shared" si="7"/>
        <v>523.38</v>
      </c>
      <c r="BI6" s="22">
        <f t="shared" si="7"/>
        <v>528.57000000000005</v>
      </c>
      <c r="BJ6" s="22">
        <f t="shared" si="7"/>
        <v>294.66000000000003</v>
      </c>
      <c r="BK6" s="22">
        <f t="shared" si="7"/>
        <v>236.29</v>
      </c>
      <c r="BL6" s="22">
        <f t="shared" si="7"/>
        <v>238.77</v>
      </c>
      <c r="BM6" s="22">
        <f t="shared" si="7"/>
        <v>301.23</v>
      </c>
      <c r="BN6" s="22">
        <f t="shared" si="7"/>
        <v>300.33</v>
      </c>
      <c r="BO6" s="21" t="str">
        <f>IF(BO7="","",IF(BO7="-","【-】","【"&amp;SUBSTITUTE(TEXT(BO7,"#,##0.00"),"-","△")&amp;"】"))</f>
        <v>【264.86】</v>
      </c>
      <c r="BP6" s="22">
        <f>IF(BP7="",NA(),BP7)</f>
        <v>104.19</v>
      </c>
      <c r="BQ6" s="22">
        <f t="shared" ref="BQ6:BY6" si="8">IF(BQ7="",NA(),BQ7)</f>
        <v>106.65</v>
      </c>
      <c r="BR6" s="22">
        <f t="shared" si="8"/>
        <v>105.37</v>
      </c>
      <c r="BS6" s="22">
        <f t="shared" si="8"/>
        <v>99.25</v>
      </c>
      <c r="BT6" s="22">
        <f t="shared" si="8"/>
        <v>93.28</v>
      </c>
      <c r="BU6" s="22">
        <f t="shared" si="8"/>
        <v>103.75</v>
      </c>
      <c r="BV6" s="22">
        <f t="shared" si="8"/>
        <v>104.33</v>
      </c>
      <c r="BW6" s="22">
        <f t="shared" si="8"/>
        <v>98.85</v>
      </c>
      <c r="BX6" s="22">
        <f t="shared" si="8"/>
        <v>101.11</v>
      </c>
      <c r="BY6" s="22">
        <f t="shared" si="8"/>
        <v>102.03</v>
      </c>
      <c r="BZ6" s="21" t="str">
        <f>IF(BZ7="","",IF(BZ7="-","【-】","【"&amp;SUBSTITUTE(TEXT(BZ7,"#,##0.00"),"-","△")&amp;"】"))</f>
        <v>【97.59】</v>
      </c>
      <c r="CA6" s="22">
        <f>IF(CA7="",NA(),CA7)</f>
        <v>122.97</v>
      </c>
      <c r="CB6" s="22">
        <f t="shared" ref="CB6:CJ6" si="9">IF(CB7="",NA(),CB7)</f>
        <v>120.49</v>
      </c>
      <c r="CC6" s="22">
        <f t="shared" si="9"/>
        <v>121.6</v>
      </c>
      <c r="CD6" s="22">
        <f t="shared" si="9"/>
        <v>129.51</v>
      </c>
      <c r="CE6" s="22">
        <f t="shared" si="9"/>
        <v>137.97999999999999</v>
      </c>
      <c r="CF6" s="22">
        <f t="shared" si="9"/>
        <v>159.93</v>
      </c>
      <c r="CG6" s="22">
        <f t="shared" si="9"/>
        <v>157.4</v>
      </c>
      <c r="CH6" s="22">
        <f t="shared" si="9"/>
        <v>162.61000000000001</v>
      </c>
      <c r="CI6" s="22">
        <f t="shared" si="9"/>
        <v>171.09</v>
      </c>
      <c r="CJ6" s="22">
        <f t="shared" si="9"/>
        <v>173.56</v>
      </c>
      <c r="CK6" s="21" t="str">
        <f>IF(CK7="","",IF(CK7="-","【-】","【"&amp;SUBSTITUTE(TEXT(CK7,"#,##0.00"),"-","△")&amp;"】"))</f>
        <v>【181.66】</v>
      </c>
      <c r="CL6" s="22">
        <f>IF(CL7="",NA(),CL7)</f>
        <v>79.709999999999994</v>
      </c>
      <c r="CM6" s="22">
        <f t="shared" ref="CM6:CU6" si="10">IF(CM7="",NA(),CM7)</f>
        <v>79.23</v>
      </c>
      <c r="CN6" s="22">
        <f t="shared" si="10"/>
        <v>78.61</v>
      </c>
      <c r="CO6" s="22">
        <f t="shared" si="10"/>
        <v>78.760000000000005</v>
      </c>
      <c r="CP6" s="22">
        <f t="shared" si="10"/>
        <v>87</v>
      </c>
      <c r="CQ6" s="22">
        <f t="shared" si="10"/>
        <v>63.12</v>
      </c>
      <c r="CR6" s="22">
        <f t="shared" si="10"/>
        <v>62.59</v>
      </c>
      <c r="CS6" s="22">
        <f t="shared" si="10"/>
        <v>61.81</v>
      </c>
      <c r="CT6" s="22">
        <f t="shared" si="10"/>
        <v>60.84</v>
      </c>
      <c r="CU6" s="22">
        <f t="shared" si="10"/>
        <v>60.8</v>
      </c>
      <c r="CV6" s="21" t="str">
        <f>IF(CV7="","",IF(CV7="-","【-】","【"&amp;SUBSTITUTE(TEXT(CV7,"#,##0.00"),"-","△")&amp;"】"))</f>
        <v>【60.21】</v>
      </c>
      <c r="CW6" s="22">
        <f>IF(CW7="",NA(),CW7)</f>
        <v>88.93</v>
      </c>
      <c r="CX6" s="22">
        <f t="shared" ref="CX6:DF6" si="11">IF(CX7="",NA(),CX7)</f>
        <v>89.47</v>
      </c>
      <c r="CY6" s="22">
        <f t="shared" si="11"/>
        <v>89.23</v>
      </c>
      <c r="CZ6" s="22">
        <f t="shared" si="11"/>
        <v>88.01</v>
      </c>
      <c r="DA6" s="22">
        <f t="shared" si="11"/>
        <v>89.27</v>
      </c>
      <c r="DB6" s="22">
        <f t="shared" si="11"/>
        <v>90.09</v>
      </c>
      <c r="DC6" s="22">
        <f t="shared" si="11"/>
        <v>89.7</v>
      </c>
      <c r="DD6" s="22">
        <f t="shared" si="11"/>
        <v>89.24</v>
      </c>
      <c r="DE6" s="22">
        <f t="shared" si="11"/>
        <v>89.73</v>
      </c>
      <c r="DF6" s="22">
        <f t="shared" si="11"/>
        <v>89.86</v>
      </c>
      <c r="DG6" s="21" t="str">
        <f>IF(DG7="","",IF(DG7="-","【-】","【"&amp;SUBSTITUTE(TEXT(DG7,"#,##0.00"),"-","△")&amp;"】"))</f>
        <v>【89.21】</v>
      </c>
      <c r="DH6" s="22">
        <f>IF(DH7="",NA(),DH7)</f>
        <v>49.42</v>
      </c>
      <c r="DI6" s="22">
        <f t="shared" ref="DI6:DQ6" si="12">IF(DI7="",NA(),DI7)</f>
        <v>50.46</v>
      </c>
      <c r="DJ6" s="22">
        <f t="shared" si="12"/>
        <v>50.26</v>
      </c>
      <c r="DK6" s="22">
        <f t="shared" si="12"/>
        <v>49.17</v>
      </c>
      <c r="DL6" s="22">
        <f t="shared" si="12"/>
        <v>49.88</v>
      </c>
      <c r="DM6" s="22">
        <f t="shared" si="12"/>
        <v>50.31</v>
      </c>
      <c r="DN6" s="22">
        <f t="shared" si="12"/>
        <v>50.5</v>
      </c>
      <c r="DO6" s="22">
        <f t="shared" si="12"/>
        <v>51.28</v>
      </c>
      <c r="DP6" s="22">
        <f t="shared" si="12"/>
        <v>51.94</v>
      </c>
      <c r="DQ6" s="22">
        <f t="shared" si="12"/>
        <v>52.46</v>
      </c>
      <c r="DR6" s="21" t="str">
        <f>IF(DR7="","",IF(DR7="-","【-】","【"&amp;SUBSTITUTE(TEXT(DR7,"#,##0.00"),"-","△")&amp;"】"))</f>
        <v>【52.41】</v>
      </c>
      <c r="DS6" s="22">
        <f>IF(DS7="",NA(),DS7)</f>
        <v>22.77</v>
      </c>
      <c r="DT6" s="22">
        <f t="shared" ref="DT6:EB6" si="13">IF(DT7="",NA(),DT7)</f>
        <v>24.28</v>
      </c>
      <c r="DU6" s="22">
        <f t="shared" si="13"/>
        <v>26.09</v>
      </c>
      <c r="DV6" s="22">
        <f t="shared" si="13"/>
        <v>27.82</v>
      </c>
      <c r="DW6" s="22">
        <f t="shared" si="13"/>
        <v>29.13</v>
      </c>
      <c r="DX6" s="22">
        <f t="shared" si="13"/>
        <v>21.34</v>
      </c>
      <c r="DY6" s="22">
        <f t="shared" si="13"/>
        <v>21.19</v>
      </c>
      <c r="DZ6" s="22">
        <f t="shared" si="13"/>
        <v>22.64</v>
      </c>
      <c r="EA6" s="22">
        <f t="shared" si="13"/>
        <v>26.52</v>
      </c>
      <c r="EB6" s="22">
        <f t="shared" si="13"/>
        <v>28.4</v>
      </c>
      <c r="EC6" s="21" t="str">
        <f>IF(EC7="","",IF(EC7="-","【-】","【"&amp;SUBSTITUTE(TEXT(EC7,"#,##0.00"),"-","△")&amp;"】"))</f>
        <v>【26.78】</v>
      </c>
      <c r="ED6" s="22">
        <f>IF(ED7="",NA(),ED7)</f>
        <v>0.52</v>
      </c>
      <c r="EE6" s="22">
        <f t="shared" ref="EE6:EM6" si="14">IF(EE7="",NA(),EE7)</f>
        <v>0.47</v>
      </c>
      <c r="EF6" s="22">
        <f t="shared" si="14"/>
        <v>0.53</v>
      </c>
      <c r="EG6" s="22">
        <f t="shared" si="14"/>
        <v>0.74</v>
      </c>
      <c r="EH6" s="22">
        <f t="shared" si="14"/>
        <v>0.6</v>
      </c>
      <c r="EI6" s="22">
        <f t="shared" si="14"/>
        <v>0.69</v>
      </c>
      <c r="EJ6" s="22">
        <f t="shared" si="14"/>
        <v>0.62</v>
      </c>
      <c r="EK6" s="22">
        <f t="shared" si="14"/>
        <v>0.6</v>
      </c>
      <c r="EL6" s="22">
        <f t="shared" si="14"/>
        <v>0.61</v>
      </c>
      <c r="EM6" s="22">
        <f t="shared" si="14"/>
        <v>0.57999999999999996</v>
      </c>
      <c r="EN6" s="21" t="str">
        <f>IF(EN7="","",IF(EN7="-","【-】","【"&amp;SUBSTITUTE(TEXT(EN7,"#,##0.00"),"-","△")&amp;"】"))</f>
        <v>【0.59】</v>
      </c>
    </row>
    <row r="7" spans="1:144" s="23" customFormat="1" x14ac:dyDescent="0.2">
      <c r="A7" s="15"/>
      <c r="B7" s="24">
        <v>2024</v>
      </c>
      <c r="C7" s="24">
        <v>452025</v>
      </c>
      <c r="D7" s="24">
        <v>46</v>
      </c>
      <c r="E7" s="24">
        <v>1</v>
      </c>
      <c r="F7" s="24">
        <v>0</v>
      </c>
      <c r="G7" s="24">
        <v>1</v>
      </c>
      <c r="H7" s="24" t="s">
        <v>93</v>
      </c>
      <c r="I7" s="24" t="s">
        <v>94</v>
      </c>
      <c r="J7" s="24" t="s">
        <v>95</v>
      </c>
      <c r="K7" s="24" t="s">
        <v>96</v>
      </c>
      <c r="L7" s="24" t="s">
        <v>97</v>
      </c>
      <c r="M7" s="24" t="s">
        <v>98</v>
      </c>
      <c r="N7" s="25" t="s">
        <v>99</v>
      </c>
      <c r="O7" s="25">
        <v>56.6</v>
      </c>
      <c r="P7" s="25">
        <v>92.53</v>
      </c>
      <c r="Q7" s="25">
        <v>2343</v>
      </c>
      <c r="R7" s="25">
        <v>162574</v>
      </c>
      <c r="S7" s="25">
        <v>653.36</v>
      </c>
      <c r="T7" s="25">
        <v>248.83</v>
      </c>
      <c r="U7" s="25">
        <v>150352</v>
      </c>
      <c r="V7" s="25">
        <v>363.6</v>
      </c>
      <c r="W7" s="25">
        <v>413.51</v>
      </c>
      <c r="X7" s="25">
        <v>110.37</v>
      </c>
      <c r="Y7" s="25">
        <v>110.08</v>
      </c>
      <c r="Z7" s="25">
        <v>108.49</v>
      </c>
      <c r="AA7" s="25">
        <v>102.53</v>
      </c>
      <c r="AB7" s="25">
        <v>98.06</v>
      </c>
      <c r="AC7" s="25">
        <v>112.36</v>
      </c>
      <c r="AD7" s="25">
        <v>111.89</v>
      </c>
      <c r="AE7" s="25">
        <v>109.99</v>
      </c>
      <c r="AF7" s="25">
        <v>109.67</v>
      </c>
      <c r="AG7" s="25">
        <v>108.91</v>
      </c>
      <c r="AH7" s="25">
        <v>107.26</v>
      </c>
      <c r="AI7" s="25">
        <v>0</v>
      </c>
      <c r="AJ7" s="25">
        <v>0</v>
      </c>
      <c r="AK7" s="25">
        <v>0</v>
      </c>
      <c r="AL7" s="25">
        <v>0</v>
      </c>
      <c r="AM7" s="25">
        <v>0</v>
      </c>
      <c r="AN7" s="25">
        <v>0.28999999999999998</v>
      </c>
      <c r="AO7" s="25">
        <v>0.45</v>
      </c>
      <c r="AP7" s="25">
        <v>0</v>
      </c>
      <c r="AQ7" s="25">
        <v>0</v>
      </c>
      <c r="AR7" s="25">
        <v>0.01</v>
      </c>
      <c r="AS7" s="25">
        <v>1.61</v>
      </c>
      <c r="AT7" s="25">
        <v>342.11</v>
      </c>
      <c r="AU7" s="25">
        <v>355.37</v>
      </c>
      <c r="AV7" s="25">
        <v>383.86</v>
      </c>
      <c r="AW7" s="25">
        <v>340.75</v>
      </c>
      <c r="AX7" s="25">
        <v>329.64</v>
      </c>
      <c r="AY7" s="25">
        <v>306.08</v>
      </c>
      <c r="AZ7" s="25">
        <v>351.29</v>
      </c>
      <c r="BA7" s="25">
        <v>364.24</v>
      </c>
      <c r="BB7" s="25">
        <v>289.44</v>
      </c>
      <c r="BC7" s="25">
        <v>282.19</v>
      </c>
      <c r="BD7" s="25">
        <v>239.69</v>
      </c>
      <c r="BE7" s="25">
        <v>495.76</v>
      </c>
      <c r="BF7" s="25">
        <v>486.76</v>
      </c>
      <c r="BG7" s="25">
        <v>503.4</v>
      </c>
      <c r="BH7" s="25">
        <v>523.38</v>
      </c>
      <c r="BI7" s="25">
        <v>528.57000000000005</v>
      </c>
      <c r="BJ7" s="25">
        <v>294.66000000000003</v>
      </c>
      <c r="BK7" s="25">
        <v>236.29</v>
      </c>
      <c r="BL7" s="25">
        <v>238.77</v>
      </c>
      <c r="BM7" s="25">
        <v>301.23</v>
      </c>
      <c r="BN7" s="25">
        <v>300.33</v>
      </c>
      <c r="BO7" s="25">
        <v>264.86</v>
      </c>
      <c r="BP7" s="25">
        <v>104.19</v>
      </c>
      <c r="BQ7" s="25">
        <v>106.65</v>
      </c>
      <c r="BR7" s="25">
        <v>105.37</v>
      </c>
      <c r="BS7" s="25">
        <v>99.25</v>
      </c>
      <c r="BT7" s="25">
        <v>93.28</v>
      </c>
      <c r="BU7" s="25">
        <v>103.75</v>
      </c>
      <c r="BV7" s="25">
        <v>104.33</v>
      </c>
      <c r="BW7" s="25">
        <v>98.85</v>
      </c>
      <c r="BX7" s="25">
        <v>101.11</v>
      </c>
      <c r="BY7" s="25">
        <v>102.03</v>
      </c>
      <c r="BZ7" s="25">
        <v>97.59</v>
      </c>
      <c r="CA7" s="25">
        <v>122.97</v>
      </c>
      <c r="CB7" s="25">
        <v>120.49</v>
      </c>
      <c r="CC7" s="25">
        <v>121.6</v>
      </c>
      <c r="CD7" s="25">
        <v>129.51</v>
      </c>
      <c r="CE7" s="25">
        <v>137.97999999999999</v>
      </c>
      <c r="CF7" s="25">
        <v>159.93</v>
      </c>
      <c r="CG7" s="25">
        <v>157.4</v>
      </c>
      <c r="CH7" s="25">
        <v>162.61000000000001</v>
      </c>
      <c r="CI7" s="25">
        <v>171.09</v>
      </c>
      <c r="CJ7" s="25">
        <v>173.56</v>
      </c>
      <c r="CK7" s="25">
        <v>181.66</v>
      </c>
      <c r="CL7" s="25">
        <v>79.709999999999994</v>
      </c>
      <c r="CM7" s="25">
        <v>79.23</v>
      </c>
      <c r="CN7" s="25">
        <v>78.61</v>
      </c>
      <c r="CO7" s="25">
        <v>78.760000000000005</v>
      </c>
      <c r="CP7" s="25">
        <v>87</v>
      </c>
      <c r="CQ7" s="25">
        <v>63.12</v>
      </c>
      <c r="CR7" s="25">
        <v>62.59</v>
      </c>
      <c r="CS7" s="25">
        <v>61.81</v>
      </c>
      <c r="CT7" s="25">
        <v>60.84</v>
      </c>
      <c r="CU7" s="25">
        <v>60.8</v>
      </c>
      <c r="CV7" s="25">
        <v>60.21</v>
      </c>
      <c r="CW7" s="25">
        <v>88.93</v>
      </c>
      <c r="CX7" s="25">
        <v>89.47</v>
      </c>
      <c r="CY7" s="25">
        <v>89.23</v>
      </c>
      <c r="CZ7" s="25">
        <v>88.01</v>
      </c>
      <c r="DA7" s="25">
        <v>89.27</v>
      </c>
      <c r="DB7" s="25">
        <v>90.09</v>
      </c>
      <c r="DC7" s="25">
        <v>89.7</v>
      </c>
      <c r="DD7" s="25">
        <v>89.24</v>
      </c>
      <c r="DE7" s="25">
        <v>89.73</v>
      </c>
      <c r="DF7" s="25">
        <v>89.86</v>
      </c>
      <c r="DG7" s="25">
        <v>89.21</v>
      </c>
      <c r="DH7" s="25">
        <v>49.42</v>
      </c>
      <c r="DI7" s="25">
        <v>50.46</v>
      </c>
      <c r="DJ7" s="25">
        <v>50.26</v>
      </c>
      <c r="DK7" s="25">
        <v>49.17</v>
      </c>
      <c r="DL7" s="25">
        <v>49.88</v>
      </c>
      <c r="DM7" s="25">
        <v>50.31</v>
      </c>
      <c r="DN7" s="25">
        <v>50.5</v>
      </c>
      <c r="DO7" s="25">
        <v>51.28</v>
      </c>
      <c r="DP7" s="25">
        <v>51.94</v>
      </c>
      <c r="DQ7" s="25">
        <v>52.46</v>
      </c>
      <c r="DR7" s="25">
        <v>52.41</v>
      </c>
      <c r="DS7" s="25">
        <v>22.77</v>
      </c>
      <c r="DT7" s="25">
        <v>24.28</v>
      </c>
      <c r="DU7" s="25">
        <v>26.09</v>
      </c>
      <c r="DV7" s="25">
        <v>27.82</v>
      </c>
      <c r="DW7" s="25">
        <v>29.13</v>
      </c>
      <c r="DX7" s="25">
        <v>21.34</v>
      </c>
      <c r="DY7" s="25">
        <v>21.19</v>
      </c>
      <c r="DZ7" s="25">
        <v>22.64</v>
      </c>
      <c r="EA7" s="25">
        <v>26.52</v>
      </c>
      <c r="EB7" s="25">
        <v>28.4</v>
      </c>
      <c r="EC7" s="25">
        <v>26.78</v>
      </c>
      <c r="ED7" s="25">
        <v>0.52</v>
      </c>
      <c r="EE7" s="25">
        <v>0.47</v>
      </c>
      <c r="EF7" s="25">
        <v>0.53</v>
      </c>
      <c r="EG7" s="25">
        <v>0.74</v>
      </c>
      <c r="EH7" s="25">
        <v>0.6</v>
      </c>
      <c r="EI7" s="25">
        <v>0.69</v>
      </c>
      <c r="EJ7" s="25">
        <v>0.62</v>
      </c>
      <c r="EK7" s="25">
        <v>0.6</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2026-01-20T01:52:09Z</cp:lastPrinted>
  <dcterms:created xsi:type="dcterms:W3CDTF">2025-12-12T09:24:42Z</dcterms:created>
  <dcterms:modified xsi:type="dcterms:W3CDTF">2026-02-24T07:06:34Z</dcterms:modified>
  <cp:category/>
</cp:coreProperties>
</file>