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D1839EA4-39C5-45F2-813E-3747E5B48B65}" xr6:coauthVersionLast="47" xr6:coauthVersionMax="47" xr10:uidLastSave="{00000000-0000-0000-0000-000000000000}"/>
  <workbookProtection workbookAlgorithmName="SHA-512" workbookHashValue="mKu+91lsE51h+dvE+fVWs3032ODhfWlPgRAZSFng9M3wewI06cN6SRC92ufNqsaqkaS9vzfuxP3RpT1adytCPw==" workbookSaltValue="gbqCEUxbhJZ09L7WaUPav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I10" i="4" s="1"/>
  <c r="N6" i="5"/>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E85" i="4"/>
  <c r="BB10" i="4"/>
  <c r="AT10" i="4"/>
  <c r="B10" i="4"/>
  <c r="BB8" i="4"/>
  <c r="AT8" i="4"/>
  <c r="AL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<sst xmlns="http://schemas.openxmlformats.org/spreadsheetml/2006/main" count="228" uniqueCount="113">
  <si>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</si>
  <si>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</si>
  <si>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</si>
  <si>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</si>
  <si>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</si>
  <si>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</si>
  <si>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</si>
  <si>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</si>
  <si>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</si>
  <si>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</si>
  <si>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</si>
  <si>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</si>
  <si>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</si>
  <si>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</si>
  <si>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</si>
  <si>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</si>
  <si>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</si>
  <si>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</si>
  <si>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</si>
  <si>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</si>
  <si>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</si>
  <si>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</si>
  <si>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</si>
  <si>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</si>
  <si>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</si>
  <si>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</si>
  <si>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</si>
  <si>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</si>
  <si>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</si>
  <si>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</si>
  <si>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</si>
  <si>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</si>
  <si>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</si>
  <si>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</si>
  <si>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</si>
  <si>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</si>
  <si>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</si>
  <si>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</si>
  <si>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</si>
  <si>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</si>
  <si>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</si>
  <si>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</si>
  <si>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</si>
  <si>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</si>
  <si>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</si>
  <si>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</si>
  <si>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</si>
  <si>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</si>
  <si>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</si>
  <si>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</si>
  <si>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</si>
  <si>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</si>
  <si>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</si>
  <si>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</si>
  <si>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</si>
  <si>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</si>
  <si>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</si>
  <si>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</si>
  <si>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</si>
  <si>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</si>
  <si>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</si>
  <si>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</si>
  <si>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</si>
  <si>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</si>
  <si>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</si>
  <si>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</si>
  <si>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</si>
  <si>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</si>
  <si>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</si>
  <si>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</si>
  <si>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</si>
  <si>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</si>
  <si>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</si>
  <si>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</si>
  <si>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</si>
  <si>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</si>
  <si>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</si>
  <si>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</si>
  <si>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</si>
  <si>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</si>
  <si>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</si>
  <si>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</si>
  <si>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</si>
  <si>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</si>
  <si>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</si>
  <si>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</si>
  <si>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</si>
  <si>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</si>
  <si>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</si>
  <si>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</si>
  <si>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</si>
  <si>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</si>
  <si>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</si>
  <si>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</si>
  <si>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</si>
  <si>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</si>
  <si>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</si>
  <si>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</si>
  <si>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</si>
  <si>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</si>
  <si>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</si>
  <si>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</si>
  <si>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</si>
  <si>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</si>
  <si>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</si>
  <si>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</si>
  <si>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</si>
  <si>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</si>
  <si>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</si>
  <si>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</si>
  <si>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「①有形固定資産減価償却率」は、全国平均や類似団体平均を上回っており、施設の老朽化が進んでいます。
　「②管路経年化率」は、全国平均や類似団体平均を下回ってはいるものの、年々増加傾向にあります。
　「③管路更新率」は、前年度から減少していますが、全国平均・類似団体平均を上回って推移しています。
　今後も、発生が懸念されている南海トラフ巨大地震等に備えるため、アセットマネジメント等を参考に、老朽化の状況や被災時の影響度等から整備の優先順位を決定し、更新および耐震化を順次行っていきます。</t>
    <rPh sb="29" eb="30">
      <t>ウエ</t>
    </rPh>
    <rPh sb="36" eb="38">
      <t>シセツ</t>
    </rPh>
    <rPh sb="39" eb="42">
      <t>ロウキュウカ</t>
    </rPh>
    <rPh sb="43" eb="44">
      <t>スス</t>
    </rPh>
    <phoneticPr fontId="4"/>
  </si>
  <si>
    <t>　人口減少や節水型社会の進行に伴い料金収入の減少が見込まれる一方、老朽化した施設の更新や大規模災害に備えた耐震化対策等によるコストの増加が見込まれ、経営は厳しい局面を迎えています。
　50年後、100年後も水道事業を継続していくために、「新水道ビジョン」を踏まえ、平成30年７月分より水道料金改定を実施し、その後平成31年２月に経営戦略を策定しました。また、消費税改定に伴う市民負担の軽減を図るために令和元年12月分より水道料金減額改定を行い、令和３年３月に経営戦略の改定を行いました。今後もこれらの計画に基づき、水道事業の持続性と水道利用者からの信頼の確保を図りつつ、自立安定した経営基盤の強化を目指して事業運営を行っていきます。</t>
    <phoneticPr fontId="4"/>
  </si>
  <si>
    <t>　「①経常収支比率」は、前年度から減少しましたが、全国平均や類似団体平均を上回っています。
　「②累積欠損金比率」は0.00で、累積欠損金は生じておらず、経営の健全性は保たれています。
　「③流動比率」は、前年度よりも増加し、値は100%を超えていることから、現時点では支払能力の健全性は保たれています。
　「④企業債残高対給水収益比率」は、全国平均や類似団体平均を上回っていますが、これは、建設改良の財源を他団体よりも企業債に依存している状態を示しています。借入額より償還額を増やすことで残高は年々減少しています。
　「⑤料金回収率」は、前年度から増加し、全国平均や類似団体平均を上回っています。
　「⑥給水原価」は、全国平均や類似団体平均と比べると低い状態で推移しています。
　「⑦施設利用率」は、全国平均や類似団体平均を大きく上回っています。
　「⑧有収率」は、前年度から減少し、全国平均や類似団体平均を下回っています。引き続き、漏水箇所を中心とした老朽管の計画的かつ効率的な更新を行っていく必要があります。</t>
    <rPh sb="275" eb="277">
      <t>ゾウカ</t>
    </rPh>
    <rPh sb="291" eb="292">
      <t>ウエ</t>
    </rPh>
    <rPh sb="413" eb="414">
      <t>ヒ</t>
    </rPh>
    <rPh sb="415" eb="416">
      <t>ツヅ</t>
    </rPh>
    <rPh sb="428" eb="431">
      <t>ロウキュウカン</t>
    </rPh>
    <rPh sb="432" eb="435">
      <t>ケイカクテキ</t>
    </rPh>
    <rPh sb="437" eb="440">
      <t>コウリツテキ</t>
    </rPh>
    <rPh sb="441" eb="443">
      <t>コウシン</t>
    </rPh>
    <rPh sb="444" eb="445">
      <t>オコナ</t>
    </rPh>
    <rPh sb="449" eb="45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</si>
</sst>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c:v>
                </c:pt>
                <c:pt idx="1">
                  <c:v>0.76</c:v>
                </c:pt>
                <c:pt idx="2">
                  <c:v>1.56</c:v>
                </c:pt>
                <c:pt idx="3">
                  <c:v>1.02</c:v>
                </c:pt>
                <c:pt idx="4">
                  <c:v>0.89</c:v>
                </c:pt>
              </c:numCache>
            </c:numRef>
          </c:val>
          <c:extLst>
            <c:ext xmlns:c16="http://schemas.microsoft.com/office/drawing/2014/chart" uri="{C3380CC4-5D6E-409C-BE32-E72D297353CC}">
              <c16:uniqueId val="{00000000-2236-4BE3-87F9-5C98A453E68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2236-4BE3-87F9-5C98A453E68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80.27</c:v>
                </c:pt>
                <c:pt idx="1">
                  <c:v>79.86</c:v>
                </c:pt>
                <c:pt idx="2">
                  <c:v>78.19</c:v>
                </c:pt>
                <c:pt idx="3">
                  <c:v>76.88</c:v>
                </c:pt>
                <c:pt idx="4">
                  <c:v>76.7</c:v>
                </c:pt>
              </c:numCache>
            </c:numRef>
          </c:val>
          <c:extLst>
            <c:ext xmlns:c16="http://schemas.microsoft.com/office/drawing/2014/chart" uri="{C3380CC4-5D6E-409C-BE32-E72D297353CC}">
              <c16:uniqueId val="{00000000-FD15-48CF-9991-8292B166E1B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FD15-48CF-9991-8292B166E1B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85.22</c:v>
                </c:pt>
                <c:pt idx="1">
                  <c:v>85.28</c:v>
                </c:pt>
                <c:pt idx="2">
                  <c:v>85.34</c:v>
                </c:pt>
                <c:pt idx="3">
                  <c:v>84.85</c:v>
                </c:pt>
                <c:pt idx="4">
                  <c:v>84.32</c:v>
                </c:pt>
              </c:numCache>
            </c:numRef>
          </c:val>
          <c:extLst>
            <c:ext xmlns:c16="http://schemas.microsoft.com/office/drawing/2014/chart" uri="{C3380CC4-5D6E-409C-BE32-E72D297353CC}">
              <c16:uniqueId val="{00000000-A2EE-4270-BC02-653BFF10B65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A2EE-4270-BC02-653BFF10B65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123.48</c:v>
                </c:pt>
                <c:pt idx="1">
                  <c:v>115.91</c:v>
                </c:pt>
                <c:pt idx="2">
                  <c:v>117.14</c:v>
                </c:pt>
                <c:pt idx="3">
                  <c:v>115.96</c:v>
                </c:pt>
                <c:pt idx="4">
                  <c:v>115.45</c:v>
                </c:pt>
              </c:numCache>
            </c:numRef>
          </c:val>
          <c:extLst>
            <c:ext xmlns:c16="http://schemas.microsoft.com/office/drawing/2014/chart" uri="{C3380CC4-5D6E-409C-BE32-E72D297353CC}">
              <c16:uniqueId val="{00000000-C609-40FF-B44D-9EE78A84955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C609-40FF-B44D-9EE78A84955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48.86</c:v>
                </c:pt>
                <c:pt idx="1">
                  <c:v>49.99</c:v>
                </c:pt>
                <c:pt idx="2">
                  <c:v>50.64</c:v>
                </c:pt>
                <c:pt idx="3">
                  <c:v>51.72</c:v>
                </c:pt>
                <c:pt idx="4">
                  <c:v>52.75</c:v>
                </c:pt>
              </c:numCache>
            </c:numRef>
          </c:val>
          <c:extLst>
            <c:ext xmlns:c16="http://schemas.microsoft.com/office/drawing/2014/chart" uri="{C3380CC4-5D6E-409C-BE32-E72D297353CC}">
              <c16:uniqueId val="{00000000-F51E-4E37-AF05-E969ECB6D4D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F51E-4E37-AF05-E969ECB6D4D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15.13</c:v>
                </c:pt>
                <c:pt idx="1">
                  <c:v>15.3</c:v>
                </c:pt>
                <c:pt idx="2">
                  <c:v>19.260000000000002</c:v>
                </c:pt>
                <c:pt idx="3">
                  <c:v>20.78</c:v>
                </c:pt>
                <c:pt idx="4">
                  <c:v>21.61</c:v>
                </c:pt>
              </c:numCache>
            </c:numRef>
          </c:val>
          <c:extLst>
            <c:ext xmlns:c16="http://schemas.microsoft.com/office/drawing/2014/chart" uri="{C3380CC4-5D6E-409C-BE32-E72D297353CC}">
              <c16:uniqueId val="{00000000-27C0-4084-A75A-9A7FC04203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27C0-4084-A75A-9A7FC04203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B2-4CD6-A2B0-8CA76EAFD2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57B2-4CD6-A2B0-8CA76EAFD2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233.59</c:v>
                </c:pt>
                <c:pt idx="1">
                  <c:v>219.7</c:v>
                </c:pt>
                <c:pt idx="2">
                  <c:v>241.36</c:v>
                </c:pt>
                <c:pt idx="3">
                  <c:v>252.91</c:v>
                </c:pt>
                <c:pt idx="4">
                  <c:v>288.52</c:v>
                </c:pt>
              </c:numCache>
            </c:numRef>
          </c:val>
          <c:extLst>
            <c:ext xmlns:c16="http://schemas.microsoft.com/office/drawing/2014/chart" uri="{C3380CC4-5D6E-409C-BE32-E72D297353CC}">
              <c16:uniqueId val="{00000000-253F-4069-AC93-4397180519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253F-4069-AC93-4397180519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404.06</c:v>
                </c:pt>
                <c:pt idx="1">
                  <c:v>421.86</c:v>
                </c:pt>
                <c:pt idx="2">
                  <c:v>530.87</c:v>
                </c:pt>
                <c:pt idx="3">
                  <c:v>403.96</c:v>
                </c:pt>
                <c:pt idx="4">
                  <c:v>395.63</c:v>
                </c:pt>
              </c:numCache>
            </c:numRef>
          </c:val>
          <c:extLst>
            <c:ext xmlns:c16="http://schemas.microsoft.com/office/drawing/2014/chart" uri="{C3380CC4-5D6E-409C-BE32-E72D297353CC}">
              <c16:uniqueId val="{00000000-C57C-4030-80C9-C5E6C7CB6E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C57C-4030-80C9-C5E6C7CB6E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120.58</c:v>
                </c:pt>
                <c:pt idx="1">
                  <c:v>112.39</c:v>
                </c:pt>
                <c:pt idx="2">
                  <c:v>85.62</c:v>
                </c:pt>
                <c:pt idx="3">
                  <c:v>110.62</c:v>
                </c:pt>
                <c:pt idx="4">
                  <c:v>111.92</c:v>
                </c:pt>
              </c:numCache>
            </c:numRef>
          </c:val>
          <c:extLst>
            <c:ext xmlns:c16="http://schemas.microsoft.com/office/drawing/2014/chart" uri="{C3380CC4-5D6E-409C-BE32-E72D297353CC}">
              <c16:uniqueId val="{00000000-93B3-4DF9-AC61-26E36E6EBA2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93B3-4DF9-AC61-26E36E6EBA2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127.45</c:v>
                </c:pt>
                <c:pt idx="1">
                  <c:v>128.9</c:v>
                </c:pt>
                <c:pt idx="2">
                  <c:v>135.1</c:v>
                </c:pt>
                <c:pt idx="3">
                  <c:v>137.13999999999999</c:v>
                </c:pt>
                <c:pt idx="4">
                  <c:v>138.11000000000001</c:v>
                </c:pt>
              </c:numCache>
            </c:numRef>
          </c:val>
          <c:extLst>
            <c:ext xmlns:c16="http://schemas.microsoft.com/office/drawing/2014/chart" uri="{C3380CC4-5D6E-409C-BE32-E72D297353CC}">
              <c16:uniqueId val="{00000000-64CB-437C-9E16-9003DFC4A22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64CB-437C-9E16-9003DFC4A22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延岡市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113936</v>
      </c>
      <c r="AM8" s="44"/>
      <c r="AN8" s="44"/>
      <c r="AO8" s="44"/>
      <c r="AP8" s="44"/>
      <c r="AQ8" s="44"/>
      <c r="AR8" s="44"/>
      <c r="AS8" s="44"/>
      <c r="AT8" s="45">
        <f>データ!$S$6</f>
        <v>868.02</v>
      </c>
      <c r="AU8" s="46"/>
      <c r="AV8" s="46"/>
      <c r="AW8" s="46"/>
      <c r="AX8" s="46"/>
      <c r="AY8" s="46"/>
      <c r="AZ8" s="46"/>
      <c r="BA8" s="46"/>
      <c r="BB8" s="47">
        <f>データ!$T$6</f>
        <v>131.26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65.75</v>
      </c>
      <c r="J10" s="46"/>
      <c r="K10" s="46"/>
      <c r="L10" s="46"/>
      <c r="M10" s="46"/>
      <c r="N10" s="46"/>
      <c r="O10" s="80"/>
      <c r="P10" s="47">
        <f>データ!$P$6</f>
        <v>95.79</v>
      </c>
      <c r="Q10" s="47"/>
      <c r="R10" s="47"/>
      <c r="S10" s="47"/>
      <c r="T10" s="47"/>
      <c r="U10" s="47"/>
      <c r="V10" s="47"/>
      <c r="W10" s="44">
        <f>データ!$Q$6</f>
        <v>2922</v>
      </c>
      <c r="X10" s="44"/>
      <c r="Y10" s="44"/>
      <c r="Z10" s="44"/>
      <c r="AA10" s="44"/>
      <c r="AB10" s="44"/>
      <c r="AC10" s="44"/>
      <c r="AD10" s="2"/>
      <c r="AE10" s="2"/>
      <c r="AF10" s="2"/>
      <c r="AG10" s="2"/>
      <c r="AH10" s="2"/>
      <c r="AI10" s="2"/>
      <c r="AJ10" s="2"/>
      <c r="AK10" s="2"/>
      <c r="AL10" s="44">
        <f>データ!$U$6</f>
        <v>108116</v>
      </c>
      <c r="AM10" s="44"/>
      <c r="AN10" s="44"/>
      <c r="AO10" s="44"/>
      <c r="AP10" s="44"/>
      <c r="AQ10" s="44"/>
      <c r="AR10" s="44"/>
      <c r="AS10" s="44"/>
      <c r="AT10" s="45">
        <f>データ!$V$6</f>
        <v>133.28</v>
      </c>
      <c r="AU10" s="46"/>
      <c r="AV10" s="46"/>
      <c r="AW10" s="46"/>
      <c r="AX10" s="46"/>
      <c r="AY10" s="46"/>
      <c r="AZ10" s="46"/>
      <c r="BA10" s="46"/>
      <c r="BB10" s="47">
        <f>データ!$W$6</f>
        <v>811.19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oX+egPB0kNRb8xJaDF6GAh20qVQpuboKzGG1snJhVH0poi/961xkTg5X53kPsI4hNLpV+aLtQ695fPpmfyc6Q==" saltValue="k+vWH0YubX8ahxD7mOvgv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452033</v>
      </c>
      <c r="D6" s="20">
        <f t="shared" si="3"/>
        <v>46</v>
      </c>
      <c r="E6" s="20">
        <f t="shared" si="3"/>
        <v>1</v>
      </c>
      <c r="F6" s="20">
        <f t="shared" si="3"/>
        <v>0</v>
      </c>
      <c r="G6" s="20">
        <f t="shared" si="3"/>
        <v>1</v>
      </c>
      <c r="H6" s="20" t="str">
        <f t="shared" si="3"/>
        <v>宮崎県　延岡市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65.75</v>
      </c>
      <c r="P6" s="21">
        <f t="shared" si="3"/>
        <v>95.79</v>
      </c>
      <c r="Q6" s="21">
        <f t="shared" si="3"/>
        <v>2922</v>
      </c>
      <c r="R6" s="21">
        <f t="shared" si="3"/>
        <v>113936</v>
      </c>
      <c r="S6" s="21">
        <f t="shared" si="3"/>
        <v>868.02</v>
      </c>
      <c r="T6" s="21">
        <f t="shared" si="3"/>
        <v>131.26</v>
      </c>
      <c r="U6" s="21">
        <f t="shared" si="3"/>
        <v>108116</v>
      </c>
      <c r="V6" s="21">
        <f t="shared" si="3"/>
        <v>133.28</v>
      </c>
      <c r="W6" s="21">
        <f t="shared" si="3"/>
        <v>811.19</v>
      </c>
      <c r="X6" s="22">
        <f>IF(X7="",NA(),X7)</f>
        <v>123.48</v>
      </c>
      <c r="Y6" s="22">
        <f t="shared" ref="Y6:AG6" si="4">IF(Y7="",NA(),Y7)</f>
        <v>115.91</v>
      </c>
      <c r="Z6" s="22">
        <f t="shared" si="4"/>
        <v>117.14</v>
      </c>
      <c r="AA6" s="22">
        <f t="shared" si="4"/>
        <v>115.96</v>
      </c>
      <c r="AB6" s="22">
        <f t="shared" si="4"/>
        <v>115.45</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233.59</v>
      </c>
      <c r="AU6" s="22">
        <f t="shared" ref="AU6:BC6" si="6">IF(AU7="",NA(),AU7)</f>
        <v>219.7</v>
      </c>
      <c r="AV6" s="22">
        <f t="shared" si="6"/>
        <v>241.36</v>
      </c>
      <c r="AW6" s="22">
        <f t="shared" si="6"/>
        <v>252.91</v>
      </c>
      <c r="AX6" s="22">
        <f t="shared" si="6"/>
        <v>288.52</v>
      </c>
      <c r="AY6" s="22">
        <f t="shared" si="6"/>
        <v>360.96</v>
      </c>
      <c r="AZ6" s="22">
        <f t="shared" si="6"/>
        <v>351.29</v>
      </c>
      <c r="BA6" s="22">
        <f t="shared" si="6"/>
        <v>364.24</v>
      </c>
      <c r="BB6" s="22">
        <f t="shared" si="6"/>
        <v>369.82</v>
      </c>
      <c r="BC6" s="22">
        <f t="shared" si="6"/>
        <v>355.75</v>
      </c>
      <c r="BD6" s="21" t="str">
        <f>IF(BD7="","",IF(BD7="-","【-】","【"&amp;SUBSTITUTE(TEXT(BD7,"#,##0.00"),"-","△")&amp;"】"))</f>
        <v>【239.69】</v>
      </c>
      <c r="BE6" s="22">
        <f>IF(BE7="",NA(),BE7)</f>
        <v>404.06</v>
      </c>
      <c r="BF6" s="22">
        <f t="shared" ref="BF6:BN6" si="7">IF(BF7="",NA(),BF7)</f>
        <v>421.86</v>
      </c>
      <c r="BG6" s="22">
        <f t="shared" si="7"/>
        <v>530.87</v>
      </c>
      <c r="BH6" s="22">
        <f t="shared" si="7"/>
        <v>403.96</v>
      </c>
      <c r="BI6" s="22">
        <f t="shared" si="7"/>
        <v>395.63</v>
      </c>
      <c r="BJ6" s="22">
        <f t="shared" si="7"/>
        <v>239.18</v>
      </c>
      <c r="BK6" s="22">
        <f t="shared" si="7"/>
        <v>236.29</v>
      </c>
      <c r="BL6" s="22">
        <f t="shared" si="7"/>
        <v>238.77</v>
      </c>
      <c r="BM6" s="22">
        <f t="shared" si="7"/>
        <v>218.57</v>
      </c>
      <c r="BN6" s="22">
        <f t="shared" si="7"/>
        <v>222.45</v>
      </c>
      <c r="BO6" s="21" t="str">
        <f>IF(BO7="","",IF(BO7="-","【-】","【"&amp;SUBSTITUTE(TEXT(BO7,"#,##0.00"),"-","△")&amp;"】"))</f>
        <v>【264.86】</v>
      </c>
      <c r="BP6" s="22">
        <f>IF(BP7="",NA(),BP7)</f>
        <v>120.58</v>
      </c>
      <c r="BQ6" s="22">
        <f t="shared" ref="BQ6:BY6" si="8">IF(BQ7="",NA(),BQ7)</f>
        <v>112.39</v>
      </c>
      <c r="BR6" s="22">
        <f t="shared" si="8"/>
        <v>85.62</v>
      </c>
      <c r="BS6" s="22">
        <f t="shared" si="8"/>
        <v>110.62</v>
      </c>
      <c r="BT6" s="22">
        <f t="shared" si="8"/>
        <v>111.92</v>
      </c>
      <c r="BU6" s="22">
        <f t="shared" si="8"/>
        <v>101.89</v>
      </c>
      <c r="BV6" s="22">
        <f t="shared" si="8"/>
        <v>104.33</v>
      </c>
      <c r="BW6" s="22">
        <f t="shared" si="8"/>
        <v>98.85</v>
      </c>
      <c r="BX6" s="22">
        <f t="shared" si="8"/>
        <v>101.78</v>
      </c>
      <c r="BY6" s="22">
        <f t="shared" si="8"/>
        <v>100.33</v>
      </c>
      <c r="BZ6" s="21" t="str">
        <f>IF(BZ7="","",IF(BZ7="-","【-】","【"&amp;SUBSTITUTE(TEXT(BZ7,"#,##0.00"),"-","△")&amp;"】"))</f>
        <v>【97.59】</v>
      </c>
      <c r="CA6" s="22">
        <f>IF(CA7="",NA(),CA7)</f>
        <v>127.45</v>
      </c>
      <c r="CB6" s="22">
        <f t="shared" ref="CB6:CJ6" si="9">IF(CB7="",NA(),CB7)</f>
        <v>128.9</v>
      </c>
      <c r="CC6" s="22">
        <f t="shared" si="9"/>
        <v>135.1</v>
      </c>
      <c r="CD6" s="22">
        <f t="shared" si="9"/>
        <v>137.13999999999999</v>
      </c>
      <c r="CE6" s="22">
        <f t="shared" si="9"/>
        <v>138.11000000000001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80.27</v>
      </c>
      <c r="CM6" s="22">
        <f t="shared" ref="CM6:CU6" si="10">IF(CM7="",NA(),CM7)</f>
        <v>79.86</v>
      </c>
      <c r="CN6" s="22">
        <f t="shared" si="10"/>
        <v>78.19</v>
      </c>
      <c r="CO6" s="22">
        <f t="shared" si="10"/>
        <v>76.88</v>
      </c>
      <c r="CP6" s="22">
        <f t="shared" si="10"/>
        <v>76.7</v>
      </c>
      <c r="CQ6" s="22">
        <f t="shared" si="10"/>
        <v>63.23</v>
      </c>
      <c r="CR6" s="22">
        <f t="shared" si="10"/>
        <v>62.59</v>
      </c>
      <c r="CS6" s="22">
        <f t="shared" si="10"/>
        <v>61.81</v>
      </c>
      <c r="CT6" s="22">
        <f t="shared" si="10"/>
        <v>62.35</v>
      </c>
      <c r="CU6" s="22">
        <f t="shared" si="10"/>
        <v>62.69</v>
      </c>
      <c r="CV6" s="21" t="str">
        <f>IF(CV7="","",IF(CV7="-","【-】","【"&amp;SUBSTITUTE(TEXT(CV7,"#,##0.00"),"-","△")&amp;"】"))</f>
        <v>【60.21】</v>
      </c>
      <c r="CW6" s="22">
        <f>IF(CW7="",NA(),CW7)</f>
        <v>85.22</v>
      </c>
      <c r="CX6" s="22">
        <f t="shared" ref="CX6:DF6" si="11">IF(CX7="",NA(),CX7)</f>
        <v>85.28</v>
      </c>
      <c r="CY6" s="22">
        <f t="shared" si="11"/>
        <v>85.34</v>
      </c>
      <c r="CZ6" s="22">
        <f t="shared" si="11"/>
        <v>84.85</v>
      </c>
      <c r="DA6" s="22">
        <f t="shared" si="11"/>
        <v>84.32</v>
      </c>
      <c r="DB6" s="22">
        <f t="shared" si="11"/>
        <v>89.35</v>
      </c>
      <c r="DC6" s="22">
        <f t="shared" si="11"/>
        <v>89.7</v>
      </c>
      <c r="DD6" s="22">
        <f t="shared" si="11"/>
        <v>89.24</v>
      </c>
      <c r="DE6" s="22">
        <f t="shared" si="11"/>
        <v>88.71</v>
      </c>
      <c r="DF6" s="22">
        <f t="shared" si="11"/>
        <v>88.32</v>
      </c>
      <c r="DG6" s="21" t="str">
        <f>IF(DG7="","",IF(DG7="-","【-】","【"&amp;SUBSTITUTE(TEXT(DG7,"#,##0.00"),"-","△")&amp;"】"))</f>
        <v>【89.21】</v>
      </c>
      <c r="DH6" s="22">
        <f>IF(DH7="",NA(),DH7)</f>
        <v>48.86</v>
      </c>
      <c r="DI6" s="22">
        <f t="shared" ref="DI6:DQ6" si="12">IF(DI7="",NA(),DI7)</f>
        <v>49.99</v>
      </c>
      <c r="DJ6" s="22">
        <f t="shared" si="12"/>
        <v>50.64</v>
      </c>
      <c r="DK6" s="22">
        <f t="shared" si="12"/>
        <v>51.72</v>
      </c>
      <c r="DL6" s="22">
        <f t="shared" si="12"/>
        <v>52.75</v>
      </c>
      <c r="DM6" s="22">
        <f t="shared" si="12"/>
        <v>49.62</v>
      </c>
      <c r="DN6" s="22">
        <f t="shared" si="12"/>
        <v>50.5</v>
      </c>
      <c r="DO6" s="22">
        <f t="shared" si="12"/>
        <v>51.28</v>
      </c>
      <c r="DP6" s="22">
        <f t="shared" si="12"/>
        <v>51.95</v>
      </c>
      <c r="DQ6" s="22">
        <f t="shared" si="12"/>
        <v>52.55</v>
      </c>
      <c r="DR6" s="21" t="str">
        <f>IF(DR7="","",IF(DR7="-","【-】","【"&amp;SUBSTITUTE(TEXT(DR7,"#,##0.00"),"-","△")&amp;"】"))</f>
        <v>【52.41】</v>
      </c>
      <c r="DS6" s="22">
        <f>IF(DS7="",NA(),DS7)</f>
        <v>15.13</v>
      </c>
      <c r="DT6" s="22">
        <f t="shared" ref="DT6:EB6" si="13">IF(DT7="",NA(),DT7)</f>
        <v>15.3</v>
      </c>
      <c r="DU6" s="22">
        <f t="shared" si="13"/>
        <v>19.260000000000002</v>
      </c>
      <c r="DV6" s="22">
        <f t="shared" si="13"/>
        <v>20.78</v>
      </c>
      <c r="DW6" s="22">
        <f t="shared" si="13"/>
        <v>21.61</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0.9</v>
      </c>
      <c r="EE6" s="22">
        <f t="shared" ref="EE6:EM6" si="14">IF(EE7="",NA(),EE7)</f>
        <v>0.76</v>
      </c>
      <c r="EF6" s="22">
        <f t="shared" si="14"/>
        <v>1.56</v>
      </c>
      <c r="EG6" s="22">
        <f t="shared" si="14"/>
        <v>1.02</v>
      </c>
      <c r="EH6" s="22">
        <f t="shared" si="14"/>
        <v>0.89</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452033</v>
      </c>
      <c r="D7" s="24">
        <v>46</v>
      </c>
      <c r="E7" s="24">
        <v>1</v>
      </c>
      <c r="F7" s="24">
        <v>0</v>
      </c>
      <c r="G7" s="24">
        <v>1</v>
      </c>
      <c r="H7" s="24" t="s">
        <v>93</v>
      </c>
      <c r="I7" s="24" t="s">
        <v>94</v>
      </c>
      <c r="J7" s="24" t="s">
        <v>95</v>
      </c>
      <c r="K7" s="24" t="s">
        <v>96</v>
      </c>
      <c r="L7" s="24" t="s">
        <v>97</v>
      </c>
      <c r="M7" s="24" t="s">
        <v>98</v>
      </c>
      <c r="N7" s="25" t="s">
        <v>99</v>
      </c>
      <c r="O7" s="25">
        <v>65.75</v>
      </c>
      <c r="P7" s="25">
        <v>95.79</v>
      </c>
      <c r="Q7" s="25">
        <v>2922</v>
      </c>
      <c r="R7" s="25">
        <v>113936</v>
      </c>
      <c r="S7" s="25">
        <v>868.02</v>
      </c>
      <c r="T7" s="25">
        <v>131.26</v>
      </c>
      <c r="U7" s="25">
        <v>108116</v>
      </c>
      <c r="V7" s="25">
        <v>133.28</v>
      </c>
      <c r="W7" s="25">
        <v>811.19</v>
      </c>
      <c r="X7" s="25">
        <v>123.48</v>
      </c>
      <c r="Y7" s="25">
        <v>115.91</v>
      </c>
      <c r="Z7" s="25">
        <v>117.14</v>
      </c>
      <c r="AA7" s="25">
        <v>115.96</v>
      </c>
      <c r="AB7" s="25">
        <v>115.45</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233.59</v>
      </c>
      <c r="AU7" s="25">
        <v>219.7</v>
      </c>
      <c r="AV7" s="25">
        <v>241.36</v>
      </c>
      <c r="AW7" s="25">
        <v>252.91</v>
      </c>
      <c r="AX7" s="25">
        <v>288.52</v>
      </c>
      <c r="AY7" s="25">
        <v>360.96</v>
      </c>
      <c r="AZ7" s="25">
        <v>351.29</v>
      </c>
      <c r="BA7" s="25">
        <v>364.24</v>
      </c>
      <c r="BB7" s="25">
        <v>369.82</v>
      </c>
      <c r="BC7" s="25">
        <v>355.75</v>
      </c>
      <c r="BD7" s="25">
        <v>239.69</v>
      </c>
      <c r="BE7" s="25">
        <v>404.06</v>
      </c>
      <c r="BF7" s="25">
        <v>421.86</v>
      </c>
      <c r="BG7" s="25">
        <v>530.87</v>
      </c>
      <c r="BH7" s="25">
        <v>403.96</v>
      </c>
      <c r="BI7" s="25">
        <v>395.63</v>
      </c>
      <c r="BJ7" s="25">
        <v>239.18</v>
      </c>
      <c r="BK7" s="25">
        <v>236.29</v>
      </c>
      <c r="BL7" s="25">
        <v>238.77</v>
      </c>
      <c r="BM7" s="25">
        <v>218.57</v>
      </c>
      <c r="BN7" s="25">
        <v>222.45</v>
      </c>
      <c r="BO7" s="25">
        <v>264.86</v>
      </c>
      <c r="BP7" s="25">
        <v>120.58</v>
      </c>
      <c r="BQ7" s="25">
        <v>112.39</v>
      </c>
      <c r="BR7" s="25">
        <v>85.62</v>
      </c>
      <c r="BS7" s="25">
        <v>110.62</v>
      </c>
      <c r="BT7" s="25">
        <v>111.92</v>
      </c>
      <c r="BU7" s="25">
        <v>101.89</v>
      </c>
      <c r="BV7" s="25">
        <v>104.33</v>
      </c>
      <c r="BW7" s="25">
        <v>98.85</v>
      </c>
      <c r="BX7" s="25">
        <v>101.78</v>
      </c>
      <c r="BY7" s="25">
        <v>100.33</v>
      </c>
      <c r="BZ7" s="25">
        <v>97.59</v>
      </c>
      <c r="CA7" s="25">
        <v>127.45</v>
      </c>
      <c r="CB7" s="25">
        <v>128.9</v>
      </c>
      <c r="CC7" s="25">
        <v>135.1</v>
      </c>
      <c r="CD7" s="25">
        <v>137.13999999999999</v>
      </c>
      <c r="CE7" s="25">
        <v>138.11000000000001</v>
      </c>
      <c r="CF7" s="25">
        <v>156.32</v>
      </c>
      <c r="CG7" s="25">
        <v>157.4</v>
      </c>
      <c r="CH7" s="25">
        <v>162.61000000000001</v>
      </c>
      <c r="CI7" s="25">
        <v>163.94</v>
      </c>
      <c r="CJ7" s="25">
        <v>169.31</v>
      </c>
      <c r="CK7" s="25">
        <v>181.66</v>
      </c>
      <c r="CL7" s="25">
        <v>80.27</v>
      </c>
      <c r="CM7" s="25">
        <v>79.86</v>
      </c>
      <c r="CN7" s="25">
        <v>78.19</v>
      </c>
      <c r="CO7" s="25">
        <v>76.88</v>
      </c>
      <c r="CP7" s="25">
        <v>76.7</v>
      </c>
      <c r="CQ7" s="25">
        <v>63.23</v>
      </c>
      <c r="CR7" s="25">
        <v>62.59</v>
      </c>
      <c r="CS7" s="25">
        <v>61.81</v>
      </c>
      <c r="CT7" s="25">
        <v>62.35</v>
      </c>
      <c r="CU7" s="25">
        <v>62.69</v>
      </c>
      <c r="CV7" s="25">
        <v>60.21</v>
      </c>
      <c r="CW7" s="25">
        <v>85.22</v>
      </c>
      <c r="CX7" s="25">
        <v>85.28</v>
      </c>
      <c r="CY7" s="25">
        <v>85.34</v>
      </c>
      <c r="CZ7" s="25">
        <v>84.85</v>
      </c>
      <c r="DA7" s="25">
        <v>84.32</v>
      </c>
      <c r="DB7" s="25">
        <v>89.35</v>
      </c>
      <c r="DC7" s="25">
        <v>89.7</v>
      </c>
      <c r="DD7" s="25">
        <v>89.24</v>
      </c>
      <c r="DE7" s="25">
        <v>88.71</v>
      </c>
      <c r="DF7" s="25">
        <v>88.32</v>
      </c>
      <c r="DG7" s="25">
        <v>89.21</v>
      </c>
      <c r="DH7" s="25">
        <v>48.86</v>
      </c>
      <c r="DI7" s="25">
        <v>49.99</v>
      </c>
      <c r="DJ7" s="25">
        <v>50.64</v>
      </c>
      <c r="DK7" s="25">
        <v>51.72</v>
      </c>
      <c r="DL7" s="25">
        <v>52.75</v>
      </c>
      <c r="DM7" s="25">
        <v>49.62</v>
      </c>
      <c r="DN7" s="25">
        <v>50.5</v>
      </c>
      <c r="DO7" s="25">
        <v>51.28</v>
      </c>
      <c r="DP7" s="25">
        <v>51.95</v>
      </c>
      <c r="DQ7" s="25">
        <v>52.55</v>
      </c>
      <c r="DR7" s="25">
        <v>52.41</v>
      </c>
      <c r="DS7" s="25">
        <v>15.13</v>
      </c>
      <c r="DT7" s="25">
        <v>15.3</v>
      </c>
      <c r="DU7" s="25">
        <v>19.260000000000002</v>
      </c>
      <c r="DV7" s="25">
        <v>20.78</v>
      </c>
      <c r="DW7" s="25">
        <v>21.61</v>
      </c>
      <c r="DX7" s="25">
        <v>19.510000000000002</v>
      </c>
      <c r="DY7" s="25">
        <v>21.19</v>
      </c>
      <c r="DZ7" s="25">
        <v>22.64</v>
      </c>
      <c r="EA7" s="25">
        <v>24.49</v>
      </c>
      <c r="EB7" s="25">
        <v>25.85</v>
      </c>
      <c r="EC7" s="25">
        <v>26.78</v>
      </c>
      <c r="ED7" s="25">
        <v>0.9</v>
      </c>
      <c r="EE7" s="25">
        <v>0.76</v>
      </c>
      <c r="EF7" s="25">
        <v>1.56</v>
      </c>
      <c r="EG7" s="25">
        <v>1.02</v>
      </c>
      <c r="EH7" s="25">
        <v>0.89</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2026-01-16T06:12:00Z</cp:lastPrinted>
  <dcterms:created xsi:type="dcterms:W3CDTF">2025-12-12T09:24:44Z</dcterms:created>
  <dcterms:modified xsi:type="dcterms:W3CDTF">2026-02-24T07:06:17Z</dcterms:modified>
  <cp:category/>
</cp:coreProperties>
</file>