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上水道　\"/>
    </mc:Choice>
  </mc:AlternateContent>
  <xr:revisionPtr revIDLastSave="0" documentId="13_ncr:1_{2419C864-2D37-4AFC-ACB3-0C701D83A12F}" xr6:coauthVersionLast="47" xr6:coauthVersionMax="47" xr10:uidLastSave="{00000000-0000-0000-0000-000000000000}"/>
  <workbookProtection workbookAlgorithmName="SHA-512" workbookHashValue="5V7amoFdzcOzQlkzAU9iyJvvdgKPYLigEuC/eAH3QN/nHP56oZbrcKDq9by3qPVyTGusL3xD6EqkfK+gQJwTgg==" workbookSaltValue="JHYtzIuW1lZhZbi2vY4Yfg=="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S6" i="5"/>
  <c r="AT8" i="4" s="1"/>
  <c r="R6" i="5"/>
  <c r="AL8" i="4" s="1"/>
  <c r="Q6" i="5"/>
  <c r="W10" i="4" s="1"/>
  <c r="P6" i="5"/>
  <c r="P10" i="4" s="1"/>
  <c r="O6" i="5"/>
  <c r="I10" i="4" s="1"/>
  <c r="N6" i="5"/>
  <c r="M6" i="5"/>
  <c r="AD8" i="4" s="1"/>
  <c r="L6" i="5"/>
  <c r="W8" i="4" s="1"/>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E85" i="4"/>
  <c r="BB10" i="4"/>
  <c r="AT10" i="4"/>
  <c r="B10" i="4"/>
  <c r="BB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<sst xmlns="http://schemas.openxmlformats.org/spreadsheetml/2006/main" count="228" uniqueCount="113">
  <si>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</si>
  <si>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</si>
  <si>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</si>
  <si>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</si>
  <si>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</si>
  <si>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</si>
  <si>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</si>
  <si>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</si>
  <si>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</si>
  <si>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</si>
  <si>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</si>
  <si>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</si>
  <si>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</si>
  <si>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</si>
  <si>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</si>
  <si>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</si>
  <si>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</si>
  <si>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</si>
  <si>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</si>
  <si>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</si>
  <si>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</si>
  <si>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</si>
  <si>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</si>
  <si>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</si>
  <si>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</si>
  <si>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</si>
  <si>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</si>
  <si>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</si>
  <si>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</si>
  <si>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</si>
  <si>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</si>
  <si>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</si>
  <si>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</si>
  <si>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</si>
  <si>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</si>
  <si>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</si>
  <si>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</si>
  <si>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</si>
  <si>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</si>
  <si>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</si>
  <si>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</si>
  <si>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</si>
  <si>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</si>
  <si>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</si>
  <si>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</si>
  <si>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</si>
  <si>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</si>
  <si>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</si>
  <si>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</si>
  <si>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</si>
  <si>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</si>
  <si>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</si>
  <si>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</si>
  <si>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</si>
  <si>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</si>
  <si>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</si>
  <si>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</si>
  <si>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</si>
  <si>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</si>
  <si>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</si>
  <si>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</si>
  <si>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</si>
  <si>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</si>
  <si>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</si>
  <si>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</si>
  <si>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</si>
  <si>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</si>
  <si>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</si>
  <si>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</si>
  <si>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</si>
  <si>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</si>
  <si>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</si>
  <si>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</si>
  <si>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</si>
  <si>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</si>
  <si>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</si>
  <si>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</si>
  <si>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</si>
  <si>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</si>
  <si>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</si>
  <si>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</si>
  <si>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</si>
  <si>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</si>
  <si>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</si>
  <si>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</si>
  <si>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</si>
  <si>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</si>
  <si>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</si>
  <si>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</si>
  <si>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</si>
  <si>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</si>
  <si>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</si>
  <si>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</si>
  <si>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小林市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</si>
  <si>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</si>
  <si>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</si>
  <si>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</si>
  <si>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</si>
  <si>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</si>
  <si>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</si>
  <si>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</si>
  <si>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</si>
  <si>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</si>
  <si>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</si>
  <si>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</si>
  <si>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</si>
  <si>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</si>
  <si>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</si>
  <si>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</si>
  <si>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</si>
  <si>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平成30年度に簡易水道事業と統合し、経営状態の悪化が継続していましたが、令和6年度は黒字転換となり、各指標にも改善傾向が見られました。料金改定の実施により、財源の確保については見通しが立ったものの、給水人口の減少に伴う給水収益の減少は今後も進むと予測され、近年の資材費高騰等による費用の増加も経営に大きな影響を及ぼすものと考察します。安定的に事業を継続していくため、令和6年度に改定した小林市水道事業経営戦略に基づき、経営改革（料金改定、広域化、民間活用・効率化、事業廃止等）の検討も含め、効率的な財政運営と計画的な施設整備に努めていきます。</t>
    <rPh sb="0" eb="2">
      <t>ヘイセイ</t>
    </rPh>
    <rPh sb="4" eb="6">
      <t>ネンド</t>
    </rPh>
    <rPh sb="7" eb="11">
      <t>カンイスイドウ</t>
    </rPh>
    <rPh sb="11" eb="13">
      <t>ジギョウ</t>
    </rPh>
    <rPh sb="14" eb="16">
      <t>トウゴウ</t>
    </rPh>
    <rPh sb="18" eb="20">
      <t>ケイエイ</t>
    </rPh>
    <rPh sb="20" eb="22">
      <t>ジョウタイ</t>
    </rPh>
    <rPh sb="23" eb="25">
      <t>アッカ</t>
    </rPh>
    <rPh sb="26" eb="28">
      <t>ケイゾク</t>
    </rPh>
    <rPh sb="36" eb="38">
      <t>レイワ</t>
    </rPh>
    <rPh sb="39" eb="41">
      <t>ネンド</t>
    </rPh>
    <rPh sb="42" eb="44">
      <t>クロジ</t>
    </rPh>
    <rPh sb="44" eb="46">
      <t>テンカン</t>
    </rPh>
    <rPh sb="50" eb="53">
      <t>カクシヒョウ</t>
    </rPh>
    <rPh sb="55" eb="57">
      <t>カイゼン</t>
    </rPh>
    <rPh sb="57" eb="59">
      <t>ケイコウ</t>
    </rPh>
    <rPh sb="60" eb="61">
      <t>ミ</t>
    </rPh>
    <rPh sb="67" eb="71">
      <t>リョウキンカイテイ</t>
    </rPh>
    <rPh sb="72" eb="74">
      <t>ジッシ</t>
    </rPh>
    <rPh sb="78" eb="80">
      <t>ザイゲン</t>
    </rPh>
    <rPh sb="81" eb="83">
      <t>カクホ</t>
    </rPh>
    <rPh sb="88" eb="90">
      <t>ミトオ</t>
    </rPh>
    <rPh sb="92" eb="93">
      <t>タ</t>
    </rPh>
    <rPh sb="99" eb="103">
      <t>キュウスイジンコウ</t>
    </rPh>
    <rPh sb="104" eb="106">
      <t>ゲンショウ</t>
    </rPh>
    <rPh sb="107" eb="108">
      <t>トモナ</t>
    </rPh>
    <rPh sb="117" eb="119">
      <t>コンゴ</t>
    </rPh>
    <rPh sb="120" eb="121">
      <t>スス</t>
    </rPh>
    <rPh sb="123" eb="125">
      <t>ヨソク</t>
    </rPh>
    <rPh sb="128" eb="130">
      <t>キンネン</t>
    </rPh>
    <rPh sb="146" eb="148">
      <t>ケイエイ</t>
    </rPh>
    <rPh sb="149" eb="150">
      <t>オオ</t>
    </rPh>
    <rPh sb="152" eb="154">
      <t>エイキョウ</t>
    </rPh>
    <rPh sb="155" eb="156">
      <t>オヨ</t>
    </rPh>
    <rPh sb="161" eb="163">
      <t>コウサツ</t>
    </rPh>
    <rPh sb="167" eb="170">
      <t>アンテイテキ</t>
    </rPh>
    <rPh sb="171" eb="173">
      <t>ジギョウ</t>
    </rPh>
    <rPh sb="174" eb="176">
      <t>ケイゾク</t>
    </rPh>
    <rPh sb="183" eb="185">
      <t>レイワ</t>
    </rPh>
    <rPh sb="186" eb="188">
      <t>ネンド</t>
    </rPh>
    <rPh sb="193" eb="196">
      <t>コバヤシシ</t>
    </rPh>
    <rPh sb="196" eb="200">
      <t>スイドウジギョウ</t>
    </rPh>
    <rPh sb="200" eb="202">
      <t>ケイエイ</t>
    </rPh>
    <rPh sb="202" eb="204">
      <t>センリャク</t>
    </rPh>
    <rPh sb="205" eb="206">
      <t>モト</t>
    </rPh>
    <rPh sb="242" eb="243">
      <t>フク</t>
    </rPh>
    <rPh sb="256" eb="257">
      <t>テキ</t>
    </rPh>
    <rPh sb="258" eb="262">
      <t>シセツセイビ</t>
    </rPh>
    <rPh sb="263" eb="264">
      <t>ツト</t>
    </rPh>
    <phoneticPr fontId="4"/>
  </si>
  <si>
    <t>平成30年度に簡易水道事業と統合し、有形固定資産及び管路延長が大幅に増大しました。①有形固定資産減価償却率、②管路経年化率ともに令和元年度以降緩やかに上昇、③管路更新率は低い値で増減しておりますが、令和6年度は前年度と比べ0.17ポイントの減となりました。今後さらに耐用年数に達した資産や管路が増大していくことが見込まれるため、経過年数や管種、漏水発生状況等を勘案し計画的かつ効率的に更新を実施していく必要があります。老朽化に更新が追いつかない状況を避けるため、施設更新時には規模の見直しや効率化を考えた投資計画に取り組みます。</t>
    <rPh sb="79" eb="81">
      <t>カンロ</t>
    </rPh>
    <rPh sb="81" eb="84">
      <t>コウシンリツ</t>
    </rPh>
    <rPh sb="85" eb="86">
      <t>ヒク</t>
    </rPh>
    <rPh sb="87" eb="88">
      <t>アタイ</t>
    </rPh>
    <rPh sb="89" eb="91">
      <t>ゾウゲン</t>
    </rPh>
    <rPh sb="99" eb="101">
      <t>レイワ</t>
    </rPh>
    <rPh sb="102" eb="104">
      <t>ネンド</t>
    </rPh>
    <rPh sb="105" eb="108">
      <t>ゼンネンド</t>
    </rPh>
    <rPh sb="109" eb="110">
      <t>クラ</t>
    </rPh>
    <rPh sb="222" eb="224">
      <t>ジョウキョウ</t>
    </rPh>
    <rPh sb="225" eb="226">
      <t>サ</t>
    </rPh>
    <phoneticPr fontId="4"/>
  </si>
  <si>
    <t>①経常収支比率は、前年度と比較して9.78ポイントの増となり、健全経営の水準とされる100％を上回りました。②累積欠損金比率は、前年度から11.26ポイントの減になり改善傾向が見られましたが、平成30年度に統合した簡易水道事業の累積欠損金と、令和2年度以降の赤字決算による未処理欠損金の増加による影響で、平均値を上回っている状況です。⑤料金回収率は、前年度から11.23ポイントの増で100％を上回りました。①、②、⑤の指標については、令和5年9月使用料分から料金改定を行ったことにより改善したものと考えられます。しかし、給水人口の減少に伴う給水収益の減少、更に施設の更新費用等の維持管理費の増加は今後も見込まれることから、新たな経営改善の取組が検討課題となっています。③流動比率は100％を上回っており短期的な債務に対する支払い能力に問題はありません。④企業債残高対給水収益比率は、令和2年度から減少していますが、類似団体及び全国の平均値を上回った状況は継続しています。⑥給水原価は、類似団体の平均値を下回っているものの、今後も経常費用の増加が見込まれるため年々上昇すると思われます。⑦施設利用率は、平均値を上回った状態を維持していますが、給水人口の減少と、経営の効率性を考慮して、施設規模の見直しも必要と考えます。⑧有収率は、令和5年度に増加しましたが、令和6年度は前年度から2.88ポイント減となりました。老朽化した配水本管の布設替えや漏水調査に基づく修繕に努めたものの、管路の老朽箇所等からの漏水が増えたものと考えられます。</t>
    <rPh sb="1" eb="5">
      <t>ケイジョウシュウシ</t>
    </rPh>
    <rPh sb="5" eb="7">
      <t>ヒリツ</t>
    </rPh>
    <rPh sb="9" eb="12">
      <t>ゼンネンド</t>
    </rPh>
    <rPh sb="13" eb="15">
      <t>ヒカク</t>
    </rPh>
    <rPh sb="26" eb="27">
      <t>ゾウ</t>
    </rPh>
    <rPh sb="31" eb="35">
      <t>ケンゼンケイエイ</t>
    </rPh>
    <rPh sb="36" eb="38">
      <t>スイジュン</t>
    </rPh>
    <rPh sb="47" eb="49">
      <t>ウワマワ</t>
    </rPh>
    <rPh sb="58" eb="60">
      <t>ゾウダイ</t>
    </rPh>
    <rPh sb="61" eb="63">
      <t>エイキョウ</t>
    </rPh>
    <rPh sb="65" eb="66">
      <t>オオ</t>
    </rPh>
    <rPh sb="72" eb="74">
      <t>コンゴ</t>
    </rPh>
    <rPh sb="75" eb="78">
      <t>ロウキュウカ</t>
    </rPh>
    <rPh sb="79" eb="80">
      <t>ゲン</t>
    </rPh>
    <rPh sb="83" eb="87">
      <t>カイゼンケイコウ</t>
    </rPh>
    <rPh sb="88" eb="89">
      <t>ミ</t>
    </rPh>
    <rPh sb="91" eb="94">
      <t>フセツガ</t>
    </rPh>
    <rPh sb="96" eb="101">
      <t>イジカンリヒ</t>
    </rPh>
    <rPh sb="102" eb="104">
      <t>ゾウカ</t>
    </rPh>
    <rPh sb="107" eb="109">
      <t>スイサツ</t>
    </rPh>
    <rPh sb="122" eb="124">
      <t>カクホ</t>
    </rPh>
    <rPh sb="137" eb="139">
      <t>ウワマワ</t>
    </rPh>
    <rPh sb="143" eb="145">
      <t>ゾウカ</t>
    </rPh>
    <rPh sb="148" eb="150">
      <t>エイキョウ</t>
    </rPh>
    <rPh sb="152" eb="155">
      <t>ヘイキンチ</t>
    </rPh>
    <rPh sb="156" eb="158">
      <t>ウワマワ</t>
    </rPh>
    <rPh sb="162" eb="164">
      <t>ジョウキョウ</t>
    </rPh>
    <rPh sb="190" eb="191">
      <t>ゾウ</t>
    </rPh>
    <rPh sb="210" eb="212">
      <t>シヒョウ</t>
    </rPh>
    <rPh sb="235" eb="236">
      <t>オコナ</t>
    </rPh>
    <rPh sb="243" eb="245">
      <t>カイゼン</t>
    </rPh>
    <rPh sb="250" eb="251">
      <t>カンガ</t>
    </rPh>
    <rPh sb="266" eb="268">
      <t>ゲンショウ</t>
    </rPh>
    <rPh sb="269" eb="270">
      <t>トモナ</t>
    </rPh>
    <rPh sb="271" eb="275">
      <t>キュウスイシュウエキ</t>
    </rPh>
    <rPh sb="276" eb="278">
      <t>ゲンショウ</t>
    </rPh>
    <rPh sb="279" eb="280">
      <t>サラ</t>
    </rPh>
    <rPh sb="281" eb="283">
      <t>シセツ</t>
    </rPh>
    <rPh sb="284" eb="288">
      <t>コウシンヒヨウ</t>
    </rPh>
    <rPh sb="288" eb="289">
      <t>トウ</t>
    </rPh>
    <rPh sb="290" eb="295">
      <t>イジカンリヒ</t>
    </rPh>
    <rPh sb="296" eb="298">
      <t>ゾウカ</t>
    </rPh>
    <rPh sb="299" eb="301">
      <t>コンゴ</t>
    </rPh>
    <rPh sb="302" eb="304">
      <t>ミコ</t>
    </rPh>
    <rPh sb="320" eb="322">
      <t>トリクミ</t>
    </rPh>
    <rPh sb="325" eb="327">
      <t>カダイ</t>
    </rPh>
    <rPh sb="338" eb="342">
      <t>ルイジダンタイ</t>
    </rPh>
    <rPh sb="342" eb="343">
      <t>オヨ</t>
    </rPh>
    <rPh sb="344" eb="346">
      <t>ゼンコク</t>
    </rPh>
    <rPh sb="347" eb="350">
      <t>ヘイキンチ</t>
    </rPh>
    <rPh sb="351" eb="352">
      <t>オオ</t>
    </rPh>
    <rPh sb="354" eb="356">
      <t>ウワマワ</t>
    </rPh>
    <rPh sb="363" eb="368">
      <t>リョウキンカイシュウリツ</t>
    </rPh>
    <rPh sb="377" eb="379">
      <t>レイワ</t>
    </rPh>
    <rPh sb="425" eb="427">
      <t>ジョウキョウ</t>
    </rPh>
    <rPh sb="428" eb="430">
      <t>ケイゾク</t>
    </rPh>
    <rPh sb="437" eb="441">
      <t>キュウスイゲンカ</t>
    </rPh>
    <rPh sb="443" eb="447">
      <t>ルイジダンタイ</t>
    </rPh>
    <rPh sb="448" eb="451">
      <t>ヘイキンチ</t>
    </rPh>
    <rPh sb="452" eb="454">
      <t>シタマワ</t>
    </rPh>
    <rPh sb="462" eb="464">
      <t>コンゴ</t>
    </rPh>
    <rPh sb="465" eb="469">
      <t>ケイジョウヒヨウ</t>
    </rPh>
    <rPh sb="470" eb="472">
      <t>ゾウカ</t>
    </rPh>
    <rPh sb="473" eb="475">
      <t>ミコ</t>
    </rPh>
    <rPh sb="480" eb="482">
      <t>ネンネン</t>
    </rPh>
    <rPh sb="482" eb="484">
      <t>ジョウショウ</t>
    </rPh>
    <rPh sb="487" eb="488">
      <t>オモ</t>
    </rPh>
    <rPh sb="501" eb="504">
      <t>ヘイキンチ</t>
    </rPh>
    <rPh sb="505" eb="507">
      <t>ウワマワ</t>
    </rPh>
    <rPh sb="509" eb="511">
      <t>ジョウタイ</t>
    </rPh>
    <rPh sb="512" eb="514">
      <t>イジ</t>
    </rPh>
    <rPh sb="521" eb="525">
      <t>キュウスイジンコウ</t>
    </rPh>
    <rPh sb="526" eb="528">
      <t>ゲンショウ</t>
    </rPh>
    <rPh sb="530" eb="532">
      <t>ケイエイ</t>
    </rPh>
    <rPh sb="533" eb="536">
      <t>コウリツセイ</t>
    </rPh>
    <rPh sb="542" eb="546">
      <t>シセツキボ</t>
    </rPh>
    <rPh sb="547" eb="549">
      <t>ミナオ</t>
    </rPh>
    <rPh sb="551" eb="553">
      <t>ヒツヨウ</t>
    </rPh>
    <rPh sb="554" eb="555">
      <t>カンガ</t>
    </rPh>
    <rPh sb="565" eb="567">
      <t>レイワ</t>
    </rPh>
    <rPh sb="568" eb="570">
      <t>ネンド</t>
    </rPh>
    <rPh sb="571" eb="573">
      <t>ゾウカ</t>
    </rPh>
    <rPh sb="579" eb="581">
      <t>レイワ</t>
    </rPh>
    <rPh sb="582" eb="584">
      <t>ネンド</t>
    </rPh>
    <rPh sb="585" eb="588">
      <t>ゼンネンド</t>
    </rPh>
    <rPh sb="606" eb="609">
      <t>ロウキュウカ</t>
    </rPh>
    <rPh sb="653" eb="654">
      <t>フ</t>
    </rPh>
    <rPh sb="659" eb="660">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</si>
</sst>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0.43</c:v>
                </c:pt>
                <c:pt idx="1">
                  <c:v>0.64</c:v>
                </c:pt>
                <c:pt idx="2">
                  <c:v>0.34</c:v>
                </c:pt>
                <c:pt idx="3">
                  <c:v>0.5</c:v>
                </c:pt>
                <c:pt idx="4">
                  <c:v>0.33</c:v>
                </c:pt>
              </c:numCache>
            </c:numRef>
          </c:val>
          <c:extLst>
            <c:ext xmlns:c16="http://schemas.microsoft.com/office/drawing/2014/chart" uri="{C3380CC4-5D6E-409C-BE32-E72D297353CC}">
              <c16:uniqueId val="{00000000-9717-479A-B68B-10A2499E823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9717-479A-B68B-10A2499E823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77.91</c:v>
                </c:pt>
                <c:pt idx="1">
                  <c:v>77.489999999999995</c:v>
                </c:pt>
                <c:pt idx="2">
                  <c:v>75.83</c:v>
                </c:pt>
                <c:pt idx="3">
                  <c:v>71.39</c:v>
                </c:pt>
                <c:pt idx="4">
                  <c:v>73.040000000000006</c:v>
                </c:pt>
              </c:numCache>
            </c:numRef>
          </c:val>
          <c:extLst>
            <c:ext xmlns:c16="http://schemas.microsoft.com/office/drawing/2014/chart" uri="{C3380CC4-5D6E-409C-BE32-E72D297353CC}">
              <c16:uniqueId val="{00000000-022F-43E7-AC67-61708816AB3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022F-43E7-AC67-61708816AB3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78.069999999999993</c:v>
                </c:pt>
                <c:pt idx="1">
                  <c:v>79.92</c:v>
                </c:pt>
                <c:pt idx="2">
                  <c:v>79.900000000000006</c:v>
                </c:pt>
                <c:pt idx="3">
                  <c:v>82.16</c:v>
                </c:pt>
                <c:pt idx="4">
                  <c:v>79.28</c:v>
                </c:pt>
              </c:numCache>
            </c:numRef>
          </c:val>
          <c:extLst>
            <c:ext xmlns:c16="http://schemas.microsoft.com/office/drawing/2014/chart" uri="{C3380CC4-5D6E-409C-BE32-E72D297353CC}">
              <c16:uniqueId val="{00000000-1757-461D-BA7C-2D6012686B7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1757-461D-BA7C-2D6012686B7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97.24</c:v>
                </c:pt>
                <c:pt idx="1">
                  <c:v>94.53</c:v>
                </c:pt>
                <c:pt idx="2">
                  <c:v>93.56</c:v>
                </c:pt>
                <c:pt idx="3">
                  <c:v>98.49</c:v>
                </c:pt>
                <c:pt idx="4">
                  <c:v>108.27</c:v>
                </c:pt>
              </c:numCache>
            </c:numRef>
          </c:val>
          <c:extLst>
            <c:ext xmlns:c16="http://schemas.microsoft.com/office/drawing/2014/chart" uri="{C3380CC4-5D6E-409C-BE32-E72D297353CC}">
              <c16:uniqueId val="{00000000-82D5-4B72-A63B-036C6974BC8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82D5-4B72-A63B-036C6974BC8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44.59</c:v>
                </c:pt>
                <c:pt idx="1">
                  <c:v>45.86</c:v>
                </c:pt>
                <c:pt idx="2">
                  <c:v>47.45</c:v>
                </c:pt>
                <c:pt idx="3">
                  <c:v>48.96</c:v>
                </c:pt>
                <c:pt idx="4">
                  <c:v>50.22</c:v>
                </c:pt>
              </c:numCache>
            </c:numRef>
          </c:val>
          <c:extLst>
            <c:ext xmlns:c16="http://schemas.microsoft.com/office/drawing/2014/chart" uri="{C3380CC4-5D6E-409C-BE32-E72D297353CC}">
              <c16:uniqueId val="{00000000-3BFD-4295-AEFD-7788B732263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3BFD-4295-AEFD-7788B732263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15.57</c:v>
                </c:pt>
                <c:pt idx="1">
                  <c:v>16.43</c:v>
                </c:pt>
                <c:pt idx="2">
                  <c:v>19.57</c:v>
                </c:pt>
                <c:pt idx="3">
                  <c:v>19.579999999999998</c:v>
                </c:pt>
                <c:pt idx="4">
                  <c:v>20.34</c:v>
                </c:pt>
              </c:numCache>
            </c:numRef>
          </c:val>
          <c:extLst>
            <c:ext xmlns:c16="http://schemas.microsoft.com/office/drawing/2014/chart" uri="{C3380CC4-5D6E-409C-BE32-E72D297353CC}">
              <c16:uniqueId val="{00000000-4C05-4FE8-BE24-0106082F8E9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4C05-4FE8-BE24-0106082F8E9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25.56</c:v>
                </c:pt>
                <c:pt idx="1">
                  <c:v>32.81</c:v>
                </c:pt>
                <c:pt idx="2">
                  <c:v>42.02</c:v>
                </c:pt>
                <c:pt idx="3">
                  <c:v>40.630000000000003</c:v>
                </c:pt>
                <c:pt idx="4">
                  <c:v>29.37</c:v>
                </c:pt>
              </c:numCache>
            </c:numRef>
          </c:val>
          <c:extLst>
            <c:ext xmlns:c16="http://schemas.microsoft.com/office/drawing/2014/chart" uri="{C3380CC4-5D6E-409C-BE32-E72D297353CC}">
              <c16:uniqueId val="{00000000-ECF3-459E-8964-8CCE2101A47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ECF3-459E-8964-8CCE2101A47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169.44</c:v>
                </c:pt>
                <c:pt idx="1">
                  <c:v>166.62</c:v>
                </c:pt>
                <c:pt idx="2">
                  <c:v>139.78</c:v>
                </c:pt>
                <c:pt idx="3">
                  <c:v>154.09</c:v>
                </c:pt>
                <c:pt idx="4">
                  <c:v>197.05</c:v>
                </c:pt>
              </c:numCache>
            </c:numRef>
          </c:val>
          <c:extLst>
            <c:ext xmlns:c16="http://schemas.microsoft.com/office/drawing/2014/chart" uri="{C3380CC4-5D6E-409C-BE32-E72D297353CC}">
              <c16:uniqueId val="{00000000-4975-41DB-851D-2AB83B1AC07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4975-41DB-851D-2AB83B1AC07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780.29</c:v>
                </c:pt>
                <c:pt idx="1">
                  <c:v>762.42</c:v>
                </c:pt>
                <c:pt idx="2">
                  <c:v>741.55</c:v>
                </c:pt>
                <c:pt idx="3">
                  <c:v>668.21</c:v>
                </c:pt>
                <c:pt idx="4">
                  <c:v>586.30999999999995</c:v>
                </c:pt>
              </c:numCache>
            </c:numRef>
          </c:val>
          <c:extLst>
            <c:ext xmlns:c16="http://schemas.microsoft.com/office/drawing/2014/chart" uri="{C3380CC4-5D6E-409C-BE32-E72D297353CC}">
              <c16:uniqueId val="{00000000-3043-4E3E-99C5-7653C7A40FF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3043-4E3E-99C5-7653C7A40FF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91.64</c:v>
                </c:pt>
                <c:pt idx="1">
                  <c:v>88.59</c:v>
                </c:pt>
                <c:pt idx="2">
                  <c:v>86.42</c:v>
                </c:pt>
                <c:pt idx="3">
                  <c:v>93.94</c:v>
                </c:pt>
                <c:pt idx="4">
                  <c:v>105.17</c:v>
                </c:pt>
              </c:numCache>
            </c:numRef>
          </c:val>
          <c:extLst>
            <c:ext xmlns:c16="http://schemas.microsoft.com/office/drawing/2014/chart" uri="{C3380CC4-5D6E-409C-BE32-E72D297353CC}">
              <c16:uniqueId val="{00000000-67A8-402D-A9A7-09C316175E6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67A8-402D-A9A7-09C316175E6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132.02000000000001</c:v>
                </c:pt>
                <c:pt idx="1">
                  <c:v>135.91</c:v>
                </c:pt>
                <c:pt idx="2">
                  <c:v>139.63</c:v>
                </c:pt>
                <c:pt idx="3">
                  <c:v>144.35</c:v>
                </c:pt>
                <c:pt idx="4">
                  <c:v>148.74</c:v>
                </c:pt>
              </c:numCache>
            </c:numRef>
          </c:val>
          <c:extLst>
            <c:ext xmlns:c16="http://schemas.microsoft.com/office/drawing/2014/chart" uri="{C3380CC4-5D6E-409C-BE32-E72D297353CC}">
              <c16:uniqueId val="{00000000-0BE3-4A1A-9999-B2E22B7029E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0BE3-4A1A-9999-B2E22B7029E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宮崎県　小林市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42075</v>
      </c>
      <c r="AM8" s="44"/>
      <c r="AN8" s="44"/>
      <c r="AO8" s="44"/>
      <c r="AP8" s="44"/>
      <c r="AQ8" s="44"/>
      <c r="AR8" s="44"/>
      <c r="AS8" s="44"/>
      <c r="AT8" s="45">
        <f>データ!$S$6</f>
        <v>562.95000000000005</v>
      </c>
      <c r="AU8" s="46"/>
      <c r="AV8" s="46"/>
      <c r="AW8" s="46"/>
      <c r="AX8" s="46"/>
      <c r="AY8" s="46"/>
      <c r="AZ8" s="46"/>
      <c r="BA8" s="46"/>
      <c r="BB8" s="47">
        <f>データ!$T$6</f>
        <v>74.739999999999995</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45.4</v>
      </c>
      <c r="J10" s="46"/>
      <c r="K10" s="46"/>
      <c r="L10" s="46"/>
      <c r="M10" s="46"/>
      <c r="N10" s="46"/>
      <c r="O10" s="80"/>
      <c r="P10" s="47">
        <f>データ!$P$6</f>
        <v>94.05</v>
      </c>
      <c r="Q10" s="47"/>
      <c r="R10" s="47"/>
      <c r="S10" s="47"/>
      <c r="T10" s="47"/>
      <c r="U10" s="47"/>
      <c r="V10" s="47"/>
      <c r="W10" s="44">
        <f>データ!$Q$6</f>
        <v>3113</v>
      </c>
      <c r="X10" s="44"/>
      <c r="Y10" s="44"/>
      <c r="Z10" s="44"/>
      <c r="AA10" s="44"/>
      <c r="AB10" s="44"/>
      <c r="AC10" s="44"/>
      <c r="AD10" s="2"/>
      <c r="AE10" s="2"/>
      <c r="AF10" s="2"/>
      <c r="AG10" s="2"/>
      <c r="AH10" s="2"/>
      <c r="AI10" s="2"/>
      <c r="AJ10" s="2"/>
      <c r="AK10" s="2"/>
      <c r="AL10" s="44">
        <f>データ!$U$6</f>
        <v>39124</v>
      </c>
      <c r="AM10" s="44"/>
      <c r="AN10" s="44"/>
      <c r="AO10" s="44"/>
      <c r="AP10" s="44"/>
      <c r="AQ10" s="44"/>
      <c r="AR10" s="44"/>
      <c r="AS10" s="44"/>
      <c r="AT10" s="45">
        <f>データ!$V$6</f>
        <v>231.3</v>
      </c>
      <c r="AU10" s="46"/>
      <c r="AV10" s="46"/>
      <c r="AW10" s="46"/>
      <c r="AX10" s="46"/>
      <c r="AY10" s="46"/>
      <c r="AZ10" s="46"/>
      <c r="BA10" s="46"/>
      <c r="BB10" s="47">
        <f>データ!$W$6</f>
        <v>169.15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9" t="s">
        <v>112</v>
      </c>
      <c r="BM16" s="90"/>
      <c r="BN16" s="90"/>
      <c r="BO16" s="90"/>
      <c r="BP16" s="90"/>
      <c r="BQ16" s="90"/>
      <c r="BR16" s="90"/>
      <c r="BS16" s="90"/>
      <c r="BT16" s="90"/>
      <c r="BU16" s="90"/>
      <c r="BV16" s="90"/>
      <c r="BW16" s="90"/>
      <c r="BX16" s="90"/>
      <c r="BY16" s="90"/>
      <c r="BZ16" s="9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9"/>
      <c r="BM17" s="90"/>
      <c r="BN17" s="90"/>
      <c r="BO17" s="90"/>
      <c r="BP17" s="90"/>
      <c r="BQ17" s="90"/>
      <c r="BR17" s="90"/>
      <c r="BS17" s="90"/>
      <c r="BT17" s="90"/>
      <c r="BU17" s="90"/>
      <c r="BV17" s="90"/>
      <c r="BW17" s="90"/>
      <c r="BX17" s="90"/>
      <c r="BY17" s="90"/>
      <c r="BZ17" s="9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9"/>
      <c r="BM18" s="90"/>
      <c r="BN18" s="90"/>
      <c r="BO18" s="90"/>
      <c r="BP18" s="90"/>
      <c r="BQ18" s="90"/>
      <c r="BR18" s="90"/>
      <c r="BS18" s="90"/>
      <c r="BT18" s="90"/>
      <c r="BU18" s="90"/>
      <c r="BV18" s="90"/>
      <c r="BW18" s="90"/>
      <c r="BX18" s="90"/>
      <c r="BY18" s="90"/>
      <c r="BZ18" s="9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9"/>
      <c r="BM19" s="90"/>
      <c r="BN19" s="90"/>
      <c r="BO19" s="90"/>
      <c r="BP19" s="90"/>
      <c r="BQ19" s="90"/>
      <c r="BR19" s="90"/>
      <c r="BS19" s="90"/>
      <c r="BT19" s="90"/>
      <c r="BU19" s="90"/>
      <c r="BV19" s="90"/>
      <c r="BW19" s="90"/>
      <c r="BX19" s="90"/>
      <c r="BY19" s="90"/>
      <c r="BZ19" s="9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9"/>
      <c r="BM20" s="90"/>
      <c r="BN20" s="90"/>
      <c r="BO20" s="90"/>
      <c r="BP20" s="90"/>
      <c r="BQ20" s="90"/>
      <c r="BR20" s="90"/>
      <c r="BS20" s="90"/>
      <c r="BT20" s="90"/>
      <c r="BU20" s="90"/>
      <c r="BV20" s="90"/>
      <c r="BW20" s="90"/>
      <c r="BX20" s="90"/>
      <c r="BY20" s="90"/>
      <c r="BZ20" s="9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9"/>
      <c r="BM21" s="90"/>
      <c r="BN21" s="90"/>
      <c r="BO21" s="90"/>
      <c r="BP21" s="90"/>
      <c r="BQ21" s="90"/>
      <c r="BR21" s="90"/>
      <c r="BS21" s="90"/>
      <c r="BT21" s="90"/>
      <c r="BU21" s="90"/>
      <c r="BV21" s="90"/>
      <c r="BW21" s="90"/>
      <c r="BX21" s="90"/>
      <c r="BY21" s="90"/>
      <c r="BZ21" s="9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9"/>
      <c r="BM22" s="90"/>
      <c r="BN22" s="90"/>
      <c r="BO22" s="90"/>
      <c r="BP22" s="90"/>
      <c r="BQ22" s="90"/>
      <c r="BR22" s="90"/>
      <c r="BS22" s="90"/>
      <c r="BT22" s="90"/>
      <c r="BU22" s="90"/>
      <c r="BV22" s="90"/>
      <c r="BW22" s="90"/>
      <c r="BX22" s="90"/>
      <c r="BY22" s="90"/>
      <c r="BZ22" s="9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9"/>
      <c r="BM23" s="90"/>
      <c r="BN23" s="90"/>
      <c r="BO23" s="90"/>
      <c r="BP23" s="90"/>
      <c r="BQ23" s="90"/>
      <c r="BR23" s="90"/>
      <c r="BS23" s="90"/>
      <c r="BT23" s="90"/>
      <c r="BU23" s="90"/>
      <c r="BV23" s="90"/>
      <c r="BW23" s="90"/>
      <c r="BX23" s="90"/>
      <c r="BY23" s="90"/>
      <c r="BZ23" s="9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9"/>
      <c r="BM24" s="90"/>
      <c r="BN24" s="90"/>
      <c r="BO24" s="90"/>
      <c r="BP24" s="90"/>
      <c r="BQ24" s="90"/>
      <c r="BR24" s="90"/>
      <c r="BS24" s="90"/>
      <c r="BT24" s="90"/>
      <c r="BU24" s="90"/>
      <c r="BV24" s="90"/>
      <c r="BW24" s="90"/>
      <c r="BX24" s="90"/>
      <c r="BY24" s="90"/>
      <c r="BZ24" s="9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9"/>
      <c r="BM25" s="90"/>
      <c r="BN25" s="90"/>
      <c r="BO25" s="90"/>
      <c r="BP25" s="90"/>
      <c r="BQ25" s="90"/>
      <c r="BR25" s="90"/>
      <c r="BS25" s="90"/>
      <c r="BT25" s="90"/>
      <c r="BU25" s="90"/>
      <c r="BV25" s="90"/>
      <c r="BW25" s="90"/>
      <c r="BX25" s="90"/>
      <c r="BY25" s="90"/>
      <c r="BZ25" s="9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9"/>
      <c r="BM26" s="90"/>
      <c r="BN26" s="90"/>
      <c r="BO26" s="90"/>
      <c r="BP26" s="90"/>
      <c r="BQ26" s="90"/>
      <c r="BR26" s="90"/>
      <c r="BS26" s="90"/>
      <c r="BT26" s="90"/>
      <c r="BU26" s="90"/>
      <c r="BV26" s="90"/>
      <c r="BW26" s="90"/>
      <c r="BX26" s="90"/>
      <c r="BY26" s="90"/>
      <c r="BZ26" s="9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9"/>
      <c r="BM27" s="90"/>
      <c r="BN27" s="90"/>
      <c r="BO27" s="90"/>
      <c r="BP27" s="90"/>
      <c r="BQ27" s="90"/>
      <c r="BR27" s="90"/>
      <c r="BS27" s="90"/>
      <c r="BT27" s="90"/>
      <c r="BU27" s="90"/>
      <c r="BV27" s="90"/>
      <c r="BW27" s="90"/>
      <c r="BX27" s="90"/>
      <c r="BY27" s="90"/>
      <c r="BZ27" s="9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9"/>
      <c r="BM28" s="90"/>
      <c r="BN28" s="90"/>
      <c r="BO28" s="90"/>
      <c r="BP28" s="90"/>
      <c r="BQ28" s="90"/>
      <c r="BR28" s="90"/>
      <c r="BS28" s="90"/>
      <c r="BT28" s="90"/>
      <c r="BU28" s="90"/>
      <c r="BV28" s="90"/>
      <c r="BW28" s="90"/>
      <c r="BX28" s="90"/>
      <c r="BY28" s="90"/>
      <c r="BZ28" s="9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9"/>
      <c r="BM29" s="90"/>
      <c r="BN29" s="90"/>
      <c r="BO29" s="90"/>
      <c r="BP29" s="90"/>
      <c r="BQ29" s="90"/>
      <c r="BR29" s="90"/>
      <c r="BS29" s="90"/>
      <c r="BT29" s="90"/>
      <c r="BU29" s="90"/>
      <c r="BV29" s="90"/>
      <c r="BW29" s="90"/>
      <c r="BX29" s="90"/>
      <c r="BY29" s="90"/>
      <c r="BZ29" s="9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9"/>
      <c r="BM30" s="90"/>
      <c r="BN30" s="90"/>
      <c r="BO30" s="90"/>
      <c r="BP30" s="90"/>
      <c r="BQ30" s="90"/>
      <c r="BR30" s="90"/>
      <c r="BS30" s="90"/>
      <c r="BT30" s="90"/>
      <c r="BU30" s="90"/>
      <c r="BV30" s="90"/>
      <c r="BW30" s="90"/>
      <c r="BX30" s="90"/>
      <c r="BY30" s="90"/>
      <c r="BZ30" s="9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9"/>
      <c r="BM31" s="90"/>
      <c r="BN31" s="90"/>
      <c r="BO31" s="90"/>
      <c r="BP31" s="90"/>
      <c r="BQ31" s="90"/>
      <c r="BR31" s="90"/>
      <c r="BS31" s="90"/>
      <c r="BT31" s="90"/>
      <c r="BU31" s="90"/>
      <c r="BV31" s="90"/>
      <c r="BW31" s="90"/>
      <c r="BX31" s="90"/>
      <c r="BY31" s="90"/>
      <c r="BZ31" s="9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9"/>
      <c r="BM32" s="90"/>
      <c r="BN32" s="90"/>
      <c r="BO32" s="90"/>
      <c r="BP32" s="90"/>
      <c r="BQ32" s="90"/>
      <c r="BR32" s="90"/>
      <c r="BS32" s="90"/>
      <c r="BT32" s="90"/>
      <c r="BU32" s="90"/>
      <c r="BV32" s="90"/>
      <c r="BW32" s="90"/>
      <c r="BX32" s="90"/>
      <c r="BY32" s="90"/>
      <c r="BZ32" s="9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9"/>
      <c r="BM33" s="90"/>
      <c r="BN33" s="90"/>
      <c r="BO33" s="90"/>
      <c r="BP33" s="90"/>
      <c r="BQ33" s="90"/>
      <c r="BR33" s="90"/>
      <c r="BS33" s="90"/>
      <c r="BT33" s="90"/>
      <c r="BU33" s="90"/>
      <c r="BV33" s="90"/>
      <c r="BW33" s="90"/>
      <c r="BX33" s="90"/>
      <c r="BY33" s="90"/>
      <c r="BZ33" s="9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9"/>
      <c r="BM34" s="90"/>
      <c r="BN34" s="90"/>
      <c r="BO34" s="90"/>
      <c r="BP34" s="90"/>
      <c r="BQ34" s="90"/>
      <c r="BR34" s="90"/>
      <c r="BS34" s="90"/>
      <c r="BT34" s="90"/>
      <c r="BU34" s="90"/>
      <c r="BV34" s="90"/>
      <c r="BW34" s="90"/>
      <c r="BX34" s="90"/>
      <c r="BY34" s="90"/>
      <c r="BZ34" s="9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9"/>
      <c r="BM35" s="90"/>
      <c r="BN35" s="90"/>
      <c r="BO35" s="90"/>
      <c r="BP35" s="90"/>
      <c r="BQ35" s="90"/>
      <c r="BR35" s="90"/>
      <c r="BS35" s="90"/>
      <c r="BT35" s="90"/>
      <c r="BU35" s="90"/>
      <c r="BV35" s="90"/>
      <c r="BW35" s="90"/>
      <c r="BX35" s="90"/>
      <c r="BY35" s="90"/>
      <c r="BZ35" s="9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9"/>
      <c r="BM36" s="90"/>
      <c r="BN36" s="90"/>
      <c r="BO36" s="90"/>
      <c r="BP36" s="90"/>
      <c r="BQ36" s="90"/>
      <c r="BR36" s="90"/>
      <c r="BS36" s="90"/>
      <c r="BT36" s="90"/>
      <c r="BU36" s="90"/>
      <c r="BV36" s="90"/>
      <c r="BW36" s="90"/>
      <c r="BX36" s="90"/>
      <c r="BY36" s="90"/>
      <c r="BZ36" s="9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9"/>
      <c r="BM37" s="90"/>
      <c r="BN37" s="90"/>
      <c r="BO37" s="90"/>
      <c r="BP37" s="90"/>
      <c r="BQ37" s="90"/>
      <c r="BR37" s="90"/>
      <c r="BS37" s="90"/>
      <c r="BT37" s="90"/>
      <c r="BU37" s="90"/>
      <c r="BV37" s="90"/>
      <c r="BW37" s="90"/>
      <c r="BX37" s="90"/>
      <c r="BY37" s="90"/>
      <c r="BZ37" s="9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9"/>
      <c r="BM38" s="90"/>
      <c r="BN38" s="90"/>
      <c r="BO38" s="90"/>
      <c r="BP38" s="90"/>
      <c r="BQ38" s="90"/>
      <c r="BR38" s="90"/>
      <c r="BS38" s="90"/>
      <c r="BT38" s="90"/>
      <c r="BU38" s="90"/>
      <c r="BV38" s="90"/>
      <c r="BW38" s="90"/>
      <c r="BX38" s="90"/>
      <c r="BY38" s="90"/>
      <c r="BZ38" s="9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9"/>
      <c r="BM39" s="90"/>
      <c r="BN39" s="90"/>
      <c r="BO39" s="90"/>
      <c r="BP39" s="90"/>
      <c r="BQ39" s="90"/>
      <c r="BR39" s="90"/>
      <c r="BS39" s="90"/>
      <c r="BT39" s="90"/>
      <c r="BU39" s="90"/>
      <c r="BV39" s="90"/>
      <c r="BW39" s="90"/>
      <c r="BX39" s="90"/>
      <c r="BY39" s="90"/>
      <c r="BZ39" s="9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9"/>
      <c r="BM40" s="90"/>
      <c r="BN40" s="90"/>
      <c r="BO40" s="90"/>
      <c r="BP40" s="90"/>
      <c r="BQ40" s="90"/>
      <c r="BR40" s="90"/>
      <c r="BS40" s="90"/>
      <c r="BT40" s="90"/>
      <c r="BU40" s="90"/>
      <c r="BV40" s="90"/>
      <c r="BW40" s="90"/>
      <c r="BX40" s="90"/>
      <c r="BY40" s="90"/>
      <c r="BZ40" s="9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9"/>
      <c r="BM41" s="90"/>
      <c r="BN41" s="90"/>
      <c r="BO41" s="90"/>
      <c r="BP41" s="90"/>
      <c r="BQ41" s="90"/>
      <c r="BR41" s="90"/>
      <c r="BS41" s="90"/>
      <c r="BT41" s="90"/>
      <c r="BU41" s="90"/>
      <c r="BV41" s="90"/>
      <c r="BW41" s="90"/>
      <c r="BX41" s="90"/>
      <c r="BY41" s="90"/>
      <c r="BZ41" s="9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9"/>
      <c r="BM42" s="90"/>
      <c r="BN42" s="90"/>
      <c r="BO42" s="90"/>
      <c r="BP42" s="90"/>
      <c r="BQ42" s="90"/>
      <c r="BR42" s="90"/>
      <c r="BS42" s="90"/>
      <c r="BT42" s="90"/>
      <c r="BU42" s="90"/>
      <c r="BV42" s="90"/>
      <c r="BW42" s="90"/>
      <c r="BX42" s="90"/>
      <c r="BY42" s="90"/>
      <c r="BZ42" s="9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9"/>
      <c r="BM43" s="90"/>
      <c r="BN43" s="90"/>
      <c r="BO43" s="90"/>
      <c r="BP43" s="90"/>
      <c r="BQ43" s="90"/>
      <c r="BR43" s="90"/>
      <c r="BS43" s="90"/>
      <c r="BT43" s="90"/>
      <c r="BU43" s="90"/>
      <c r="BV43" s="90"/>
      <c r="BW43" s="90"/>
      <c r="BX43" s="90"/>
      <c r="BY43" s="90"/>
      <c r="BZ43" s="9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9"/>
      <c r="BM44" s="90"/>
      <c r="BN44" s="90"/>
      <c r="BO44" s="90"/>
      <c r="BP44" s="90"/>
      <c r="BQ44" s="90"/>
      <c r="BR44" s="90"/>
      <c r="BS44" s="90"/>
      <c r="BT44" s="90"/>
      <c r="BU44" s="90"/>
      <c r="BV44" s="90"/>
      <c r="BW44" s="90"/>
      <c r="BX44" s="90"/>
      <c r="BY44" s="90"/>
      <c r="BZ44" s="9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9hW+tYsdQ9OaFaFXRLhrYPGk/o/0hYTzV1+jrxXwnqkhtgq362guzaqtu0AltSasOFPo+E9DZ5+gyIUU48u/pA==" saltValue="06jOhKpZ9f/yVZ7/+hhxb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452050</v>
      </c>
      <c r="D6" s="20">
        <f t="shared" si="3"/>
        <v>46</v>
      </c>
      <c r="E6" s="20">
        <f t="shared" si="3"/>
        <v>1</v>
      </c>
      <c r="F6" s="20">
        <f t="shared" si="3"/>
        <v>0</v>
      </c>
      <c r="G6" s="20">
        <f t="shared" si="3"/>
        <v>1</v>
      </c>
      <c r="H6" s="20" t="str">
        <f t="shared" si="3"/>
        <v>宮崎県　小林市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45.4</v>
      </c>
      <c r="P6" s="21">
        <f t="shared" si="3"/>
        <v>94.05</v>
      </c>
      <c r="Q6" s="21">
        <f t="shared" si="3"/>
        <v>3113</v>
      </c>
      <c r="R6" s="21">
        <f t="shared" si="3"/>
        <v>42075</v>
      </c>
      <c r="S6" s="21">
        <f t="shared" si="3"/>
        <v>562.95000000000005</v>
      </c>
      <c r="T6" s="21">
        <f t="shared" si="3"/>
        <v>74.739999999999995</v>
      </c>
      <c r="U6" s="21">
        <f t="shared" si="3"/>
        <v>39124</v>
      </c>
      <c r="V6" s="21">
        <f t="shared" si="3"/>
        <v>231.3</v>
      </c>
      <c r="W6" s="21">
        <f t="shared" si="3"/>
        <v>169.15</v>
      </c>
      <c r="X6" s="22">
        <f>IF(X7="",NA(),X7)</f>
        <v>97.24</v>
      </c>
      <c r="Y6" s="22">
        <f t="shared" ref="Y6:AG6" si="4">IF(Y7="",NA(),Y7)</f>
        <v>94.53</v>
      </c>
      <c r="Z6" s="22">
        <f t="shared" si="4"/>
        <v>93.56</v>
      </c>
      <c r="AA6" s="22">
        <f t="shared" si="4"/>
        <v>98.49</v>
      </c>
      <c r="AB6" s="22">
        <f t="shared" si="4"/>
        <v>108.27</v>
      </c>
      <c r="AC6" s="22">
        <f t="shared" si="4"/>
        <v>108.83</v>
      </c>
      <c r="AD6" s="22">
        <f t="shared" si="4"/>
        <v>109.23</v>
      </c>
      <c r="AE6" s="22">
        <f t="shared" si="4"/>
        <v>108.04</v>
      </c>
      <c r="AF6" s="22">
        <f t="shared" si="4"/>
        <v>107.49</v>
      </c>
      <c r="AG6" s="22">
        <f t="shared" si="4"/>
        <v>107.15</v>
      </c>
      <c r="AH6" s="21" t="str">
        <f>IF(AH7="","",IF(AH7="-","【-】","【"&amp;SUBSTITUTE(TEXT(AH7,"#,##0.00"),"-","△")&amp;"】"))</f>
        <v>【107.26】</v>
      </c>
      <c r="AI6" s="22">
        <f>IF(AI7="",NA(),AI7)</f>
        <v>25.56</v>
      </c>
      <c r="AJ6" s="22">
        <f t="shared" ref="AJ6:AR6" si="5">IF(AJ7="",NA(),AJ7)</f>
        <v>32.81</v>
      </c>
      <c r="AK6" s="22">
        <f t="shared" si="5"/>
        <v>42.02</v>
      </c>
      <c r="AL6" s="22">
        <f t="shared" si="5"/>
        <v>40.630000000000003</v>
      </c>
      <c r="AM6" s="22">
        <f t="shared" si="5"/>
        <v>29.37</v>
      </c>
      <c r="AN6" s="22">
        <f t="shared" si="5"/>
        <v>4.34</v>
      </c>
      <c r="AO6" s="22">
        <f t="shared" si="5"/>
        <v>4.6900000000000004</v>
      </c>
      <c r="AP6" s="22">
        <f t="shared" si="5"/>
        <v>4.72</v>
      </c>
      <c r="AQ6" s="22">
        <f t="shared" si="5"/>
        <v>5.76</v>
      </c>
      <c r="AR6" s="22">
        <f t="shared" si="5"/>
        <v>4.74</v>
      </c>
      <c r="AS6" s="21" t="str">
        <f>IF(AS7="","",IF(AS7="-","【-】","【"&amp;SUBSTITUTE(TEXT(AS7,"#,##0.00"),"-","△")&amp;"】"))</f>
        <v>【1.61】</v>
      </c>
      <c r="AT6" s="22">
        <f>IF(AT7="",NA(),AT7)</f>
        <v>169.44</v>
      </c>
      <c r="AU6" s="22">
        <f t="shared" ref="AU6:BC6" si="6">IF(AU7="",NA(),AU7)</f>
        <v>166.62</v>
      </c>
      <c r="AV6" s="22">
        <f t="shared" si="6"/>
        <v>139.78</v>
      </c>
      <c r="AW6" s="22">
        <f t="shared" si="6"/>
        <v>154.09</v>
      </c>
      <c r="AX6" s="22">
        <f t="shared" si="6"/>
        <v>197.05</v>
      </c>
      <c r="AY6" s="22">
        <f t="shared" si="6"/>
        <v>327.77</v>
      </c>
      <c r="AZ6" s="22">
        <f t="shared" si="6"/>
        <v>338.02</v>
      </c>
      <c r="BA6" s="22">
        <f t="shared" si="6"/>
        <v>345.94</v>
      </c>
      <c r="BB6" s="22">
        <f t="shared" si="6"/>
        <v>329.7</v>
      </c>
      <c r="BC6" s="22">
        <f t="shared" si="6"/>
        <v>319.99</v>
      </c>
      <c r="BD6" s="21" t="str">
        <f>IF(BD7="","",IF(BD7="-","【-】","【"&amp;SUBSTITUTE(TEXT(BD7,"#,##0.00"),"-","△")&amp;"】"))</f>
        <v>【239.69】</v>
      </c>
      <c r="BE6" s="22">
        <f>IF(BE7="",NA(),BE7)</f>
        <v>780.29</v>
      </c>
      <c r="BF6" s="22">
        <f t="shared" ref="BF6:BN6" si="7">IF(BF7="",NA(),BF7)</f>
        <v>762.42</v>
      </c>
      <c r="BG6" s="22">
        <f t="shared" si="7"/>
        <v>741.55</v>
      </c>
      <c r="BH6" s="22">
        <f t="shared" si="7"/>
        <v>668.21</v>
      </c>
      <c r="BI6" s="22">
        <f t="shared" si="7"/>
        <v>586.30999999999995</v>
      </c>
      <c r="BJ6" s="22">
        <f t="shared" si="7"/>
        <v>397.1</v>
      </c>
      <c r="BK6" s="22">
        <f t="shared" si="7"/>
        <v>379.91</v>
      </c>
      <c r="BL6" s="22">
        <f t="shared" si="7"/>
        <v>386.61</v>
      </c>
      <c r="BM6" s="22">
        <f t="shared" si="7"/>
        <v>381.56</v>
      </c>
      <c r="BN6" s="22">
        <f t="shared" si="7"/>
        <v>365.55</v>
      </c>
      <c r="BO6" s="21" t="str">
        <f>IF(BO7="","",IF(BO7="-","【-】","【"&amp;SUBSTITUTE(TEXT(BO7,"#,##0.00"),"-","△")&amp;"】"))</f>
        <v>【264.86】</v>
      </c>
      <c r="BP6" s="22">
        <f>IF(BP7="",NA(),BP7)</f>
        <v>91.64</v>
      </c>
      <c r="BQ6" s="22">
        <f t="shared" ref="BQ6:BY6" si="8">IF(BQ7="",NA(),BQ7)</f>
        <v>88.59</v>
      </c>
      <c r="BR6" s="22">
        <f t="shared" si="8"/>
        <v>86.42</v>
      </c>
      <c r="BS6" s="22">
        <f t="shared" si="8"/>
        <v>93.94</v>
      </c>
      <c r="BT6" s="22">
        <f t="shared" si="8"/>
        <v>105.17</v>
      </c>
      <c r="BU6" s="22">
        <f t="shared" si="8"/>
        <v>95.79</v>
      </c>
      <c r="BV6" s="22">
        <f t="shared" si="8"/>
        <v>98.3</v>
      </c>
      <c r="BW6" s="22">
        <f t="shared" si="8"/>
        <v>93.82</v>
      </c>
      <c r="BX6" s="22">
        <f t="shared" si="8"/>
        <v>95.04</v>
      </c>
      <c r="BY6" s="22">
        <f t="shared" si="8"/>
        <v>95.42</v>
      </c>
      <c r="BZ6" s="21" t="str">
        <f>IF(BZ7="","",IF(BZ7="-","【-】","【"&amp;SUBSTITUTE(TEXT(BZ7,"#,##0.00"),"-","△")&amp;"】"))</f>
        <v>【97.59】</v>
      </c>
      <c r="CA6" s="22">
        <f>IF(CA7="",NA(),CA7)</f>
        <v>132.02000000000001</v>
      </c>
      <c r="CB6" s="22">
        <f t="shared" ref="CB6:CJ6" si="9">IF(CB7="",NA(),CB7)</f>
        <v>135.91</v>
      </c>
      <c r="CC6" s="22">
        <f t="shared" si="9"/>
        <v>139.63</v>
      </c>
      <c r="CD6" s="22">
        <f t="shared" si="9"/>
        <v>144.35</v>
      </c>
      <c r="CE6" s="22">
        <f t="shared" si="9"/>
        <v>148.74</v>
      </c>
      <c r="CF6" s="22">
        <f t="shared" si="9"/>
        <v>171.13</v>
      </c>
      <c r="CG6" s="22">
        <f t="shared" si="9"/>
        <v>173.7</v>
      </c>
      <c r="CH6" s="22">
        <f t="shared" si="9"/>
        <v>178.94</v>
      </c>
      <c r="CI6" s="22">
        <f t="shared" si="9"/>
        <v>180.19</v>
      </c>
      <c r="CJ6" s="22">
        <f t="shared" si="9"/>
        <v>184.25</v>
      </c>
      <c r="CK6" s="21" t="str">
        <f>IF(CK7="","",IF(CK7="-","【-】","【"&amp;SUBSTITUTE(TEXT(CK7,"#,##0.00"),"-","△")&amp;"】"))</f>
        <v>【181.66】</v>
      </c>
      <c r="CL6" s="22">
        <f>IF(CL7="",NA(),CL7)</f>
        <v>77.91</v>
      </c>
      <c r="CM6" s="22">
        <f t="shared" ref="CM6:CU6" si="10">IF(CM7="",NA(),CM7)</f>
        <v>77.489999999999995</v>
      </c>
      <c r="CN6" s="22">
        <f t="shared" si="10"/>
        <v>75.83</v>
      </c>
      <c r="CO6" s="22">
        <f t="shared" si="10"/>
        <v>71.39</v>
      </c>
      <c r="CP6" s="22">
        <f t="shared" si="10"/>
        <v>73.040000000000006</v>
      </c>
      <c r="CQ6" s="22">
        <f t="shared" si="10"/>
        <v>60.12</v>
      </c>
      <c r="CR6" s="22">
        <f t="shared" si="10"/>
        <v>60.34</v>
      </c>
      <c r="CS6" s="22">
        <f t="shared" si="10"/>
        <v>59.54</v>
      </c>
      <c r="CT6" s="22">
        <f t="shared" si="10"/>
        <v>59.26</v>
      </c>
      <c r="CU6" s="22">
        <f t="shared" si="10"/>
        <v>60.44</v>
      </c>
      <c r="CV6" s="21" t="str">
        <f>IF(CV7="","",IF(CV7="-","【-】","【"&amp;SUBSTITUTE(TEXT(CV7,"#,##0.00"),"-","△")&amp;"】"))</f>
        <v>【60.21】</v>
      </c>
      <c r="CW6" s="22">
        <f>IF(CW7="",NA(),CW7)</f>
        <v>78.069999999999993</v>
      </c>
      <c r="CX6" s="22">
        <f t="shared" ref="CX6:DF6" si="11">IF(CX7="",NA(),CX7)</f>
        <v>79.92</v>
      </c>
      <c r="CY6" s="22">
        <f t="shared" si="11"/>
        <v>79.900000000000006</v>
      </c>
      <c r="CZ6" s="22">
        <f t="shared" si="11"/>
        <v>82.16</v>
      </c>
      <c r="DA6" s="22">
        <f t="shared" si="11"/>
        <v>79.28</v>
      </c>
      <c r="DB6" s="22">
        <f t="shared" si="11"/>
        <v>84.24</v>
      </c>
      <c r="DC6" s="22">
        <f t="shared" si="11"/>
        <v>84.19</v>
      </c>
      <c r="DD6" s="22">
        <f t="shared" si="11"/>
        <v>83.93</v>
      </c>
      <c r="DE6" s="22">
        <f t="shared" si="11"/>
        <v>83.84</v>
      </c>
      <c r="DF6" s="22">
        <f t="shared" si="11"/>
        <v>83.39</v>
      </c>
      <c r="DG6" s="21" t="str">
        <f>IF(DG7="","",IF(DG7="-","【-】","【"&amp;SUBSTITUTE(TEXT(DG7,"#,##0.00"),"-","△")&amp;"】"))</f>
        <v>【89.21】</v>
      </c>
      <c r="DH6" s="22">
        <f>IF(DH7="",NA(),DH7)</f>
        <v>44.59</v>
      </c>
      <c r="DI6" s="22">
        <f t="shared" ref="DI6:DQ6" si="12">IF(DI7="",NA(),DI7)</f>
        <v>45.86</v>
      </c>
      <c r="DJ6" s="22">
        <f t="shared" si="12"/>
        <v>47.45</v>
      </c>
      <c r="DK6" s="22">
        <f t="shared" si="12"/>
        <v>48.96</v>
      </c>
      <c r="DL6" s="22">
        <f t="shared" si="12"/>
        <v>50.22</v>
      </c>
      <c r="DM6" s="22">
        <f t="shared" si="12"/>
        <v>48.83</v>
      </c>
      <c r="DN6" s="22">
        <f t="shared" si="12"/>
        <v>49.96</v>
      </c>
      <c r="DO6" s="22">
        <f t="shared" si="12"/>
        <v>50.82</v>
      </c>
      <c r="DP6" s="22">
        <f t="shared" si="12"/>
        <v>51.82</v>
      </c>
      <c r="DQ6" s="22">
        <f t="shared" si="12"/>
        <v>52.53</v>
      </c>
      <c r="DR6" s="21" t="str">
        <f>IF(DR7="","",IF(DR7="-","【-】","【"&amp;SUBSTITUTE(TEXT(DR7,"#,##0.00"),"-","△")&amp;"】"))</f>
        <v>【52.41】</v>
      </c>
      <c r="DS6" s="22">
        <f>IF(DS7="",NA(),DS7)</f>
        <v>15.57</v>
      </c>
      <c r="DT6" s="22">
        <f t="shared" ref="DT6:EB6" si="13">IF(DT7="",NA(),DT7)</f>
        <v>16.43</v>
      </c>
      <c r="DU6" s="22">
        <f t="shared" si="13"/>
        <v>19.57</v>
      </c>
      <c r="DV6" s="22">
        <f t="shared" si="13"/>
        <v>19.579999999999998</v>
      </c>
      <c r="DW6" s="22">
        <f t="shared" si="13"/>
        <v>20.34</v>
      </c>
      <c r="DX6" s="22">
        <f t="shared" si="13"/>
        <v>18.18</v>
      </c>
      <c r="DY6" s="22">
        <f t="shared" si="13"/>
        <v>19.32</v>
      </c>
      <c r="DZ6" s="22">
        <f t="shared" si="13"/>
        <v>21.16</v>
      </c>
      <c r="EA6" s="22">
        <f t="shared" si="13"/>
        <v>22.72</v>
      </c>
      <c r="EB6" s="22">
        <f t="shared" si="13"/>
        <v>24.16</v>
      </c>
      <c r="EC6" s="21" t="str">
        <f>IF(EC7="","",IF(EC7="-","【-】","【"&amp;SUBSTITUTE(TEXT(EC7,"#,##0.00"),"-","△")&amp;"】"))</f>
        <v>【26.78】</v>
      </c>
      <c r="ED6" s="22">
        <f>IF(ED7="",NA(),ED7)</f>
        <v>0.43</v>
      </c>
      <c r="EE6" s="22">
        <f t="shared" ref="EE6:EM6" si="14">IF(EE7="",NA(),EE7)</f>
        <v>0.64</v>
      </c>
      <c r="EF6" s="22">
        <f t="shared" si="14"/>
        <v>0.34</v>
      </c>
      <c r="EG6" s="22">
        <f t="shared" si="14"/>
        <v>0.5</v>
      </c>
      <c r="EH6" s="22">
        <f t="shared" si="14"/>
        <v>0.33</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2">
      <c r="A7" s="15"/>
      <c r="B7" s="24">
        <v>2024</v>
      </c>
      <c r="C7" s="24">
        <v>452050</v>
      </c>
      <c r="D7" s="24">
        <v>46</v>
      </c>
      <c r="E7" s="24">
        <v>1</v>
      </c>
      <c r="F7" s="24">
        <v>0</v>
      </c>
      <c r="G7" s="24">
        <v>1</v>
      </c>
      <c r="H7" s="24" t="s">
        <v>93</v>
      </c>
      <c r="I7" s="24" t="s">
        <v>94</v>
      </c>
      <c r="J7" s="24" t="s">
        <v>95</v>
      </c>
      <c r="K7" s="24" t="s">
        <v>96</v>
      </c>
      <c r="L7" s="24" t="s">
        <v>97</v>
      </c>
      <c r="M7" s="24" t="s">
        <v>98</v>
      </c>
      <c r="N7" s="25" t="s">
        <v>99</v>
      </c>
      <c r="O7" s="25">
        <v>45.4</v>
      </c>
      <c r="P7" s="25">
        <v>94.05</v>
      </c>
      <c r="Q7" s="25">
        <v>3113</v>
      </c>
      <c r="R7" s="25">
        <v>42075</v>
      </c>
      <c r="S7" s="25">
        <v>562.95000000000005</v>
      </c>
      <c r="T7" s="25">
        <v>74.739999999999995</v>
      </c>
      <c r="U7" s="25">
        <v>39124</v>
      </c>
      <c r="V7" s="25">
        <v>231.3</v>
      </c>
      <c r="W7" s="25">
        <v>169.15</v>
      </c>
      <c r="X7" s="25">
        <v>97.24</v>
      </c>
      <c r="Y7" s="25">
        <v>94.53</v>
      </c>
      <c r="Z7" s="25">
        <v>93.56</v>
      </c>
      <c r="AA7" s="25">
        <v>98.49</v>
      </c>
      <c r="AB7" s="25">
        <v>108.27</v>
      </c>
      <c r="AC7" s="25">
        <v>108.83</v>
      </c>
      <c r="AD7" s="25">
        <v>109.23</v>
      </c>
      <c r="AE7" s="25">
        <v>108.04</v>
      </c>
      <c r="AF7" s="25">
        <v>107.49</v>
      </c>
      <c r="AG7" s="25">
        <v>107.15</v>
      </c>
      <c r="AH7" s="25">
        <v>107.26</v>
      </c>
      <c r="AI7" s="25">
        <v>25.56</v>
      </c>
      <c r="AJ7" s="25">
        <v>32.81</v>
      </c>
      <c r="AK7" s="25">
        <v>42.02</v>
      </c>
      <c r="AL7" s="25">
        <v>40.630000000000003</v>
      </c>
      <c r="AM7" s="25">
        <v>29.37</v>
      </c>
      <c r="AN7" s="25">
        <v>4.34</v>
      </c>
      <c r="AO7" s="25">
        <v>4.6900000000000004</v>
      </c>
      <c r="AP7" s="25">
        <v>4.72</v>
      </c>
      <c r="AQ7" s="25">
        <v>5.76</v>
      </c>
      <c r="AR7" s="25">
        <v>4.74</v>
      </c>
      <c r="AS7" s="25">
        <v>1.61</v>
      </c>
      <c r="AT7" s="25">
        <v>169.44</v>
      </c>
      <c r="AU7" s="25">
        <v>166.62</v>
      </c>
      <c r="AV7" s="25">
        <v>139.78</v>
      </c>
      <c r="AW7" s="25">
        <v>154.09</v>
      </c>
      <c r="AX7" s="25">
        <v>197.05</v>
      </c>
      <c r="AY7" s="25">
        <v>327.77</v>
      </c>
      <c r="AZ7" s="25">
        <v>338.02</v>
      </c>
      <c r="BA7" s="25">
        <v>345.94</v>
      </c>
      <c r="BB7" s="25">
        <v>329.7</v>
      </c>
      <c r="BC7" s="25">
        <v>319.99</v>
      </c>
      <c r="BD7" s="25">
        <v>239.69</v>
      </c>
      <c r="BE7" s="25">
        <v>780.29</v>
      </c>
      <c r="BF7" s="25">
        <v>762.42</v>
      </c>
      <c r="BG7" s="25">
        <v>741.55</v>
      </c>
      <c r="BH7" s="25">
        <v>668.21</v>
      </c>
      <c r="BI7" s="25">
        <v>586.30999999999995</v>
      </c>
      <c r="BJ7" s="25">
        <v>397.1</v>
      </c>
      <c r="BK7" s="25">
        <v>379.91</v>
      </c>
      <c r="BL7" s="25">
        <v>386.61</v>
      </c>
      <c r="BM7" s="25">
        <v>381.56</v>
      </c>
      <c r="BN7" s="25">
        <v>365.55</v>
      </c>
      <c r="BO7" s="25">
        <v>264.86</v>
      </c>
      <c r="BP7" s="25">
        <v>91.64</v>
      </c>
      <c r="BQ7" s="25">
        <v>88.59</v>
      </c>
      <c r="BR7" s="25">
        <v>86.42</v>
      </c>
      <c r="BS7" s="25">
        <v>93.94</v>
      </c>
      <c r="BT7" s="25">
        <v>105.17</v>
      </c>
      <c r="BU7" s="25">
        <v>95.79</v>
      </c>
      <c r="BV7" s="25">
        <v>98.3</v>
      </c>
      <c r="BW7" s="25">
        <v>93.82</v>
      </c>
      <c r="BX7" s="25">
        <v>95.04</v>
      </c>
      <c r="BY7" s="25">
        <v>95.42</v>
      </c>
      <c r="BZ7" s="25">
        <v>97.59</v>
      </c>
      <c r="CA7" s="25">
        <v>132.02000000000001</v>
      </c>
      <c r="CB7" s="25">
        <v>135.91</v>
      </c>
      <c r="CC7" s="25">
        <v>139.63</v>
      </c>
      <c r="CD7" s="25">
        <v>144.35</v>
      </c>
      <c r="CE7" s="25">
        <v>148.74</v>
      </c>
      <c r="CF7" s="25">
        <v>171.13</v>
      </c>
      <c r="CG7" s="25">
        <v>173.7</v>
      </c>
      <c r="CH7" s="25">
        <v>178.94</v>
      </c>
      <c r="CI7" s="25">
        <v>180.19</v>
      </c>
      <c r="CJ7" s="25">
        <v>184.25</v>
      </c>
      <c r="CK7" s="25">
        <v>181.66</v>
      </c>
      <c r="CL7" s="25">
        <v>77.91</v>
      </c>
      <c r="CM7" s="25">
        <v>77.489999999999995</v>
      </c>
      <c r="CN7" s="25">
        <v>75.83</v>
      </c>
      <c r="CO7" s="25">
        <v>71.39</v>
      </c>
      <c r="CP7" s="25">
        <v>73.040000000000006</v>
      </c>
      <c r="CQ7" s="25">
        <v>60.12</v>
      </c>
      <c r="CR7" s="25">
        <v>60.34</v>
      </c>
      <c r="CS7" s="25">
        <v>59.54</v>
      </c>
      <c r="CT7" s="25">
        <v>59.26</v>
      </c>
      <c r="CU7" s="25">
        <v>60.44</v>
      </c>
      <c r="CV7" s="25">
        <v>60.21</v>
      </c>
      <c r="CW7" s="25">
        <v>78.069999999999993</v>
      </c>
      <c r="CX7" s="25">
        <v>79.92</v>
      </c>
      <c r="CY7" s="25">
        <v>79.900000000000006</v>
      </c>
      <c r="CZ7" s="25">
        <v>82.16</v>
      </c>
      <c r="DA7" s="25">
        <v>79.28</v>
      </c>
      <c r="DB7" s="25">
        <v>84.24</v>
      </c>
      <c r="DC7" s="25">
        <v>84.19</v>
      </c>
      <c r="DD7" s="25">
        <v>83.93</v>
      </c>
      <c r="DE7" s="25">
        <v>83.84</v>
      </c>
      <c r="DF7" s="25">
        <v>83.39</v>
      </c>
      <c r="DG7" s="25">
        <v>89.21</v>
      </c>
      <c r="DH7" s="25">
        <v>44.59</v>
      </c>
      <c r="DI7" s="25">
        <v>45.86</v>
      </c>
      <c r="DJ7" s="25">
        <v>47.45</v>
      </c>
      <c r="DK7" s="25">
        <v>48.96</v>
      </c>
      <c r="DL7" s="25">
        <v>50.22</v>
      </c>
      <c r="DM7" s="25">
        <v>48.83</v>
      </c>
      <c r="DN7" s="25">
        <v>49.96</v>
      </c>
      <c r="DO7" s="25">
        <v>50.82</v>
      </c>
      <c r="DP7" s="25">
        <v>51.82</v>
      </c>
      <c r="DQ7" s="25">
        <v>52.53</v>
      </c>
      <c r="DR7" s="25">
        <v>52.41</v>
      </c>
      <c r="DS7" s="25">
        <v>15.57</v>
      </c>
      <c r="DT7" s="25">
        <v>16.43</v>
      </c>
      <c r="DU7" s="25">
        <v>19.57</v>
      </c>
      <c r="DV7" s="25">
        <v>19.579999999999998</v>
      </c>
      <c r="DW7" s="25">
        <v>20.34</v>
      </c>
      <c r="DX7" s="25">
        <v>18.18</v>
      </c>
      <c r="DY7" s="25">
        <v>19.32</v>
      </c>
      <c r="DZ7" s="25">
        <v>21.16</v>
      </c>
      <c r="EA7" s="25">
        <v>22.72</v>
      </c>
      <c r="EB7" s="25">
        <v>24.16</v>
      </c>
      <c r="EC7" s="25">
        <v>26.78</v>
      </c>
      <c r="ED7" s="25">
        <v>0.43</v>
      </c>
      <c r="EE7" s="25">
        <v>0.64</v>
      </c>
      <c r="EF7" s="25">
        <v>0.34</v>
      </c>
      <c r="EG7" s="25">
        <v>0.5</v>
      </c>
      <c r="EH7" s="25">
        <v>0.33</v>
      </c>
      <c r="EI7" s="25">
        <v>0.56999999999999995</v>
      </c>
      <c r="EJ7" s="25">
        <v>0.52</v>
      </c>
      <c r="EK7" s="25">
        <v>0.48</v>
      </c>
      <c r="EL7" s="25">
        <v>0.48</v>
      </c>
      <c r="EM7" s="25">
        <v>0.46</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cp:lastPrinted>2026-02-02T09:29:35Z</cp:lastPrinted>
  <dcterms:created xsi:type="dcterms:W3CDTF">2025-12-12T09:24:45Z</dcterms:created>
  <dcterms:modified xsi:type="dcterms:W3CDTF">2026-02-24T07:05:46Z</dcterms:modified>
  <cp:category/>
</cp:coreProperties>
</file>