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上水道　\"/>
    </mc:Choice>
  </mc:AlternateContent>
  <xr:revisionPtr revIDLastSave="0" documentId="13_ncr:1_{AC16FB7A-F54A-4C80-8234-66B5EB758621}" xr6:coauthVersionLast="47" xr6:coauthVersionMax="47" xr10:uidLastSave="{00000000-0000-0000-0000-000000000000}"/>
  <workbookProtection workbookAlgorithmName="SHA-512" workbookHashValue="hqG8c6TgOMChc252JDKcDQlZRm7wv1nVkGDGqG57H2gEeOSD5n0g8kOtif80/X+87MTsbn05TEj9s5t9x9iHWw==" workbookSaltValue="Iv4pcpPf6F1z0aLW5noJBg=="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B10" i="4" s="1"/>
  <c r="M6" i="5"/>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E85" i="4"/>
  <c r="BB10" i="4"/>
  <c r="AT10" i="4"/>
  <c r="AL10" i="4"/>
  <c r="W10" i="4"/>
  <c r="P10" i="4"/>
  <c r="BB8" i="4"/>
  <c r="AT8" i="4"/>
  <c r="AL8" i="4"/>
  <c r="AD8" i="4"/>
  <c r="W8" i="4"/>
  <c r="P8" i="4"/>
  <c r="I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<sst xmlns="http://schemas.openxmlformats.org/spreadsheetml/2006/main" count="228" uniqueCount="114">
  <si>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</si>
  <si>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</si>
  <si>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</si>
  <si>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</si>
  <si>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</si>
  <si>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</si>
  <si>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</si>
  <si>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</si>
  <si>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</si>
  <si>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</si>
  <si>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</si>
  <si>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</si>
  <si>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</si>
  <si>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</si>
  <si>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</si>
  <si>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</si>
  <si>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</si>
  <si>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</si>
  <si>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</si>
  <si>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</si>
  <si>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</si>
  <si>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</si>
  <si>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</si>
  <si>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</si>
  <si>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</si>
  <si>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</si>
  <si>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</si>
  <si>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</si>
  <si>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</si>
  <si>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</si>
  <si>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</si>
  <si>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</si>
  <si>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</si>
  <si>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</si>
  <si>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</si>
  <si>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</si>
  <si>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</si>
  <si>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</si>
  <si>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</si>
  <si>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</si>
  <si>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</si>
  <si>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</si>
  <si>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</si>
  <si>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</si>
  <si>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</si>
  <si>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</si>
  <si>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</si>
  <si>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</si>
  <si>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</si>
  <si>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</si>
  <si>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</si>
  <si>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</si>
  <si>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</si>
  <si>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</si>
  <si>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</si>
  <si>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</si>
  <si>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</si>
  <si>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</si>
  <si>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</si>
  <si>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</si>
  <si>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</si>
  <si>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</si>
  <si>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</si>
  <si>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</si>
  <si>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</si>
  <si>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</si>
  <si>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</si>
  <si>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</si>
  <si>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</si>
  <si>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</si>
  <si>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</si>
  <si>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</si>
  <si>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</si>
  <si>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</si>
  <si>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</si>
  <si>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</si>
  <si>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</si>
  <si>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</si>
  <si>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</si>
  <si>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</si>
  <si>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</si>
  <si>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</si>
  <si>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</si>
  <si>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</si>
  <si>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</si>
  <si>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</si>
  <si>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</si>
  <si>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</si>
  <si>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</si>
  <si>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</si>
  <si>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</si>
  <si>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</si>
  <si>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</si>
  <si>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西都市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</si>
  <si>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</si>
  <si>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</si>
  <si>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</si>
  <si>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</si>
  <si>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</si>
  <si>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</si>
  <si>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</si>
  <si>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</si>
  <si>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</si>
  <si>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</si>
  <si>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</si>
  <si>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</si>
  <si>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</si>
  <si>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</si>
  <si>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</si>
  <si>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</si>
  <si>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</si>
  <si>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経常収支比率」は100％以上で、累積欠損金がなく「累積欠損金比率」は０％となっています。また、「流動比率」も100％を上回っており、経営の健全性が高く、短期的な債務に対する支払能力も十分な水準にあります。
「企業債残高対給水収益比率」は、簡易水道の統合により増加した企業債残高の影響で全国平均以上となっていますが、償還が進んでおり減少傾向にあります。
「料金回収率」は、事業用の水需要が増加し給水収益が増加したことにより前年度より上昇しており、現状では給水に係る費用を十分賄えている状況にあります。
「給水原価」は前年度から大きな変動はなく、全国平均及び類似団体平均より低くなっており、有収水量に対する費用の効率性は良好な水準にあると思われます。
「施設利用率」は70.90％で全国平均及び類似団体平均以上で、令和６年度における最大稼働率は96.84％、負荷率は73.21％であり、施設規模は適正な範囲にあると思われます。
「有収率」は前年度より上昇しましたが、依然として全国平均以下となっています。引き続き、調査等による漏水の早期発見・対応により有収率の向上を図ります。</t>
    <phoneticPr fontId="4"/>
  </si>
  <si>
    <t>経営は安定していますが、人口減少等により給水収益の減少や物価高騰等による費用の増加が懸念されるため、更なる費用削減に努めるとともに、安定的に料金収入を確保するために定期的に料金水準の適正を確認する必要があります。また、「管路更新率」が全国平均及び類似団体平均と比較すると低い水準となっており、管路の耐震化や更新等を積極的に実施する必要があります。更新等には多大な費用を要するため、国庫補助金及び企業債等を活用し、重要度・優先度を踏まえた更新等投資の平準化を図り、中長期的財政収支に基づき、計画的・効率的に施設の更新等を行う予定としております。</t>
    <phoneticPr fontId="4"/>
  </si>
  <si>
    <t>「有形固定資産減価償却率」、「管路経年化率」は全国平均及び類似団体平均と比較すると低くなっていますが、「管路更新率」が全国平均及び類似団体平均を下回っており、管路の更新が進んでいないため、管路が順次法定耐用年数を迎え「管路経年化率」は年々増加します。
単独工事での布設替えは財政的な負担が多大であるため、現状では道路改良工事等に合わせた耐震管等への布設替えとなっていますが、令和６年度より送水管の一部について布設替えを実施しており、今後も計画的な管路の更新に取り組み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</si>
</sst>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0.47</c:v>
                </c:pt>
                <c:pt idx="1">
                  <c:v>0.36</c:v>
                </c:pt>
                <c:pt idx="2">
                  <c:v>0.28000000000000003</c:v>
                </c:pt>
                <c:pt idx="3">
                  <c:v>0.24</c:v>
                </c:pt>
                <c:pt idx="4">
                  <c:v>0.24</c:v>
                </c:pt>
              </c:numCache>
            </c:numRef>
          </c:val>
          <c:extLst>
            <c:ext xmlns:c16="http://schemas.microsoft.com/office/drawing/2014/chart" uri="{C3380CC4-5D6E-409C-BE32-E72D297353CC}">
              <c16:uniqueId val="{00000000-D48D-4597-8126-073FDD99EC1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D48D-4597-8126-073FDD99EC1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70.27</c:v>
                </c:pt>
                <c:pt idx="1">
                  <c:v>69.19</c:v>
                </c:pt>
                <c:pt idx="2">
                  <c:v>69.42</c:v>
                </c:pt>
                <c:pt idx="3">
                  <c:v>70.25</c:v>
                </c:pt>
                <c:pt idx="4">
                  <c:v>70.900000000000006</c:v>
                </c:pt>
              </c:numCache>
            </c:numRef>
          </c:val>
          <c:extLst>
            <c:ext xmlns:c16="http://schemas.microsoft.com/office/drawing/2014/chart" uri="{C3380CC4-5D6E-409C-BE32-E72D297353CC}">
              <c16:uniqueId val="{00000000-AABD-4ABD-9B7F-3698C219CE4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AABD-4ABD-9B7F-3698C219CE4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85.5</c:v>
                </c:pt>
                <c:pt idx="1">
                  <c:v>86.47</c:v>
                </c:pt>
                <c:pt idx="2">
                  <c:v>86.04</c:v>
                </c:pt>
                <c:pt idx="3">
                  <c:v>84.47</c:v>
                </c:pt>
                <c:pt idx="4">
                  <c:v>84.78</c:v>
                </c:pt>
              </c:numCache>
            </c:numRef>
          </c:val>
          <c:extLst>
            <c:ext xmlns:c16="http://schemas.microsoft.com/office/drawing/2014/chart" uri="{C3380CC4-5D6E-409C-BE32-E72D297353CC}">
              <c16:uniqueId val="{00000000-8E61-448F-9FBF-535648EB90F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8E61-448F-9FBF-535648EB90F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110.57</c:v>
                </c:pt>
                <c:pt idx="1">
                  <c:v>104.81</c:v>
                </c:pt>
                <c:pt idx="2">
                  <c:v>108.84</c:v>
                </c:pt>
                <c:pt idx="3">
                  <c:v>117.06</c:v>
                </c:pt>
                <c:pt idx="4">
                  <c:v>119.73</c:v>
                </c:pt>
              </c:numCache>
            </c:numRef>
          </c:val>
          <c:extLst>
            <c:ext xmlns:c16="http://schemas.microsoft.com/office/drawing/2014/chart" uri="{C3380CC4-5D6E-409C-BE32-E72D297353CC}">
              <c16:uniqueId val="{00000000-ECE4-4C84-A34C-B1B1F864637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ECE4-4C84-A34C-B1B1F864637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44.37</c:v>
                </c:pt>
                <c:pt idx="1">
                  <c:v>46.2</c:v>
                </c:pt>
                <c:pt idx="2">
                  <c:v>47.71</c:v>
                </c:pt>
                <c:pt idx="3">
                  <c:v>49.17</c:v>
                </c:pt>
                <c:pt idx="4">
                  <c:v>50.9</c:v>
                </c:pt>
              </c:numCache>
            </c:numRef>
          </c:val>
          <c:extLst>
            <c:ext xmlns:c16="http://schemas.microsoft.com/office/drawing/2014/chart" uri="{C3380CC4-5D6E-409C-BE32-E72D297353CC}">
              <c16:uniqueId val="{00000000-6EA4-4B9A-AA73-FAB319F5DC3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6EA4-4B9A-AA73-FAB319F5DC3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8.9</c:v>
                </c:pt>
                <c:pt idx="1">
                  <c:v>13.62</c:v>
                </c:pt>
                <c:pt idx="2">
                  <c:v>15.68</c:v>
                </c:pt>
                <c:pt idx="3">
                  <c:v>17.420000000000002</c:v>
                </c:pt>
                <c:pt idx="4">
                  <c:v>19.41</c:v>
                </c:pt>
              </c:numCache>
            </c:numRef>
          </c:val>
          <c:extLst>
            <c:ext xmlns:c16="http://schemas.microsoft.com/office/drawing/2014/chart" uri="{C3380CC4-5D6E-409C-BE32-E72D297353CC}">
              <c16:uniqueId val="{00000000-DE43-4276-86E4-E3B347921B3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DE43-4276-86E4-E3B347921B3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F0E-4170-AFA5-C4535868552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FF0E-4170-AFA5-C4535868552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297.32</c:v>
                </c:pt>
                <c:pt idx="1">
                  <c:v>311.27999999999997</c:v>
                </c:pt>
                <c:pt idx="2">
                  <c:v>287.10000000000002</c:v>
                </c:pt>
                <c:pt idx="3">
                  <c:v>408.18</c:v>
                </c:pt>
                <c:pt idx="4">
                  <c:v>431.94</c:v>
                </c:pt>
              </c:numCache>
            </c:numRef>
          </c:val>
          <c:extLst>
            <c:ext xmlns:c16="http://schemas.microsoft.com/office/drawing/2014/chart" uri="{C3380CC4-5D6E-409C-BE32-E72D297353CC}">
              <c16:uniqueId val="{00000000-9041-4802-A323-7F15EEB123F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9041-4802-A323-7F15EEB123F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480.53</c:v>
                </c:pt>
                <c:pt idx="1">
                  <c:v>431.63</c:v>
                </c:pt>
                <c:pt idx="2">
                  <c:v>390.72</c:v>
                </c:pt>
                <c:pt idx="3">
                  <c:v>326.60000000000002</c:v>
                </c:pt>
                <c:pt idx="4">
                  <c:v>289.77</c:v>
                </c:pt>
              </c:numCache>
            </c:numRef>
          </c:val>
          <c:extLst>
            <c:ext xmlns:c16="http://schemas.microsoft.com/office/drawing/2014/chart" uri="{C3380CC4-5D6E-409C-BE32-E72D297353CC}">
              <c16:uniqueId val="{00000000-9DD5-4E3C-B5D6-98292DA69E0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9DD5-4E3C-B5D6-98292DA69E0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101.74</c:v>
                </c:pt>
                <c:pt idx="1">
                  <c:v>96.43</c:v>
                </c:pt>
                <c:pt idx="2">
                  <c:v>100.89</c:v>
                </c:pt>
                <c:pt idx="3">
                  <c:v>110.84</c:v>
                </c:pt>
                <c:pt idx="4">
                  <c:v>113.16</c:v>
                </c:pt>
              </c:numCache>
            </c:numRef>
          </c:val>
          <c:extLst>
            <c:ext xmlns:c16="http://schemas.microsoft.com/office/drawing/2014/chart" uri="{C3380CC4-5D6E-409C-BE32-E72D297353CC}">
              <c16:uniqueId val="{00000000-5B9F-438F-B5E4-4A0D42BE254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5B9F-438F-B5E4-4A0D42BE254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150.63999999999999</c:v>
                </c:pt>
                <c:pt idx="1">
                  <c:v>159.30000000000001</c:v>
                </c:pt>
                <c:pt idx="2">
                  <c:v>152.94</c:v>
                </c:pt>
                <c:pt idx="3">
                  <c:v>150.56</c:v>
                </c:pt>
                <c:pt idx="4">
                  <c:v>150.1</c:v>
                </c:pt>
              </c:numCache>
            </c:numRef>
          </c:val>
          <c:extLst>
            <c:ext xmlns:c16="http://schemas.microsoft.com/office/drawing/2014/chart" uri="{C3380CC4-5D6E-409C-BE32-E72D297353CC}">
              <c16:uniqueId val="{00000000-34A8-471C-8A53-8CE1DD80ACF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34A8-471C-8A53-8CE1DD80ACF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2">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2">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7" t="str">
        <f>データ!H6</f>
        <v>宮崎県　西都市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66">
        <f>データ!$R$6</f>
        <v>28078</v>
      </c>
      <c r="AM8" s="66"/>
      <c r="AN8" s="66"/>
      <c r="AO8" s="66"/>
      <c r="AP8" s="66"/>
      <c r="AQ8" s="66"/>
      <c r="AR8" s="66"/>
      <c r="AS8" s="66"/>
      <c r="AT8" s="36">
        <f>データ!$S$6</f>
        <v>438.79</v>
      </c>
      <c r="AU8" s="37"/>
      <c r="AV8" s="37"/>
      <c r="AW8" s="37"/>
      <c r="AX8" s="37"/>
      <c r="AY8" s="37"/>
      <c r="AZ8" s="37"/>
      <c r="BA8" s="37"/>
      <c r="BB8" s="55">
        <f>データ!$T$6</f>
        <v>63.99</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2">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2">
      <c r="A10" s="2"/>
      <c r="B10" s="36" t="str">
        <f>データ!$N$6</f>
        <v>-</v>
      </c>
      <c r="C10" s="37"/>
      <c r="D10" s="37"/>
      <c r="E10" s="37"/>
      <c r="F10" s="37"/>
      <c r="G10" s="37"/>
      <c r="H10" s="37"/>
      <c r="I10" s="36">
        <f>データ!$O$6</f>
        <v>76.650000000000006</v>
      </c>
      <c r="J10" s="37"/>
      <c r="K10" s="37"/>
      <c r="L10" s="37"/>
      <c r="M10" s="37"/>
      <c r="N10" s="37"/>
      <c r="O10" s="65"/>
      <c r="P10" s="55">
        <f>データ!$P$6</f>
        <v>85.86</v>
      </c>
      <c r="Q10" s="55"/>
      <c r="R10" s="55"/>
      <c r="S10" s="55"/>
      <c r="T10" s="55"/>
      <c r="U10" s="55"/>
      <c r="V10" s="55"/>
      <c r="W10" s="66">
        <f>データ!$Q$6</f>
        <v>3311</v>
      </c>
      <c r="X10" s="66"/>
      <c r="Y10" s="66"/>
      <c r="Z10" s="66"/>
      <c r="AA10" s="66"/>
      <c r="AB10" s="66"/>
      <c r="AC10" s="66"/>
      <c r="AD10" s="2"/>
      <c r="AE10" s="2"/>
      <c r="AF10" s="2"/>
      <c r="AG10" s="2"/>
      <c r="AH10" s="2"/>
      <c r="AI10" s="2"/>
      <c r="AJ10" s="2"/>
      <c r="AK10" s="2"/>
      <c r="AL10" s="66">
        <f>データ!$U$6</f>
        <v>22913</v>
      </c>
      <c r="AM10" s="66"/>
      <c r="AN10" s="66"/>
      <c r="AO10" s="66"/>
      <c r="AP10" s="66"/>
      <c r="AQ10" s="66"/>
      <c r="AR10" s="66"/>
      <c r="AS10" s="66"/>
      <c r="AT10" s="36">
        <f>データ!$V$6</f>
        <v>82.2</v>
      </c>
      <c r="AU10" s="37"/>
      <c r="AV10" s="37"/>
      <c r="AW10" s="37"/>
      <c r="AX10" s="37"/>
      <c r="AY10" s="37"/>
      <c r="AZ10" s="37"/>
      <c r="BA10" s="37"/>
      <c r="BB10" s="55">
        <f>データ!$W$6</f>
        <v>278.75</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0" t="s">
        <v>25</v>
      </c>
      <c r="BM14" s="31"/>
      <c r="BN14" s="31"/>
      <c r="BO14" s="31"/>
      <c r="BP14" s="31"/>
      <c r="BQ14" s="31"/>
      <c r="BR14" s="31"/>
      <c r="BS14" s="31"/>
      <c r="BT14" s="31"/>
      <c r="BU14" s="31"/>
      <c r="BV14" s="31"/>
      <c r="BW14" s="31"/>
      <c r="BX14" s="31"/>
      <c r="BY14" s="31"/>
      <c r="BZ14" s="32"/>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1"/>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1"/>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1"/>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1"/>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1"/>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1"/>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1"/>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1"/>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1"/>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1"/>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1"/>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1"/>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1"/>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1"/>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1"/>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1"/>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1"/>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1"/>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1"/>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1"/>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1"/>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1"/>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1"/>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1"/>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1"/>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1"/>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1"/>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1"/>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113</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39"/>
      <c r="BN59" s="39"/>
      <c r="BO59" s="39"/>
      <c r="BP59" s="39"/>
      <c r="BQ59" s="39"/>
      <c r="BR59" s="39"/>
      <c r="BS59" s="39"/>
      <c r="BT59" s="39"/>
      <c r="BU59" s="39"/>
      <c r="BV59" s="39"/>
      <c r="BW59" s="39"/>
      <c r="BX59" s="39"/>
      <c r="BY59" s="39"/>
      <c r="BZ59" s="40"/>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41"/>
      <c r="BM60" s="39"/>
      <c r="BN60" s="39"/>
      <c r="BO60" s="39"/>
      <c r="BP60" s="39"/>
      <c r="BQ60" s="39"/>
      <c r="BR60" s="39"/>
      <c r="BS60" s="39"/>
      <c r="BT60" s="39"/>
      <c r="BU60" s="39"/>
      <c r="BV60" s="39"/>
      <c r="BW60" s="39"/>
      <c r="BX60" s="39"/>
      <c r="BY60" s="39"/>
      <c r="BZ60" s="40"/>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41"/>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k+LMNpvmxvt9sCqRqyz+zKPIGEAO46H5ZOkLZvF0ZwykePeJQ5YPCjX+lIFUaFY4KOTDzF/i1MkC488mui0cGA==" saltValue="otYJCwor9ZAIyu0d3sbi3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452084</v>
      </c>
      <c r="D6" s="20">
        <f t="shared" si="3"/>
        <v>46</v>
      </c>
      <c r="E6" s="20">
        <f t="shared" si="3"/>
        <v>1</v>
      </c>
      <c r="F6" s="20">
        <f t="shared" si="3"/>
        <v>0</v>
      </c>
      <c r="G6" s="20">
        <f t="shared" si="3"/>
        <v>1</v>
      </c>
      <c r="H6" s="20" t="str">
        <f t="shared" si="3"/>
        <v>宮崎県　西都市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76.650000000000006</v>
      </c>
      <c r="P6" s="21">
        <f t="shared" si="3"/>
        <v>85.86</v>
      </c>
      <c r="Q6" s="21">
        <f t="shared" si="3"/>
        <v>3311</v>
      </c>
      <c r="R6" s="21">
        <f t="shared" si="3"/>
        <v>28078</v>
      </c>
      <c r="S6" s="21">
        <f t="shared" si="3"/>
        <v>438.79</v>
      </c>
      <c r="T6" s="21">
        <f t="shared" si="3"/>
        <v>63.99</v>
      </c>
      <c r="U6" s="21">
        <f t="shared" si="3"/>
        <v>22913</v>
      </c>
      <c r="V6" s="21">
        <f t="shared" si="3"/>
        <v>82.2</v>
      </c>
      <c r="W6" s="21">
        <f t="shared" si="3"/>
        <v>278.75</v>
      </c>
      <c r="X6" s="22">
        <f>IF(X7="",NA(),X7)</f>
        <v>110.57</v>
      </c>
      <c r="Y6" s="22">
        <f t="shared" ref="Y6:AG6" si="4">IF(Y7="",NA(),Y7)</f>
        <v>104.81</v>
      </c>
      <c r="Z6" s="22">
        <f t="shared" si="4"/>
        <v>108.84</v>
      </c>
      <c r="AA6" s="22">
        <f t="shared" si="4"/>
        <v>117.06</v>
      </c>
      <c r="AB6" s="22">
        <f t="shared" si="4"/>
        <v>119.73</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297.32</v>
      </c>
      <c r="AU6" s="22">
        <f t="shared" ref="AU6:BC6" si="6">IF(AU7="",NA(),AU7)</f>
        <v>311.27999999999997</v>
      </c>
      <c r="AV6" s="22">
        <f t="shared" si="6"/>
        <v>287.10000000000002</v>
      </c>
      <c r="AW6" s="22">
        <f t="shared" si="6"/>
        <v>408.18</v>
      </c>
      <c r="AX6" s="22">
        <f t="shared" si="6"/>
        <v>431.94</v>
      </c>
      <c r="AY6" s="22">
        <f t="shared" si="6"/>
        <v>367.55</v>
      </c>
      <c r="AZ6" s="22">
        <f t="shared" si="6"/>
        <v>378.56</v>
      </c>
      <c r="BA6" s="22">
        <f t="shared" si="6"/>
        <v>364.46</v>
      </c>
      <c r="BB6" s="22">
        <f t="shared" si="6"/>
        <v>338.89</v>
      </c>
      <c r="BC6" s="22">
        <f t="shared" si="6"/>
        <v>352.34</v>
      </c>
      <c r="BD6" s="21" t="str">
        <f>IF(BD7="","",IF(BD7="-","【-】","【"&amp;SUBSTITUTE(TEXT(BD7,"#,##0.00"),"-","△")&amp;"】"))</f>
        <v>【239.69】</v>
      </c>
      <c r="BE6" s="22">
        <f>IF(BE7="",NA(),BE7)</f>
        <v>480.53</v>
      </c>
      <c r="BF6" s="22">
        <f t="shared" ref="BF6:BN6" si="7">IF(BF7="",NA(),BF7)</f>
        <v>431.63</v>
      </c>
      <c r="BG6" s="22">
        <f t="shared" si="7"/>
        <v>390.72</v>
      </c>
      <c r="BH6" s="22">
        <f t="shared" si="7"/>
        <v>326.60000000000002</v>
      </c>
      <c r="BI6" s="22">
        <f t="shared" si="7"/>
        <v>289.77</v>
      </c>
      <c r="BJ6" s="22">
        <f t="shared" si="7"/>
        <v>418.68</v>
      </c>
      <c r="BK6" s="22">
        <f t="shared" si="7"/>
        <v>395.68</v>
      </c>
      <c r="BL6" s="22">
        <f t="shared" si="7"/>
        <v>403.72</v>
      </c>
      <c r="BM6" s="22">
        <f t="shared" si="7"/>
        <v>400.21</v>
      </c>
      <c r="BN6" s="22">
        <f t="shared" si="7"/>
        <v>391.13</v>
      </c>
      <c r="BO6" s="21" t="str">
        <f>IF(BO7="","",IF(BO7="-","【-】","【"&amp;SUBSTITUTE(TEXT(BO7,"#,##0.00"),"-","△")&amp;"】"))</f>
        <v>【264.86】</v>
      </c>
      <c r="BP6" s="22">
        <f>IF(BP7="",NA(),BP7)</f>
        <v>101.74</v>
      </c>
      <c r="BQ6" s="22">
        <f t="shared" ref="BQ6:BY6" si="8">IF(BQ7="",NA(),BQ7)</f>
        <v>96.43</v>
      </c>
      <c r="BR6" s="22">
        <f t="shared" si="8"/>
        <v>100.89</v>
      </c>
      <c r="BS6" s="22">
        <f t="shared" si="8"/>
        <v>110.84</v>
      </c>
      <c r="BT6" s="22">
        <f t="shared" si="8"/>
        <v>113.16</v>
      </c>
      <c r="BU6" s="22">
        <f t="shared" si="8"/>
        <v>94.78</v>
      </c>
      <c r="BV6" s="22">
        <f t="shared" si="8"/>
        <v>97.59</v>
      </c>
      <c r="BW6" s="22">
        <f t="shared" si="8"/>
        <v>92.17</v>
      </c>
      <c r="BX6" s="22">
        <f t="shared" si="8"/>
        <v>92.83</v>
      </c>
      <c r="BY6" s="22">
        <f t="shared" si="8"/>
        <v>92.16</v>
      </c>
      <c r="BZ6" s="21" t="str">
        <f>IF(BZ7="","",IF(BZ7="-","【-】","【"&amp;SUBSTITUTE(TEXT(BZ7,"#,##0.00"),"-","△")&amp;"】"))</f>
        <v>【97.59】</v>
      </c>
      <c r="CA6" s="22">
        <f>IF(CA7="",NA(),CA7)</f>
        <v>150.63999999999999</v>
      </c>
      <c r="CB6" s="22">
        <f t="shared" ref="CB6:CJ6" si="9">IF(CB7="",NA(),CB7)</f>
        <v>159.30000000000001</v>
      </c>
      <c r="CC6" s="22">
        <f t="shared" si="9"/>
        <v>152.94</v>
      </c>
      <c r="CD6" s="22">
        <f t="shared" si="9"/>
        <v>150.56</v>
      </c>
      <c r="CE6" s="22">
        <f t="shared" si="9"/>
        <v>150.1</v>
      </c>
      <c r="CF6" s="22">
        <f t="shared" si="9"/>
        <v>181.3</v>
      </c>
      <c r="CG6" s="22">
        <f t="shared" si="9"/>
        <v>181.71</v>
      </c>
      <c r="CH6" s="22">
        <f t="shared" si="9"/>
        <v>188.51</v>
      </c>
      <c r="CI6" s="22">
        <f t="shared" si="9"/>
        <v>189.43</v>
      </c>
      <c r="CJ6" s="22">
        <f t="shared" si="9"/>
        <v>196.75</v>
      </c>
      <c r="CK6" s="21" t="str">
        <f>IF(CK7="","",IF(CK7="-","【-】","【"&amp;SUBSTITUTE(TEXT(CK7,"#,##0.00"),"-","△")&amp;"】"))</f>
        <v>【181.66】</v>
      </c>
      <c r="CL6" s="22">
        <f>IF(CL7="",NA(),CL7)</f>
        <v>70.27</v>
      </c>
      <c r="CM6" s="22">
        <f t="shared" ref="CM6:CU6" si="10">IF(CM7="",NA(),CM7)</f>
        <v>69.19</v>
      </c>
      <c r="CN6" s="22">
        <f t="shared" si="10"/>
        <v>69.42</v>
      </c>
      <c r="CO6" s="22">
        <f t="shared" si="10"/>
        <v>70.25</v>
      </c>
      <c r="CP6" s="22">
        <f t="shared" si="10"/>
        <v>70.900000000000006</v>
      </c>
      <c r="CQ6" s="22">
        <f t="shared" si="10"/>
        <v>55.89</v>
      </c>
      <c r="CR6" s="22">
        <f t="shared" si="10"/>
        <v>55.72</v>
      </c>
      <c r="CS6" s="22">
        <f t="shared" si="10"/>
        <v>55.31</v>
      </c>
      <c r="CT6" s="22">
        <f t="shared" si="10"/>
        <v>55.14</v>
      </c>
      <c r="CU6" s="22">
        <f t="shared" si="10"/>
        <v>54.99</v>
      </c>
      <c r="CV6" s="21" t="str">
        <f>IF(CV7="","",IF(CV7="-","【-】","【"&amp;SUBSTITUTE(TEXT(CV7,"#,##0.00"),"-","△")&amp;"】"))</f>
        <v>【60.21】</v>
      </c>
      <c r="CW6" s="22">
        <f>IF(CW7="",NA(),CW7)</f>
        <v>85.5</v>
      </c>
      <c r="CX6" s="22">
        <f t="shared" ref="CX6:DF6" si="11">IF(CX7="",NA(),CX7)</f>
        <v>86.47</v>
      </c>
      <c r="CY6" s="22">
        <f t="shared" si="11"/>
        <v>86.04</v>
      </c>
      <c r="CZ6" s="22">
        <f t="shared" si="11"/>
        <v>84.47</v>
      </c>
      <c r="DA6" s="22">
        <f t="shared" si="11"/>
        <v>84.78</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44.37</v>
      </c>
      <c r="DI6" s="22">
        <f t="shared" ref="DI6:DQ6" si="12">IF(DI7="",NA(),DI7)</f>
        <v>46.2</v>
      </c>
      <c r="DJ6" s="22">
        <f t="shared" si="12"/>
        <v>47.71</v>
      </c>
      <c r="DK6" s="22">
        <f t="shared" si="12"/>
        <v>49.17</v>
      </c>
      <c r="DL6" s="22">
        <f t="shared" si="12"/>
        <v>50.9</v>
      </c>
      <c r="DM6" s="22">
        <f t="shared" si="12"/>
        <v>50.63</v>
      </c>
      <c r="DN6" s="22">
        <f t="shared" si="12"/>
        <v>51.29</v>
      </c>
      <c r="DO6" s="22">
        <f t="shared" si="12"/>
        <v>52.2</v>
      </c>
      <c r="DP6" s="22">
        <f t="shared" si="12"/>
        <v>52.7</v>
      </c>
      <c r="DQ6" s="22">
        <f t="shared" si="12"/>
        <v>53.48</v>
      </c>
      <c r="DR6" s="21" t="str">
        <f>IF(DR7="","",IF(DR7="-","【-】","【"&amp;SUBSTITUTE(TEXT(DR7,"#,##0.00"),"-","△")&amp;"】"))</f>
        <v>【52.41】</v>
      </c>
      <c r="DS6" s="22">
        <f>IF(DS7="",NA(),DS7)</f>
        <v>8.9</v>
      </c>
      <c r="DT6" s="22">
        <f t="shared" ref="DT6:EB6" si="13">IF(DT7="",NA(),DT7)</f>
        <v>13.62</v>
      </c>
      <c r="DU6" s="22">
        <f t="shared" si="13"/>
        <v>15.68</v>
      </c>
      <c r="DV6" s="22">
        <f t="shared" si="13"/>
        <v>17.420000000000002</v>
      </c>
      <c r="DW6" s="22">
        <f t="shared" si="13"/>
        <v>19.41</v>
      </c>
      <c r="DX6" s="22">
        <f t="shared" si="13"/>
        <v>18.28</v>
      </c>
      <c r="DY6" s="22">
        <f t="shared" si="13"/>
        <v>19.61</v>
      </c>
      <c r="DZ6" s="22">
        <f t="shared" si="13"/>
        <v>20.73</v>
      </c>
      <c r="EA6" s="22">
        <f t="shared" si="13"/>
        <v>22.86</v>
      </c>
      <c r="EB6" s="22">
        <f t="shared" si="13"/>
        <v>24.31</v>
      </c>
      <c r="EC6" s="21" t="str">
        <f>IF(EC7="","",IF(EC7="-","【-】","【"&amp;SUBSTITUTE(TEXT(EC7,"#,##0.00"),"-","△")&amp;"】"))</f>
        <v>【26.78】</v>
      </c>
      <c r="ED6" s="22">
        <f>IF(ED7="",NA(),ED7)</f>
        <v>0.47</v>
      </c>
      <c r="EE6" s="22">
        <f t="shared" ref="EE6:EM6" si="14">IF(EE7="",NA(),EE7)</f>
        <v>0.36</v>
      </c>
      <c r="EF6" s="22">
        <f t="shared" si="14"/>
        <v>0.28000000000000003</v>
      </c>
      <c r="EG6" s="22">
        <f t="shared" si="14"/>
        <v>0.24</v>
      </c>
      <c r="EH6" s="22">
        <f t="shared" si="14"/>
        <v>0.24</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2">
      <c r="A7" s="15"/>
      <c r="B7" s="24">
        <v>2024</v>
      </c>
      <c r="C7" s="24">
        <v>452084</v>
      </c>
      <c r="D7" s="24">
        <v>46</v>
      </c>
      <c r="E7" s="24">
        <v>1</v>
      </c>
      <c r="F7" s="24">
        <v>0</v>
      </c>
      <c r="G7" s="24">
        <v>1</v>
      </c>
      <c r="H7" s="24" t="s">
        <v>93</v>
      </c>
      <c r="I7" s="24" t="s">
        <v>94</v>
      </c>
      <c r="J7" s="24" t="s">
        <v>95</v>
      </c>
      <c r="K7" s="24" t="s">
        <v>96</v>
      </c>
      <c r="L7" s="24" t="s">
        <v>97</v>
      </c>
      <c r="M7" s="24" t="s">
        <v>98</v>
      </c>
      <c r="N7" s="25" t="s">
        <v>99</v>
      </c>
      <c r="O7" s="25">
        <v>76.650000000000006</v>
      </c>
      <c r="P7" s="25">
        <v>85.86</v>
      </c>
      <c r="Q7" s="25">
        <v>3311</v>
      </c>
      <c r="R7" s="25">
        <v>28078</v>
      </c>
      <c r="S7" s="25">
        <v>438.79</v>
      </c>
      <c r="T7" s="25">
        <v>63.99</v>
      </c>
      <c r="U7" s="25">
        <v>22913</v>
      </c>
      <c r="V7" s="25">
        <v>82.2</v>
      </c>
      <c r="W7" s="25">
        <v>278.75</v>
      </c>
      <c r="X7" s="25">
        <v>110.57</v>
      </c>
      <c r="Y7" s="25">
        <v>104.81</v>
      </c>
      <c r="Z7" s="25">
        <v>108.84</v>
      </c>
      <c r="AA7" s="25">
        <v>117.06</v>
      </c>
      <c r="AB7" s="25">
        <v>119.73</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297.32</v>
      </c>
      <c r="AU7" s="25">
        <v>311.27999999999997</v>
      </c>
      <c r="AV7" s="25">
        <v>287.10000000000002</v>
      </c>
      <c r="AW7" s="25">
        <v>408.18</v>
      </c>
      <c r="AX7" s="25">
        <v>431.94</v>
      </c>
      <c r="AY7" s="25">
        <v>367.55</v>
      </c>
      <c r="AZ7" s="25">
        <v>378.56</v>
      </c>
      <c r="BA7" s="25">
        <v>364.46</v>
      </c>
      <c r="BB7" s="25">
        <v>338.89</v>
      </c>
      <c r="BC7" s="25">
        <v>352.34</v>
      </c>
      <c r="BD7" s="25">
        <v>239.69</v>
      </c>
      <c r="BE7" s="25">
        <v>480.53</v>
      </c>
      <c r="BF7" s="25">
        <v>431.63</v>
      </c>
      <c r="BG7" s="25">
        <v>390.72</v>
      </c>
      <c r="BH7" s="25">
        <v>326.60000000000002</v>
      </c>
      <c r="BI7" s="25">
        <v>289.77</v>
      </c>
      <c r="BJ7" s="25">
        <v>418.68</v>
      </c>
      <c r="BK7" s="25">
        <v>395.68</v>
      </c>
      <c r="BL7" s="25">
        <v>403.72</v>
      </c>
      <c r="BM7" s="25">
        <v>400.21</v>
      </c>
      <c r="BN7" s="25">
        <v>391.13</v>
      </c>
      <c r="BO7" s="25">
        <v>264.86</v>
      </c>
      <c r="BP7" s="25">
        <v>101.74</v>
      </c>
      <c r="BQ7" s="25">
        <v>96.43</v>
      </c>
      <c r="BR7" s="25">
        <v>100.89</v>
      </c>
      <c r="BS7" s="25">
        <v>110.84</v>
      </c>
      <c r="BT7" s="25">
        <v>113.16</v>
      </c>
      <c r="BU7" s="25">
        <v>94.78</v>
      </c>
      <c r="BV7" s="25">
        <v>97.59</v>
      </c>
      <c r="BW7" s="25">
        <v>92.17</v>
      </c>
      <c r="BX7" s="25">
        <v>92.83</v>
      </c>
      <c r="BY7" s="25">
        <v>92.16</v>
      </c>
      <c r="BZ7" s="25">
        <v>97.59</v>
      </c>
      <c r="CA7" s="25">
        <v>150.63999999999999</v>
      </c>
      <c r="CB7" s="25">
        <v>159.30000000000001</v>
      </c>
      <c r="CC7" s="25">
        <v>152.94</v>
      </c>
      <c r="CD7" s="25">
        <v>150.56</v>
      </c>
      <c r="CE7" s="25">
        <v>150.1</v>
      </c>
      <c r="CF7" s="25">
        <v>181.3</v>
      </c>
      <c r="CG7" s="25">
        <v>181.71</v>
      </c>
      <c r="CH7" s="25">
        <v>188.51</v>
      </c>
      <c r="CI7" s="25">
        <v>189.43</v>
      </c>
      <c r="CJ7" s="25">
        <v>196.75</v>
      </c>
      <c r="CK7" s="25">
        <v>181.66</v>
      </c>
      <c r="CL7" s="25">
        <v>70.27</v>
      </c>
      <c r="CM7" s="25">
        <v>69.19</v>
      </c>
      <c r="CN7" s="25">
        <v>69.42</v>
      </c>
      <c r="CO7" s="25">
        <v>70.25</v>
      </c>
      <c r="CP7" s="25">
        <v>70.900000000000006</v>
      </c>
      <c r="CQ7" s="25">
        <v>55.89</v>
      </c>
      <c r="CR7" s="25">
        <v>55.72</v>
      </c>
      <c r="CS7" s="25">
        <v>55.31</v>
      </c>
      <c r="CT7" s="25">
        <v>55.14</v>
      </c>
      <c r="CU7" s="25">
        <v>54.99</v>
      </c>
      <c r="CV7" s="25">
        <v>60.21</v>
      </c>
      <c r="CW7" s="25">
        <v>85.5</v>
      </c>
      <c r="CX7" s="25">
        <v>86.47</v>
      </c>
      <c r="CY7" s="25">
        <v>86.04</v>
      </c>
      <c r="CZ7" s="25">
        <v>84.47</v>
      </c>
      <c r="DA7" s="25">
        <v>84.78</v>
      </c>
      <c r="DB7" s="25">
        <v>81.27</v>
      </c>
      <c r="DC7" s="25">
        <v>81.260000000000005</v>
      </c>
      <c r="DD7" s="25">
        <v>80.36</v>
      </c>
      <c r="DE7" s="25">
        <v>80.13</v>
      </c>
      <c r="DF7" s="25">
        <v>79.34</v>
      </c>
      <c r="DG7" s="25">
        <v>89.21</v>
      </c>
      <c r="DH7" s="25">
        <v>44.37</v>
      </c>
      <c r="DI7" s="25">
        <v>46.2</v>
      </c>
      <c r="DJ7" s="25">
        <v>47.71</v>
      </c>
      <c r="DK7" s="25">
        <v>49.17</v>
      </c>
      <c r="DL7" s="25">
        <v>50.9</v>
      </c>
      <c r="DM7" s="25">
        <v>50.63</v>
      </c>
      <c r="DN7" s="25">
        <v>51.29</v>
      </c>
      <c r="DO7" s="25">
        <v>52.2</v>
      </c>
      <c r="DP7" s="25">
        <v>52.7</v>
      </c>
      <c r="DQ7" s="25">
        <v>53.48</v>
      </c>
      <c r="DR7" s="25">
        <v>52.41</v>
      </c>
      <c r="DS7" s="25">
        <v>8.9</v>
      </c>
      <c r="DT7" s="25">
        <v>13.62</v>
      </c>
      <c r="DU7" s="25">
        <v>15.68</v>
      </c>
      <c r="DV7" s="25">
        <v>17.420000000000002</v>
      </c>
      <c r="DW7" s="25">
        <v>19.41</v>
      </c>
      <c r="DX7" s="25">
        <v>18.28</v>
      </c>
      <c r="DY7" s="25">
        <v>19.61</v>
      </c>
      <c r="DZ7" s="25">
        <v>20.73</v>
      </c>
      <c r="EA7" s="25">
        <v>22.86</v>
      </c>
      <c r="EB7" s="25">
        <v>24.31</v>
      </c>
      <c r="EC7" s="25">
        <v>26.78</v>
      </c>
      <c r="ED7" s="25">
        <v>0.47</v>
      </c>
      <c r="EE7" s="25">
        <v>0.36</v>
      </c>
      <c r="EF7" s="25">
        <v>0.28000000000000003</v>
      </c>
      <c r="EG7" s="25">
        <v>0.24</v>
      </c>
      <c r="EH7" s="25">
        <v>0.24</v>
      </c>
      <c r="EI7" s="25">
        <v>0.53</v>
      </c>
      <c r="EJ7" s="25">
        <v>0.48</v>
      </c>
      <c r="EK7" s="25">
        <v>0.5</v>
      </c>
      <c r="EL7" s="25">
        <v>0.41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109</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cp:lastPrinted>2026-01-20T06:56:21Z</cp:lastPrinted>
  <dcterms:created xsi:type="dcterms:W3CDTF">2025-12-12T09:24:48Z</dcterms:created>
  <dcterms:modified xsi:type="dcterms:W3CDTF">2026-02-24T07:04:19Z</dcterms:modified>
  <cp:category/>
</cp:coreProperties>
</file>