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上水道　\"/>
    </mc:Choice>
  </mc:AlternateContent>
  <xr:revisionPtr revIDLastSave="0" documentId="13_ncr:1_{792C3E3B-75D6-4793-847C-68B02F3427B9}" xr6:coauthVersionLast="47" xr6:coauthVersionMax="47" xr10:uidLastSave="{00000000-0000-0000-0000-000000000000}"/>
  <workbookProtection workbookAlgorithmName="SHA-512" workbookHashValue="ciaAPiVHjpYqv4yLP9Wyk8rn3XDPiCXg3PghhZGRORzXqzwiLAvwhHd/6jbw6hZ/tttoHi4M5VHhZawOQaeFGg==" workbookSaltValue="BHm5DFKEok/ioTGqMPMjBA=="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BB8" i="4" s="1"/>
  <c r="S6" i="5"/>
  <c r="R6" i="5"/>
  <c r="Q6" i="5"/>
  <c r="P6" i="5"/>
  <c r="P10" i="4" s="1"/>
  <c r="O6" i="5"/>
  <c r="I10" i="4" s="1"/>
  <c r="N6" i="5"/>
  <c r="M6" i="5"/>
  <c r="L6" i="5"/>
  <c r="W8" i="4" s="1"/>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F85" i="4"/>
  <c r="E85" i="4"/>
  <c r="AT10" i="4"/>
  <c r="W10" i="4"/>
  <c r="B10" i="4"/>
  <c r="AT8" i="4"/>
  <c r="AL8" i="4"/>
  <c r="AD8" i="4"/>
  <c r="I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<sst xmlns="http://schemas.openxmlformats.org/spreadsheetml/2006/main" count="228" uniqueCount="112">
  <si>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</si>
  <si>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</si>
  <si>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</si>
  <si>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</si>
  <si>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</si>
  <si>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</si>
  <si>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</si>
  <si>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</si>
  <si>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</si>
  <si>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</si>
  <si>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</si>
  <si>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</si>
  <si>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</si>
  <si>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</si>
  <si>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</si>
  <si>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</si>
  <si>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</si>
  <si>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</si>
  <si>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</si>
  <si>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</si>
  <si>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</si>
  <si>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</si>
  <si>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</si>
  <si>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</si>
  <si>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</si>
  <si>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</si>
  <si>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</si>
  <si>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</si>
  <si>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</si>
  <si>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</si>
  <si>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</si>
  <si>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</si>
  <si>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</si>
  <si>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</si>
  <si>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</si>
  <si>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</si>
  <si>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</si>
  <si>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</si>
  <si>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</si>
  <si>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</si>
  <si>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</si>
  <si>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</si>
  <si>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</si>
  <si>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</si>
  <si>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</si>
  <si>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</si>
  <si>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</si>
  <si>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</si>
  <si>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</si>
  <si>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</si>
  <si>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</si>
  <si>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</si>
  <si>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</si>
  <si>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</si>
  <si>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</si>
  <si>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</si>
  <si>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</si>
  <si>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</si>
  <si>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</si>
  <si>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</si>
  <si>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</si>
  <si>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</si>
  <si>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</si>
  <si>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</si>
  <si>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</si>
  <si>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</si>
  <si>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</si>
  <si>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</si>
  <si>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</si>
  <si>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</si>
  <si>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</si>
  <si>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</si>
  <si>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</si>
  <si>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</si>
  <si>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</si>
  <si>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</si>
  <si>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</si>
  <si>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</si>
  <si>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</si>
  <si>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</si>
  <si>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</si>
  <si>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</si>
  <si>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</si>
  <si>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</si>
  <si>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</si>
  <si>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</si>
  <si>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</si>
  <si>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</si>
  <si>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</si>
  <si>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</si>
  <si>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</si>
  <si>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</si>
  <si>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</si>
  <si>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えびの市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</si>
  <si>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</si>
  <si>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</si>
  <si>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</si>
  <si>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</si>
  <si>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</si>
  <si>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</si>
  <si>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</si>
  <si>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</si>
  <si>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</si>
  <si>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</si>
  <si>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</si>
  <si>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</si>
  <si>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</si>
  <si>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</si>
  <si>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</si>
  <si>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えびの市の現状について、給水収益は給水人口の減少等に伴い年々減少傾向にあります。また、これまでの簡易水道統合整備事業や新たな水源地築造事業など大規模な投資やそれに伴う企業債元利償還金の増加及び老朽化した施設の更新事業費や維持管理費の増大により、費用の増加が見込まれます。
　今後の水道事業を安定的に経営していくためには給水収益の確保が重要であることから、水道料金改定を令和7年度に実施しました（平均改定率30.09％）。あわせて施設更新計画等に基づき事業費の平準化を図ることで、経営の健全化を進めていきます。</t>
    <rPh sb="13" eb="17">
      <t>キュウスイシュウエキ</t>
    </rPh>
    <rPh sb="25" eb="26">
      <t>トウ</t>
    </rPh>
    <rPh sb="29" eb="31">
      <t>ネンネン</t>
    </rPh>
    <rPh sb="31" eb="35">
      <t>ゲンショウケイコウ</t>
    </rPh>
    <rPh sb="60" eb="61">
      <t>アラ</t>
    </rPh>
    <rPh sb="93" eb="95">
      <t>ゾウカ</t>
    </rPh>
    <rPh sb="95" eb="96">
      <t>オヨ</t>
    </rPh>
    <rPh sb="117" eb="119">
      <t>ゾウダイ</t>
    </rPh>
    <rPh sb="123" eb="125">
      <t>ヒヨウ</t>
    </rPh>
    <rPh sb="126" eb="128">
      <t>ゾウカ</t>
    </rPh>
    <rPh sb="129" eb="131">
      <t>ミコ</t>
    </rPh>
    <rPh sb="185" eb="187">
      <t>レイワ</t>
    </rPh>
    <rPh sb="188" eb="190">
      <t>ネンド</t>
    </rPh>
    <rPh sb="198" eb="200">
      <t>ヘイキン</t>
    </rPh>
    <rPh sb="200" eb="203">
      <t>カイテイリツ</t>
    </rPh>
    <rPh sb="215" eb="217">
      <t>シセツ</t>
    </rPh>
    <rPh sb="221" eb="222">
      <t>トウ</t>
    </rPh>
    <rPh sb="240" eb="242">
      <t>ケイエイ</t>
    </rPh>
    <rPh sb="243" eb="246">
      <t>ケンゼンカ</t>
    </rPh>
    <rPh sb="247" eb="248">
      <t>スス</t>
    </rPh>
    <phoneticPr fontId="4"/>
  </si>
  <si>
    <t>①「経常収支比率」は、人口減少等による料金収入の減少や施設の老朽化に伴う事業費の増大等により、指標である100％を下回っている状況にあります。
②「累積欠損金比率」は、平成29年度以降、経常損失が発生しており、年々増加しています。
③「流動比率」は、短期的には支払い能力があることを示していますが、今後更新事業費が増加していく見込みであるため、長期的な資金確保に向けた取り組みが必要となります。
④「企業債残高対給水収益比率」は、過去の大型事業や簡易水道統合整備事業に係る企業債の償還金が増加したことにより、類似団体平均値を上回っています。
⑤「料金回収率」は、指標である100％を下回っています。これは、増大する維持管理費を水道料金収入で賄えていない状況にあることを示しており、適正な料金収入の確保が必要となります。
⑥「給水原価」は、類似団体平均値より低い状況にありますが、料金回収率が100％を下回っている状況にあるため、更なる費用の抑制が必要となります。
⑦「施設利用率」は、配水量が減少傾向にあることから、微減で推移しています。
⑧「有収率」は、類似団体平均値よりも高い状況にはありますが、有収率向上に向け、漏水等の早期発見・対応に努めます。</t>
    <phoneticPr fontId="4"/>
  </si>
  <si>
    <t>①「有形固定資産減価償却率」は、類似団体と比較して高く、法定耐用年数に近い資産を多く保有している状況にあります。
②「管路経年化率」は、類似団体と比較して令和2年度から平均値を大きく上回っており、法定耐用年数を経過した管路が多い状況にあります。
③「管路更新率」は、類似団体と比較して低い数値となっていますが、令和7年度策定見込みである基幹管路更新計画に基づき、計画的な管路更新を進めていきます。</t>
    <rPh sb="155" eb="157">
      <t>レイワ</t>
    </rPh>
    <rPh sb="158" eb="160">
      <t>ネンド</t>
    </rPh>
    <rPh sb="160" eb="162">
      <t>サクテイ</t>
    </rPh>
    <rPh sb="162" eb="164">
      <t>ミコ</t>
    </rPh>
    <rPh sb="168" eb="172">
      <t>キカンカンロ</t>
    </rPh>
    <rPh sb="172" eb="174">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</si>
</sst>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c:v>
                </c:pt>
                <c:pt idx="1">
                  <c:v>0.21</c:v>
                </c:pt>
                <c:pt idx="2">
                  <c:v>0.11</c:v>
                </c:pt>
                <c:pt idx="3">
                  <c:v>0.16</c:v>
                </c:pt>
                <c:pt idx="4">
                  <c:v>0.17</c:v>
                </c:pt>
              </c:numCache>
            </c:numRef>
          </c:val>
          <c:extLst>
            <c:ext xmlns:c16="http://schemas.microsoft.com/office/drawing/2014/chart" uri="{C3380CC4-5D6E-409C-BE32-E72D297353CC}">
              <c16:uniqueId val="{00000000-9550-4345-8D71-24EADA4F9D4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9550-4345-8D71-24EADA4F9D4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50.7</c:v>
                </c:pt>
                <c:pt idx="1">
                  <c:v>48.64</c:v>
                </c:pt>
                <c:pt idx="2">
                  <c:v>47.89</c:v>
                </c:pt>
                <c:pt idx="3">
                  <c:v>46.01</c:v>
                </c:pt>
                <c:pt idx="4">
                  <c:v>43.87</c:v>
                </c:pt>
              </c:numCache>
            </c:numRef>
          </c:val>
          <c:extLst>
            <c:ext xmlns:c16="http://schemas.microsoft.com/office/drawing/2014/chart" uri="{C3380CC4-5D6E-409C-BE32-E72D297353CC}">
              <c16:uniqueId val="{00000000-4A4C-49FD-8A02-CBE1F73828B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4A4C-49FD-8A02-CBE1F73828B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78.569999999999993</c:v>
                </c:pt>
                <c:pt idx="1">
                  <c:v>80.91</c:v>
                </c:pt>
                <c:pt idx="2">
                  <c:v>80.430000000000007</c:v>
                </c:pt>
                <c:pt idx="3">
                  <c:v>81.86</c:v>
                </c:pt>
                <c:pt idx="4">
                  <c:v>85.03</c:v>
                </c:pt>
              </c:numCache>
            </c:numRef>
          </c:val>
          <c:extLst>
            <c:ext xmlns:c16="http://schemas.microsoft.com/office/drawing/2014/chart" uri="{C3380CC4-5D6E-409C-BE32-E72D297353CC}">
              <c16:uniqueId val="{00000000-B4DB-44FC-9A93-64D4F86D253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B4DB-44FC-9A93-64D4F86D253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90</c:v>
                </c:pt>
                <c:pt idx="1">
                  <c:v>91.04</c:v>
                </c:pt>
                <c:pt idx="2">
                  <c:v>89.97</c:v>
                </c:pt>
                <c:pt idx="3">
                  <c:v>91.7</c:v>
                </c:pt>
                <c:pt idx="4">
                  <c:v>87.3</c:v>
                </c:pt>
              </c:numCache>
            </c:numRef>
          </c:val>
          <c:extLst>
            <c:ext xmlns:c16="http://schemas.microsoft.com/office/drawing/2014/chart" uri="{C3380CC4-5D6E-409C-BE32-E72D297353CC}">
              <c16:uniqueId val="{00000000-4B37-4872-8B3A-0385AF92E26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4B37-4872-8B3A-0385AF92E26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58.82</c:v>
                </c:pt>
                <c:pt idx="1">
                  <c:v>59.37</c:v>
                </c:pt>
                <c:pt idx="2">
                  <c:v>60.29</c:v>
                </c:pt>
                <c:pt idx="3">
                  <c:v>61.28</c:v>
                </c:pt>
                <c:pt idx="4">
                  <c:v>61.59</c:v>
                </c:pt>
              </c:numCache>
            </c:numRef>
          </c:val>
          <c:extLst>
            <c:ext xmlns:c16="http://schemas.microsoft.com/office/drawing/2014/chart" uri="{C3380CC4-5D6E-409C-BE32-E72D297353CC}">
              <c16:uniqueId val="{00000000-7B17-4E3D-A9B1-C89FE829644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7B17-4E3D-A9B1-C89FE829644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72.36</c:v>
                </c:pt>
                <c:pt idx="1">
                  <c:v>72.36</c:v>
                </c:pt>
                <c:pt idx="2">
                  <c:v>72.41</c:v>
                </c:pt>
                <c:pt idx="3">
                  <c:v>72.680000000000007</c:v>
                </c:pt>
                <c:pt idx="4">
                  <c:v>72.91</c:v>
                </c:pt>
              </c:numCache>
            </c:numRef>
          </c:val>
          <c:extLst>
            <c:ext xmlns:c16="http://schemas.microsoft.com/office/drawing/2014/chart" uri="{C3380CC4-5D6E-409C-BE32-E72D297353CC}">
              <c16:uniqueId val="{00000000-C7AC-4216-B3EC-3294D6B1B1C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C7AC-4216-B3EC-3294D6B1B1C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38.26</c:v>
                </c:pt>
                <c:pt idx="1">
                  <c:v>47.46</c:v>
                </c:pt>
                <c:pt idx="2">
                  <c:v>61.31</c:v>
                </c:pt>
                <c:pt idx="3">
                  <c:v>72.09</c:v>
                </c:pt>
                <c:pt idx="4">
                  <c:v>88.76</c:v>
                </c:pt>
              </c:numCache>
            </c:numRef>
          </c:val>
          <c:extLst>
            <c:ext xmlns:c16="http://schemas.microsoft.com/office/drawing/2014/chart" uri="{C3380CC4-5D6E-409C-BE32-E72D297353CC}">
              <c16:uniqueId val="{00000000-E848-4F5C-ACD4-D40B5BFC87E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E848-4F5C-ACD4-D40B5BFC87E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461.85</c:v>
                </c:pt>
                <c:pt idx="1">
                  <c:v>660.73</c:v>
                </c:pt>
                <c:pt idx="2">
                  <c:v>638.30999999999995</c:v>
                </c:pt>
                <c:pt idx="3">
                  <c:v>621.71</c:v>
                </c:pt>
                <c:pt idx="4">
                  <c:v>640.80999999999995</c:v>
                </c:pt>
              </c:numCache>
            </c:numRef>
          </c:val>
          <c:extLst>
            <c:ext xmlns:c16="http://schemas.microsoft.com/office/drawing/2014/chart" uri="{C3380CC4-5D6E-409C-BE32-E72D297353CC}">
              <c16:uniqueId val="{00000000-EB6B-4ACD-81CD-123211C2ED2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EB6B-4ACD-81CD-123211C2ED2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660.44</c:v>
                </c:pt>
                <c:pt idx="1">
                  <c:v>679.47</c:v>
                </c:pt>
                <c:pt idx="2">
                  <c:v>705.8</c:v>
                </c:pt>
                <c:pt idx="3">
                  <c:v>711.61</c:v>
                </c:pt>
                <c:pt idx="4">
                  <c:v>734.8</c:v>
                </c:pt>
              </c:numCache>
            </c:numRef>
          </c:val>
          <c:extLst>
            <c:ext xmlns:c16="http://schemas.microsoft.com/office/drawing/2014/chart" uri="{C3380CC4-5D6E-409C-BE32-E72D297353CC}">
              <c16:uniqueId val="{00000000-F70C-491B-9A04-0A5F95404F2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F70C-491B-9A04-0A5F95404F2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79.25</c:v>
                </c:pt>
                <c:pt idx="1">
                  <c:v>85.89</c:v>
                </c:pt>
                <c:pt idx="2">
                  <c:v>85.64</c:v>
                </c:pt>
                <c:pt idx="3">
                  <c:v>87.22</c:v>
                </c:pt>
                <c:pt idx="4">
                  <c:v>82.58</c:v>
                </c:pt>
              </c:numCache>
            </c:numRef>
          </c:val>
          <c:extLst>
            <c:ext xmlns:c16="http://schemas.microsoft.com/office/drawing/2014/chart" uri="{C3380CC4-5D6E-409C-BE32-E72D297353CC}">
              <c16:uniqueId val="{00000000-C91D-4D53-822C-4676525F316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C91D-4D53-822C-4676525F316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192.55</c:v>
                </c:pt>
                <c:pt idx="1">
                  <c:v>180.01</c:v>
                </c:pt>
                <c:pt idx="2">
                  <c:v>179.66</c:v>
                </c:pt>
                <c:pt idx="3">
                  <c:v>177.05</c:v>
                </c:pt>
                <c:pt idx="4">
                  <c:v>187.21</c:v>
                </c:pt>
              </c:numCache>
            </c:numRef>
          </c:val>
          <c:extLst>
            <c:ext xmlns:c16="http://schemas.microsoft.com/office/drawing/2014/chart" uri="{C3380CC4-5D6E-409C-BE32-E72D297353CC}">
              <c16:uniqueId val="{00000000-FABD-459F-A3EA-810D38AFF7A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FABD-459F-A3EA-810D38AFF7A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えびの市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17067</v>
      </c>
      <c r="AM8" s="44"/>
      <c r="AN8" s="44"/>
      <c r="AO8" s="44"/>
      <c r="AP8" s="44"/>
      <c r="AQ8" s="44"/>
      <c r="AR8" s="44"/>
      <c r="AS8" s="44"/>
      <c r="AT8" s="45">
        <f>データ!$S$6</f>
        <v>282.93</v>
      </c>
      <c r="AU8" s="46"/>
      <c r="AV8" s="46"/>
      <c r="AW8" s="46"/>
      <c r="AX8" s="46"/>
      <c r="AY8" s="46"/>
      <c r="AZ8" s="46"/>
      <c r="BA8" s="46"/>
      <c r="BB8" s="47">
        <f>データ!$T$6</f>
        <v>60.32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54.93</v>
      </c>
      <c r="J10" s="46"/>
      <c r="K10" s="46"/>
      <c r="L10" s="46"/>
      <c r="M10" s="46"/>
      <c r="N10" s="46"/>
      <c r="O10" s="80"/>
      <c r="P10" s="47">
        <f>データ!$P$6</f>
        <v>97</v>
      </c>
      <c r="Q10" s="47"/>
      <c r="R10" s="47"/>
      <c r="S10" s="47"/>
      <c r="T10" s="47"/>
      <c r="U10" s="47"/>
      <c r="V10" s="47"/>
      <c r="W10" s="44">
        <f>データ!$Q$6</f>
        <v>2860</v>
      </c>
      <c r="X10" s="44"/>
      <c r="Y10" s="44"/>
      <c r="Z10" s="44"/>
      <c r="AA10" s="44"/>
      <c r="AB10" s="44"/>
      <c r="AC10" s="44"/>
      <c r="AD10" s="2"/>
      <c r="AE10" s="2"/>
      <c r="AF10" s="2"/>
      <c r="AG10" s="2"/>
      <c r="AH10" s="2"/>
      <c r="AI10" s="2"/>
      <c r="AJ10" s="2"/>
      <c r="AK10" s="2"/>
      <c r="AL10" s="44">
        <f>データ!$U$6</f>
        <v>16301</v>
      </c>
      <c r="AM10" s="44"/>
      <c r="AN10" s="44"/>
      <c r="AO10" s="44"/>
      <c r="AP10" s="44"/>
      <c r="AQ10" s="44"/>
      <c r="AR10" s="44"/>
      <c r="AS10" s="44"/>
      <c r="AT10" s="45">
        <f>データ!$V$6</f>
        <v>66.7</v>
      </c>
      <c r="AU10" s="46"/>
      <c r="AV10" s="46"/>
      <c r="AW10" s="46"/>
      <c r="AX10" s="46"/>
      <c r="AY10" s="46"/>
      <c r="AZ10" s="46"/>
      <c r="BA10" s="46"/>
      <c r="BB10" s="47">
        <f>データ!$W$6</f>
        <v>244.39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oWTLlzYCtHMg24ouzsitPh1/TG5inXYjAkhTB3nnHqz1vPuocSsZWR+9ekj3Ct3AMSzT+mhmif9CJwR67orAg==" saltValue="foQR/ENf3H7ma2KEd0yHM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452092</v>
      </c>
      <c r="D6" s="20">
        <f t="shared" si="3"/>
        <v>46</v>
      </c>
      <c r="E6" s="20">
        <f t="shared" si="3"/>
        <v>1</v>
      </c>
      <c r="F6" s="20">
        <f t="shared" si="3"/>
        <v>0</v>
      </c>
      <c r="G6" s="20">
        <f t="shared" si="3"/>
        <v>1</v>
      </c>
      <c r="H6" s="20" t="str">
        <f t="shared" si="3"/>
        <v>宮崎県　えびの市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54.93</v>
      </c>
      <c r="P6" s="21">
        <f t="shared" si="3"/>
        <v>97</v>
      </c>
      <c r="Q6" s="21">
        <f t="shared" si="3"/>
        <v>2860</v>
      </c>
      <c r="R6" s="21">
        <f t="shared" si="3"/>
        <v>17067</v>
      </c>
      <c r="S6" s="21">
        <f t="shared" si="3"/>
        <v>282.93</v>
      </c>
      <c r="T6" s="21">
        <f t="shared" si="3"/>
        <v>60.32</v>
      </c>
      <c r="U6" s="21">
        <f t="shared" si="3"/>
        <v>16301</v>
      </c>
      <c r="V6" s="21">
        <f t="shared" si="3"/>
        <v>66.7</v>
      </c>
      <c r="W6" s="21">
        <f t="shared" si="3"/>
        <v>244.39</v>
      </c>
      <c r="X6" s="22">
        <f>IF(X7="",NA(),X7)</f>
        <v>90</v>
      </c>
      <c r="Y6" s="22">
        <f t="shared" ref="Y6:AG6" si="4">IF(Y7="",NA(),Y7)</f>
        <v>91.04</v>
      </c>
      <c r="Z6" s="22">
        <f t="shared" si="4"/>
        <v>89.97</v>
      </c>
      <c r="AA6" s="22">
        <f t="shared" si="4"/>
        <v>91.7</v>
      </c>
      <c r="AB6" s="22">
        <f t="shared" si="4"/>
        <v>87.3</v>
      </c>
      <c r="AC6" s="22">
        <f t="shared" si="4"/>
        <v>108.35</v>
      </c>
      <c r="AD6" s="22">
        <f t="shared" si="4"/>
        <v>108.84</v>
      </c>
      <c r="AE6" s="22">
        <f t="shared" si="4"/>
        <v>105.92</v>
      </c>
      <c r="AF6" s="22">
        <f t="shared" si="4"/>
        <v>106.01</v>
      </c>
      <c r="AG6" s="22">
        <f t="shared" si="4"/>
        <v>103.74</v>
      </c>
      <c r="AH6" s="21" t="str">
        <f>IF(AH7="","",IF(AH7="-","【-】","【"&amp;SUBSTITUTE(TEXT(AH7,"#,##0.00"),"-","△")&amp;"】"))</f>
        <v>【107.26】</v>
      </c>
      <c r="AI6" s="22">
        <f>IF(AI7="",NA(),AI7)</f>
        <v>38.26</v>
      </c>
      <c r="AJ6" s="22">
        <f t="shared" ref="AJ6:AR6" si="5">IF(AJ7="",NA(),AJ7)</f>
        <v>47.46</v>
      </c>
      <c r="AK6" s="22">
        <f t="shared" si="5"/>
        <v>61.31</v>
      </c>
      <c r="AL6" s="22">
        <f t="shared" si="5"/>
        <v>72.09</v>
      </c>
      <c r="AM6" s="22">
        <f t="shared" si="5"/>
        <v>88.76</v>
      </c>
      <c r="AN6" s="22">
        <f t="shared" si="5"/>
        <v>3.98</v>
      </c>
      <c r="AO6" s="22">
        <f t="shared" si="5"/>
        <v>6.02</v>
      </c>
      <c r="AP6" s="22">
        <f t="shared" si="5"/>
        <v>7.78</v>
      </c>
      <c r="AQ6" s="22">
        <f t="shared" si="5"/>
        <v>9.59</v>
      </c>
      <c r="AR6" s="22">
        <f t="shared" si="5"/>
        <v>11.55</v>
      </c>
      <c r="AS6" s="21" t="str">
        <f>IF(AS7="","",IF(AS7="-","【-】","【"&amp;SUBSTITUTE(TEXT(AS7,"#,##0.00"),"-","△")&amp;"】"))</f>
        <v>【1.61】</v>
      </c>
      <c r="AT6" s="22">
        <f>IF(AT7="",NA(),AT7)</f>
        <v>461.85</v>
      </c>
      <c r="AU6" s="22">
        <f t="shared" ref="AU6:BC6" si="6">IF(AU7="",NA(),AU7)</f>
        <v>660.73</v>
      </c>
      <c r="AV6" s="22">
        <f t="shared" si="6"/>
        <v>638.30999999999995</v>
      </c>
      <c r="AW6" s="22">
        <f t="shared" si="6"/>
        <v>621.71</v>
      </c>
      <c r="AX6" s="22">
        <f t="shared" si="6"/>
        <v>640.80999999999995</v>
      </c>
      <c r="AY6" s="22">
        <f t="shared" si="6"/>
        <v>367.55</v>
      </c>
      <c r="AZ6" s="22">
        <f t="shared" si="6"/>
        <v>378.56</v>
      </c>
      <c r="BA6" s="22">
        <f t="shared" si="6"/>
        <v>364.46</v>
      </c>
      <c r="BB6" s="22">
        <f t="shared" si="6"/>
        <v>338.89</v>
      </c>
      <c r="BC6" s="22">
        <f t="shared" si="6"/>
        <v>352.34</v>
      </c>
      <c r="BD6" s="21" t="str">
        <f>IF(BD7="","",IF(BD7="-","【-】","【"&amp;SUBSTITUTE(TEXT(BD7,"#,##0.00"),"-","△")&amp;"】"))</f>
        <v>【239.69】</v>
      </c>
      <c r="BE6" s="22">
        <f>IF(BE7="",NA(),BE7)</f>
        <v>660.44</v>
      </c>
      <c r="BF6" s="22">
        <f t="shared" ref="BF6:BN6" si="7">IF(BF7="",NA(),BF7)</f>
        <v>679.47</v>
      </c>
      <c r="BG6" s="22">
        <f t="shared" si="7"/>
        <v>705.8</v>
      </c>
      <c r="BH6" s="22">
        <f t="shared" si="7"/>
        <v>711.61</v>
      </c>
      <c r="BI6" s="22">
        <f t="shared" si="7"/>
        <v>734.8</v>
      </c>
      <c r="BJ6" s="22">
        <f t="shared" si="7"/>
        <v>418.68</v>
      </c>
      <c r="BK6" s="22">
        <f t="shared" si="7"/>
        <v>395.68</v>
      </c>
      <c r="BL6" s="22">
        <f t="shared" si="7"/>
        <v>403.72</v>
      </c>
      <c r="BM6" s="22">
        <f t="shared" si="7"/>
        <v>400.21</v>
      </c>
      <c r="BN6" s="22">
        <f t="shared" si="7"/>
        <v>391.13</v>
      </c>
      <c r="BO6" s="21" t="str">
        <f>IF(BO7="","",IF(BO7="-","【-】","【"&amp;SUBSTITUTE(TEXT(BO7,"#,##0.00"),"-","△")&amp;"】"))</f>
        <v>【264.86】</v>
      </c>
      <c r="BP6" s="22">
        <f>IF(BP7="",NA(),BP7)</f>
        <v>79.25</v>
      </c>
      <c r="BQ6" s="22">
        <f t="shared" ref="BQ6:BY6" si="8">IF(BQ7="",NA(),BQ7)</f>
        <v>85.89</v>
      </c>
      <c r="BR6" s="22">
        <f t="shared" si="8"/>
        <v>85.64</v>
      </c>
      <c r="BS6" s="22">
        <f t="shared" si="8"/>
        <v>87.22</v>
      </c>
      <c r="BT6" s="22">
        <f t="shared" si="8"/>
        <v>82.58</v>
      </c>
      <c r="BU6" s="22">
        <f t="shared" si="8"/>
        <v>94.78</v>
      </c>
      <c r="BV6" s="22">
        <f t="shared" si="8"/>
        <v>97.59</v>
      </c>
      <c r="BW6" s="22">
        <f t="shared" si="8"/>
        <v>92.17</v>
      </c>
      <c r="BX6" s="22">
        <f t="shared" si="8"/>
        <v>92.83</v>
      </c>
      <c r="BY6" s="22">
        <f t="shared" si="8"/>
        <v>92.16</v>
      </c>
      <c r="BZ6" s="21" t="str">
        <f>IF(BZ7="","",IF(BZ7="-","【-】","【"&amp;SUBSTITUTE(TEXT(BZ7,"#,##0.00"),"-","△")&amp;"】"))</f>
        <v>【97.59】</v>
      </c>
      <c r="CA6" s="22">
        <f>IF(CA7="",NA(),CA7)</f>
        <v>192.55</v>
      </c>
      <c r="CB6" s="22">
        <f t="shared" ref="CB6:CJ6" si="9">IF(CB7="",NA(),CB7)</f>
        <v>180.01</v>
      </c>
      <c r="CC6" s="22">
        <f t="shared" si="9"/>
        <v>179.66</v>
      </c>
      <c r="CD6" s="22">
        <f t="shared" si="9"/>
        <v>177.05</v>
      </c>
      <c r="CE6" s="22">
        <f t="shared" si="9"/>
        <v>187.21</v>
      </c>
      <c r="CF6" s="22">
        <f t="shared" si="9"/>
        <v>181.3</v>
      </c>
      <c r="CG6" s="22">
        <f t="shared" si="9"/>
        <v>181.71</v>
      </c>
      <c r="CH6" s="22">
        <f t="shared" si="9"/>
        <v>188.51</v>
      </c>
      <c r="CI6" s="22">
        <f t="shared" si="9"/>
        <v>189.43</v>
      </c>
      <c r="CJ6" s="22">
        <f t="shared" si="9"/>
        <v>196.75</v>
      </c>
      <c r="CK6" s="21" t="str">
        <f>IF(CK7="","",IF(CK7="-","【-】","【"&amp;SUBSTITUTE(TEXT(CK7,"#,##0.00"),"-","△")&amp;"】"))</f>
        <v>【181.66】</v>
      </c>
      <c r="CL6" s="22">
        <f>IF(CL7="",NA(),CL7)</f>
        <v>50.7</v>
      </c>
      <c r="CM6" s="22">
        <f t="shared" ref="CM6:CU6" si="10">IF(CM7="",NA(),CM7)</f>
        <v>48.64</v>
      </c>
      <c r="CN6" s="22">
        <f t="shared" si="10"/>
        <v>47.89</v>
      </c>
      <c r="CO6" s="22">
        <f t="shared" si="10"/>
        <v>46.01</v>
      </c>
      <c r="CP6" s="22">
        <f t="shared" si="10"/>
        <v>43.87</v>
      </c>
      <c r="CQ6" s="22">
        <f t="shared" si="10"/>
        <v>55.89</v>
      </c>
      <c r="CR6" s="22">
        <f t="shared" si="10"/>
        <v>55.72</v>
      </c>
      <c r="CS6" s="22">
        <f t="shared" si="10"/>
        <v>55.31</v>
      </c>
      <c r="CT6" s="22">
        <f t="shared" si="10"/>
        <v>55.14</v>
      </c>
      <c r="CU6" s="22">
        <f t="shared" si="10"/>
        <v>54.99</v>
      </c>
      <c r="CV6" s="21" t="str">
        <f>IF(CV7="","",IF(CV7="-","【-】","【"&amp;SUBSTITUTE(TEXT(CV7,"#,##0.00"),"-","△")&amp;"】"))</f>
        <v>【60.21】</v>
      </c>
      <c r="CW6" s="22">
        <f>IF(CW7="",NA(),CW7)</f>
        <v>78.569999999999993</v>
      </c>
      <c r="CX6" s="22">
        <f t="shared" ref="CX6:DF6" si="11">IF(CX7="",NA(),CX7)</f>
        <v>80.91</v>
      </c>
      <c r="CY6" s="22">
        <f t="shared" si="11"/>
        <v>80.430000000000007</v>
      </c>
      <c r="CZ6" s="22">
        <f t="shared" si="11"/>
        <v>81.86</v>
      </c>
      <c r="DA6" s="22">
        <f t="shared" si="11"/>
        <v>85.03</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58.82</v>
      </c>
      <c r="DI6" s="22">
        <f t="shared" ref="DI6:DQ6" si="12">IF(DI7="",NA(),DI7)</f>
        <v>59.37</v>
      </c>
      <c r="DJ6" s="22">
        <f t="shared" si="12"/>
        <v>60.29</v>
      </c>
      <c r="DK6" s="22">
        <f t="shared" si="12"/>
        <v>61.28</v>
      </c>
      <c r="DL6" s="22">
        <f t="shared" si="12"/>
        <v>61.59</v>
      </c>
      <c r="DM6" s="22">
        <f t="shared" si="12"/>
        <v>50.63</v>
      </c>
      <c r="DN6" s="22">
        <f t="shared" si="12"/>
        <v>51.29</v>
      </c>
      <c r="DO6" s="22">
        <f t="shared" si="12"/>
        <v>52.2</v>
      </c>
      <c r="DP6" s="22">
        <f t="shared" si="12"/>
        <v>52.7</v>
      </c>
      <c r="DQ6" s="22">
        <f t="shared" si="12"/>
        <v>53.48</v>
      </c>
      <c r="DR6" s="21" t="str">
        <f>IF(DR7="","",IF(DR7="-","【-】","【"&amp;SUBSTITUTE(TEXT(DR7,"#,##0.00"),"-","△")&amp;"】"))</f>
        <v>【52.41】</v>
      </c>
      <c r="DS6" s="22">
        <f>IF(DS7="",NA(),DS7)</f>
        <v>72.36</v>
      </c>
      <c r="DT6" s="22">
        <f t="shared" ref="DT6:EB6" si="13">IF(DT7="",NA(),DT7)</f>
        <v>72.36</v>
      </c>
      <c r="DU6" s="22">
        <f t="shared" si="13"/>
        <v>72.41</v>
      </c>
      <c r="DV6" s="22">
        <f t="shared" si="13"/>
        <v>72.680000000000007</v>
      </c>
      <c r="DW6" s="22">
        <f t="shared" si="13"/>
        <v>72.91</v>
      </c>
      <c r="DX6" s="22">
        <f t="shared" si="13"/>
        <v>18.28</v>
      </c>
      <c r="DY6" s="22">
        <f t="shared" si="13"/>
        <v>19.61</v>
      </c>
      <c r="DZ6" s="22">
        <f t="shared" si="13"/>
        <v>20.73</v>
      </c>
      <c r="EA6" s="22">
        <f t="shared" si="13"/>
        <v>22.86</v>
      </c>
      <c r="EB6" s="22">
        <f t="shared" si="13"/>
        <v>24.31</v>
      </c>
      <c r="EC6" s="21" t="str">
        <f>IF(EC7="","",IF(EC7="-","【-】","【"&amp;SUBSTITUTE(TEXT(EC7,"#,##0.00"),"-","△")&amp;"】"))</f>
        <v>【26.78】</v>
      </c>
      <c r="ED6" s="22">
        <f>IF(ED7="",NA(),ED7)</f>
        <v>0.3</v>
      </c>
      <c r="EE6" s="22">
        <f t="shared" ref="EE6:EM6" si="14">IF(EE7="",NA(),EE7)</f>
        <v>0.21</v>
      </c>
      <c r="EF6" s="22">
        <f t="shared" si="14"/>
        <v>0.11</v>
      </c>
      <c r="EG6" s="22">
        <f t="shared" si="14"/>
        <v>0.16</v>
      </c>
      <c r="EH6" s="22">
        <f t="shared" si="14"/>
        <v>0.17</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452092</v>
      </c>
      <c r="D7" s="24">
        <v>46</v>
      </c>
      <c r="E7" s="24">
        <v>1</v>
      </c>
      <c r="F7" s="24">
        <v>0</v>
      </c>
      <c r="G7" s="24">
        <v>1</v>
      </c>
      <c r="H7" s="24" t="s">
        <v>93</v>
      </c>
      <c r="I7" s="24" t="s">
        <v>94</v>
      </c>
      <c r="J7" s="24" t="s">
        <v>95</v>
      </c>
      <c r="K7" s="24" t="s">
        <v>96</v>
      </c>
      <c r="L7" s="24" t="s">
        <v>97</v>
      </c>
      <c r="M7" s="24" t="s">
        <v>98</v>
      </c>
      <c r="N7" s="25" t="s">
        <v>99</v>
      </c>
      <c r="O7" s="25">
        <v>54.93</v>
      </c>
      <c r="P7" s="25">
        <v>97</v>
      </c>
      <c r="Q7" s="25">
        <v>2860</v>
      </c>
      <c r="R7" s="25">
        <v>17067</v>
      </c>
      <c r="S7" s="25">
        <v>282.93</v>
      </c>
      <c r="T7" s="25">
        <v>60.32</v>
      </c>
      <c r="U7" s="25">
        <v>16301</v>
      </c>
      <c r="V7" s="25">
        <v>66.7</v>
      </c>
      <c r="W7" s="25">
        <v>244.39</v>
      </c>
      <c r="X7" s="25">
        <v>90</v>
      </c>
      <c r="Y7" s="25">
        <v>91.04</v>
      </c>
      <c r="Z7" s="25">
        <v>89.97</v>
      </c>
      <c r="AA7" s="25">
        <v>91.7</v>
      </c>
      <c r="AB7" s="25">
        <v>87.3</v>
      </c>
      <c r="AC7" s="25">
        <v>108.35</v>
      </c>
      <c r="AD7" s="25">
        <v>108.84</v>
      </c>
      <c r="AE7" s="25">
        <v>105.92</v>
      </c>
      <c r="AF7" s="25">
        <v>106.01</v>
      </c>
      <c r="AG7" s="25">
        <v>103.74</v>
      </c>
      <c r="AH7" s="25">
        <v>107.26</v>
      </c>
      <c r="AI7" s="25">
        <v>38.26</v>
      </c>
      <c r="AJ7" s="25">
        <v>47.46</v>
      </c>
      <c r="AK7" s="25">
        <v>61.31</v>
      </c>
      <c r="AL7" s="25">
        <v>72.09</v>
      </c>
      <c r="AM7" s="25">
        <v>88.76</v>
      </c>
      <c r="AN7" s="25">
        <v>3.98</v>
      </c>
      <c r="AO7" s="25">
        <v>6.02</v>
      </c>
      <c r="AP7" s="25">
        <v>7.78</v>
      </c>
      <c r="AQ7" s="25">
        <v>9.59</v>
      </c>
      <c r="AR7" s="25">
        <v>11.55</v>
      </c>
      <c r="AS7" s="25">
        <v>1.61</v>
      </c>
      <c r="AT7" s="25">
        <v>461.85</v>
      </c>
      <c r="AU7" s="25">
        <v>660.73</v>
      </c>
      <c r="AV7" s="25">
        <v>638.30999999999995</v>
      </c>
      <c r="AW7" s="25">
        <v>621.71</v>
      </c>
      <c r="AX7" s="25">
        <v>640.80999999999995</v>
      </c>
      <c r="AY7" s="25">
        <v>367.55</v>
      </c>
      <c r="AZ7" s="25">
        <v>378.56</v>
      </c>
      <c r="BA7" s="25">
        <v>364.46</v>
      </c>
      <c r="BB7" s="25">
        <v>338.89</v>
      </c>
      <c r="BC7" s="25">
        <v>352.34</v>
      </c>
      <c r="BD7" s="25">
        <v>239.69</v>
      </c>
      <c r="BE7" s="25">
        <v>660.44</v>
      </c>
      <c r="BF7" s="25">
        <v>679.47</v>
      </c>
      <c r="BG7" s="25">
        <v>705.8</v>
      </c>
      <c r="BH7" s="25">
        <v>711.61</v>
      </c>
      <c r="BI7" s="25">
        <v>734.8</v>
      </c>
      <c r="BJ7" s="25">
        <v>418.68</v>
      </c>
      <c r="BK7" s="25">
        <v>395.68</v>
      </c>
      <c r="BL7" s="25">
        <v>403.72</v>
      </c>
      <c r="BM7" s="25">
        <v>400.21</v>
      </c>
      <c r="BN7" s="25">
        <v>391.13</v>
      </c>
      <c r="BO7" s="25">
        <v>264.86</v>
      </c>
      <c r="BP7" s="25">
        <v>79.25</v>
      </c>
      <c r="BQ7" s="25">
        <v>85.89</v>
      </c>
      <c r="BR7" s="25">
        <v>85.64</v>
      </c>
      <c r="BS7" s="25">
        <v>87.22</v>
      </c>
      <c r="BT7" s="25">
        <v>82.58</v>
      </c>
      <c r="BU7" s="25">
        <v>94.78</v>
      </c>
      <c r="BV7" s="25">
        <v>97.59</v>
      </c>
      <c r="BW7" s="25">
        <v>92.17</v>
      </c>
      <c r="BX7" s="25">
        <v>92.83</v>
      </c>
      <c r="BY7" s="25">
        <v>92.16</v>
      </c>
      <c r="BZ7" s="25">
        <v>97.59</v>
      </c>
      <c r="CA7" s="25">
        <v>192.55</v>
      </c>
      <c r="CB7" s="25">
        <v>180.01</v>
      </c>
      <c r="CC7" s="25">
        <v>179.66</v>
      </c>
      <c r="CD7" s="25">
        <v>177.05</v>
      </c>
      <c r="CE7" s="25">
        <v>187.21</v>
      </c>
      <c r="CF7" s="25">
        <v>181.3</v>
      </c>
      <c r="CG7" s="25">
        <v>181.71</v>
      </c>
      <c r="CH7" s="25">
        <v>188.51</v>
      </c>
      <c r="CI7" s="25">
        <v>189.43</v>
      </c>
      <c r="CJ7" s="25">
        <v>196.75</v>
      </c>
      <c r="CK7" s="25">
        <v>181.66</v>
      </c>
      <c r="CL7" s="25">
        <v>50.7</v>
      </c>
      <c r="CM7" s="25">
        <v>48.64</v>
      </c>
      <c r="CN7" s="25">
        <v>47.89</v>
      </c>
      <c r="CO7" s="25">
        <v>46.01</v>
      </c>
      <c r="CP7" s="25">
        <v>43.87</v>
      </c>
      <c r="CQ7" s="25">
        <v>55.89</v>
      </c>
      <c r="CR7" s="25">
        <v>55.72</v>
      </c>
      <c r="CS7" s="25">
        <v>55.31</v>
      </c>
      <c r="CT7" s="25">
        <v>55.14</v>
      </c>
      <c r="CU7" s="25">
        <v>54.99</v>
      </c>
      <c r="CV7" s="25">
        <v>60.21</v>
      </c>
      <c r="CW7" s="25">
        <v>78.569999999999993</v>
      </c>
      <c r="CX7" s="25">
        <v>80.91</v>
      </c>
      <c r="CY7" s="25">
        <v>80.430000000000007</v>
      </c>
      <c r="CZ7" s="25">
        <v>81.86</v>
      </c>
      <c r="DA7" s="25">
        <v>85.03</v>
      </c>
      <c r="DB7" s="25">
        <v>81.27</v>
      </c>
      <c r="DC7" s="25">
        <v>81.260000000000005</v>
      </c>
      <c r="DD7" s="25">
        <v>80.36</v>
      </c>
      <c r="DE7" s="25">
        <v>80.13</v>
      </c>
      <c r="DF7" s="25">
        <v>79.34</v>
      </c>
      <c r="DG7" s="25">
        <v>89.21</v>
      </c>
      <c r="DH7" s="25">
        <v>58.82</v>
      </c>
      <c r="DI7" s="25">
        <v>59.37</v>
      </c>
      <c r="DJ7" s="25">
        <v>60.29</v>
      </c>
      <c r="DK7" s="25">
        <v>61.28</v>
      </c>
      <c r="DL7" s="25">
        <v>61.59</v>
      </c>
      <c r="DM7" s="25">
        <v>50.63</v>
      </c>
      <c r="DN7" s="25">
        <v>51.29</v>
      </c>
      <c r="DO7" s="25">
        <v>52.2</v>
      </c>
      <c r="DP7" s="25">
        <v>52.7</v>
      </c>
      <c r="DQ7" s="25">
        <v>53.48</v>
      </c>
      <c r="DR7" s="25">
        <v>52.41</v>
      </c>
      <c r="DS7" s="25">
        <v>72.36</v>
      </c>
      <c r="DT7" s="25">
        <v>72.36</v>
      </c>
      <c r="DU7" s="25">
        <v>72.41</v>
      </c>
      <c r="DV7" s="25">
        <v>72.680000000000007</v>
      </c>
      <c r="DW7" s="25">
        <v>72.91</v>
      </c>
      <c r="DX7" s="25">
        <v>18.28</v>
      </c>
      <c r="DY7" s="25">
        <v>19.61</v>
      </c>
      <c r="DZ7" s="25">
        <v>20.73</v>
      </c>
      <c r="EA7" s="25">
        <v>22.86</v>
      </c>
      <c r="EB7" s="25">
        <v>24.31</v>
      </c>
      <c r="EC7" s="25">
        <v>26.78</v>
      </c>
      <c r="ED7" s="25">
        <v>0.3</v>
      </c>
      <c r="EE7" s="25">
        <v>0.21</v>
      </c>
      <c r="EF7" s="25">
        <v>0.11</v>
      </c>
      <c r="EG7" s="25">
        <v>0.16</v>
      </c>
      <c r="EH7" s="25">
        <v>0.17</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2026-01-28T08:31:16Z</cp:lastPrinted>
  <dcterms:created xsi:type="dcterms:W3CDTF">2025-12-12T09:24:49Z</dcterms:created>
  <dcterms:modified xsi:type="dcterms:W3CDTF">2026-02-24T07:07:03Z</dcterms:modified>
  <cp:category/>
</cp:coreProperties>
</file>