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1D71AB5C-C8B3-4341-B257-E76EA1105589}" xr6:coauthVersionLast="47" xr6:coauthVersionMax="47" xr10:uidLastSave="{00000000-0000-0000-0000-000000000000}"/>
  <workbookProtection workbookAlgorithmName="SHA-512" workbookHashValue="kqyncsjtrr7wuJ/bcdo5nqZg6Fj6yzv1+QJoC3Uha7dDYr8PxQSmEvHpp71wBh4MmP2EaSc1e4tjxa2ig1yJdg==" workbookSaltValue="VvPEvyemBXekwFIbPkdxl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P10" i="4"/>
  <c r="B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<sst xmlns="http://schemas.openxmlformats.org/spreadsheetml/2006/main" count="228" uniqueCount="113">
  <si>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</si>
  <si>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</si>
  <si>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</si>
  <si>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</si>
  <si>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</si>
  <si>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</si>
  <si>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</si>
  <si>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</si>
  <si>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</si>
  <si>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</si>
  <si>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</si>
  <si>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</si>
  <si>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</si>
  <si>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</si>
  <si>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</si>
  <si>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</si>
  <si>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</si>
  <si>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</si>
  <si>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</si>
  <si>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</si>
  <si>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</si>
  <si>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</si>
  <si>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</si>
  <si>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</si>
  <si>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</si>
  <si>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</si>
  <si>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</si>
  <si>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</si>
  <si>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</si>
  <si>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</si>
  <si>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</si>
  <si>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</si>
  <si>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</si>
  <si>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</si>
  <si>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</si>
  <si>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</si>
  <si>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</si>
  <si>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</si>
  <si>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</si>
  <si>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</si>
  <si>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</si>
  <si>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</si>
  <si>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</si>
  <si>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</si>
  <si>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</si>
  <si>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</si>
  <si>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</si>
  <si>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</si>
  <si>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</si>
  <si>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</si>
  <si>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</si>
  <si>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</si>
  <si>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</si>
  <si>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</si>
  <si>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</si>
  <si>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</si>
  <si>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</si>
  <si>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</si>
  <si>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</si>
  <si>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</si>
  <si>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</si>
  <si>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</si>
  <si>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</si>
  <si>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</si>
  <si>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</si>
  <si>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</si>
  <si>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</si>
  <si>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</si>
  <si>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</si>
  <si>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</si>
  <si>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</si>
  <si>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</si>
  <si>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</si>
  <si>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</si>
  <si>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</si>
  <si>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</si>
  <si>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</si>
  <si>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</si>
  <si>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</si>
  <si>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</si>
  <si>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</si>
  <si>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</si>
  <si>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</si>
  <si>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</si>
  <si>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</si>
  <si>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</si>
  <si>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</si>
  <si>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</si>
  <si>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</si>
  <si>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</si>
  <si>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</si>
  <si>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</si>
  <si>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</si>
  <si>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高原町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</si>
  <si>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</si>
  <si>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</si>
  <si>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</si>
  <si>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</si>
  <si>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</si>
  <si>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</si>
  <si>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</si>
  <si>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</si>
  <si>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</si>
  <si>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</si>
  <si>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</si>
  <si>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</si>
  <si>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</si>
  <si>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</si>
  <si>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</si>
  <si>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</si>
  <si>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について、令和6年度は人口減少に伴う給水収益の微減により、収益が前年度を下回ったものの、災害等に伴う修繕費が少なかったこともあり、費用の減少が大きく、前年度より6.57ポイント改善したものである。
【累積欠損金比率】は0％であるため、経営の健全性に問題はない。
【流動比率】については、類似団体平均及び全国平均を上回っていること、令和2年度が企業債償還のピークであり流動負債は減少傾向にあることから経営の健全性が見て取れる。
【企業債残高対給水収益比率】については、全国平均値からすると残高の規模が大きいが、将来の企業債借入れ及び償還の推移を予測していくと企業債残高が年々減少していくと考えているため、中長期的な観点から現在の数値で問題ないと考える。
【料金回収率、給水原価】については、毎年同程度の推移にて経営が保たれており、類似団体平均値と比較しても経営が健全であると判断できる。
【施設利用率】については、平均値より上回っていることから、本町の施設利用状況や規模は適正であるといえる。
【有収率】については、類似団体や全国平均と比較しても改善の必要性があることから、漏水箇所の特定を進め、管路の更新を進めていく必要がある。</t>
    <rPh sb="19" eb="23">
      <t>ジンコウゲンショウ</t>
    </rPh>
    <rPh sb="24" eb="25">
      <t>トモナ</t>
    </rPh>
    <rPh sb="31" eb="33">
      <t>ビゲン</t>
    </rPh>
    <rPh sb="37" eb="39">
      <t>シュウエキ</t>
    </rPh>
    <rPh sb="40" eb="43">
      <t>ゼンネンド</t>
    </rPh>
    <rPh sb="44" eb="46">
      <t>シタマワ</t>
    </rPh>
    <rPh sb="58" eb="60">
      <t>シュウゼン</t>
    </rPh>
    <rPh sb="60" eb="61">
      <t>ヒ</t>
    </rPh>
    <rPh sb="62" eb="63">
      <t>スク</t>
    </rPh>
    <rPh sb="73" eb="75">
      <t>ヒヨウ</t>
    </rPh>
    <rPh sb="76" eb="78">
      <t>ゲンショウ</t>
    </rPh>
    <rPh sb="79" eb="80">
      <t>オオ</t>
    </rPh>
    <rPh sb="83" eb="86">
      <t>ゼンネンド</t>
    </rPh>
    <rPh sb="96" eb="98">
      <t>カイゼン</t>
    </rPh>
    <rPh sb="151" eb="155">
      <t>ルイジダンタイ</t>
    </rPh>
    <rPh sb="157" eb="158">
      <t>オヨ</t>
    </rPh>
    <rPh sb="159" eb="161">
      <t>ゼンコク</t>
    </rPh>
    <rPh sb="161" eb="163">
      <t>ヘイキン</t>
    </rPh>
    <rPh sb="198" eb="200">
      <t>ケイコウ</t>
    </rPh>
    <rPh sb="496" eb="498">
      <t>カショ</t>
    </rPh>
    <rPh sb="499" eb="501">
      <t>トクテイ</t>
    </rPh>
    <rPh sb="502" eb="503">
      <t>スス</t>
    </rPh>
    <phoneticPr fontId="4"/>
  </si>
  <si>
    <t>【有形固定資産減価償却率】については、平成30年度から類似団体平均を上回っており、老朽化の進む償却資産の更新に係る投資計画を実施していかなければならないと考える。
　管路については、【管路経年化率】のとおり、全国平均値、類似単体平均値より高い数値を示しており、法定耐用年数を経過した割合が年々増加している傾向にあるため計画的に更新を図る必要がある。
【管路更新率】については、令和6年度は道路新設による配水管の布設や浄水場の整備を行ったため、類似団体平均を大きく下回る結果となった。今後は、既設管路の更新に予算を傾斜配分して、計画的に工事を進める必要がある。</t>
    <rPh sb="188" eb="190">
      <t>レイワ</t>
    </rPh>
    <rPh sb="191" eb="193">
      <t>ネンド</t>
    </rPh>
    <rPh sb="194" eb="196">
      <t>ドウロ</t>
    </rPh>
    <rPh sb="196" eb="198">
      <t>シンセツ</t>
    </rPh>
    <rPh sb="201" eb="204">
      <t>ハイスイカン</t>
    </rPh>
    <rPh sb="205" eb="207">
      <t>フセツ</t>
    </rPh>
    <rPh sb="208" eb="211">
      <t>ジョウスイジョウ</t>
    </rPh>
    <rPh sb="212" eb="214">
      <t>セイビ</t>
    </rPh>
    <rPh sb="215" eb="216">
      <t>オコナ</t>
    </rPh>
    <rPh sb="241" eb="243">
      <t>コンゴ</t>
    </rPh>
    <phoneticPr fontId="4"/>
  </si>
  <si>
    <t>　本町の水道事業における経営状況は、経営の健全性・効率性を比較分析すると、【有収率】を除く大部分の項目において、全国平均値や類似団体平均値より高い水準が保たれているといえるため、数値的には問題なく健全性が保たれている状態といえる。
　しかし、高度経済成長期に集中的に整備してきた管路等に係る更新時期が近づいていることに加え、既に法定耐用年数を超過した老朽管路も増加している。
　これらの状況を踏まえ、財政面と投資面の均衡が図れる将来の水道事業を見据えた計画の必要性を認識し、平成28年11月に策定し、令和6年3月に見直した「高原町水道事業経営戦略」において、令和15年度までの中長期的な経営方針を定めている。
　アセットマネジメントの理念により継続的かつ計画的な管路及び施設の更新を実施することで、更なる経営の健全性を確保し、今後とも良質な水道水を安定的に供給していく。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</si>
</sst>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0.33</c:v>
                </c:pt>
                <c:pt idx="1">
                  <c:v>0.68</c:v>
                </c:pt>
                <c:pt idx="2">
                  <c:v>0.87</c:v>
                </c:pt>
                <c:pt idx="3">
                  <c:v>0.2</c:v>
                </c:pt>
                <c:pt idx="4">
                  <c:v>0.08</c:v>
                </c:pt>
              </c:numCache>
            </c:numRef>
          </c:val>
          <c:extLst>
            <c:ext xmlns:c16="http://schemas.microsoft.com/office/drawing/2014/chart" uri="{C3380CC4-5D6E-409C-BE32-E72D297353CC}">
              <c16:uniqueId val="{00000000-F3BE-4EC0-BD55-7E2A58E240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F3BE-4EC0-BD55-7E2A58E240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66.34</c:v>
                </c:pt>
                <c:pt idx="1">
                  <c:v>65.27</c:v>
                </c:pt>
                <c:pt idx="2">
                  <c:v>67.239999999999995</c:v>
                </c:pt>
                <c:pt idx="3">
                  <c:v>63.59</c:v>
                </c:pt>
                <c:pt idx="4">
                  <c:v>64.2</c:v>
                </c:pt>
              </c:numCache>
            </c:numRef>
          </c:val>
          <c:extLst>
            <c:ext xmlns:c16="http://schemas.microsoft.com/office/drawing/2014/chart" uri="{C3380CC4-5D6E-409C-BE32-E72D297353CC}">
              <c16:uniqueId val="{00000000-DC0E-481F-B2C2-11B7FA57A7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DC0E-481F-B2C2-11B7FA57A7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76.16</c:v>
                </c:pt>
                <c:pt idx="1">
                  <c:v>76.36</c:v>
                </c:pt>
                <c:pt idx="2">
                  <c:v>72.7</c:v>
                </c:pt>
                <c:pt idx="3">
                  <c:v>75.2</c:v>
                </c:pt>
                <c:pt idx="4">
                  <c:v>74.099999999999994</c:v>
                </c:pt>
              </c:numCache>
            </c:numRef>
          </c:val>
          <c:extLst>
            <c:ext xmlns:c16="http://schemas.microsoft.com/office/drawing/2014/chart" uri="{C3380CC4-5D6E-409C-BE32-E72D297353CC}">
              <c16:uniqueId val="{00000000-2DD5-4579-A00C-94B756537E9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2DD5-4579-A00C-94B756537E9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113.18</c:v>
                </c:pt>
                <c:pt idx="1">
                  <c:v>108.88</c:v>
                </c:pt>
                <c:pt idx="2">
                  <c:v>102.3</c:v>
                </c:pt>
                <c:pt idx="3">
                  <c:v>103.03</c:v>
                </c:pt>
                <c:pt idx="4">
                  <c:v>109.6</c:v>
                </c:pt>
              </c:numCache>
            </c:numRef>
          </c:val>
          <c:extLst>
            <c:ext xmlns:c16="http://schemas.microsoft.com/office/drawing/2014/chart" uri="{C3380CC4-5D6E-409C-BE32-E72D297353CC}">
              <c16:uniqueId val="{00000000-CCA5-4825-AA72-7691089B505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CCA5-4825-AA72-7691089B505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49.7</c:v>
                </c:pt>
                <c:pt idx="1">
                  <c:v>51.43</c:v>
                </c:pt>
                <c:pt idx="2">
                  <c:v>52.98</c:v>
                </c:pt>
                <c:pt idx="3">
                  <c:v>54.11</c:v>
                </c:pt>
                <c:pt idx="4">
                  <c:v>55.69</c:v>
                </c:pt>
              </c:numCache>
            </c:numRef>
          </c:val>
          <c:extLst>
            <c:ext xmlns:c16="http://schemas.microsoft.com/office/drawing/2014/chart" uri="{C3380CC4-5D6E-409C-BE32-E72D297353CC}">
              <c16:uniqueId val="{00000000-1D19-4625-81BE-D0A8F26423D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1D19-4625-81BE-D0A8F26423D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16.670000000000002</c:v>
                </c:pt>
                <c:pt idx="1">
                  <c:v>20.239999999999998</c:v>
                </c:pt>
                <c:pt idx="2">
                  <c:v>24.15</c:v>
                </c:pt>
                <c:pt idx="3">
                  <c:v>26.73</c:v>
                </c:pt>
                <c:pt idx="4">
                  <c:v>30.44</c:v>
                </c:pt>
              </c:numCache>
            </c:numRef>
          </c:val>
          <c:extLst>
            <c:ext xmlns:c16="http://schemas.microsoft.com/office/drawing/2014/chart" uri="{C3380CC4-5D6E-409C-BE32-E72D297353CC}">
              <c16:uniqueId val="{00000000-FAF8-4321-BE04-EB5411753F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FAF8-4321-BE04-EB5411753F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C9-41B4-A1CC-1C1C968CD4F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02C9-41B4-A1CC-1C1C968CD4F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296.67</c:v>
                </c:pt>
                <c:pt idx="1">
                  <c:v>388.72</c:v>
                </c:pt>
                <c:pt idx="2">
                  <c:v>368.81</c:v>
                </c:pt>
                <c:pt idx="3">
                  <c:v>387.64</c:v>
                </c:pt>
                <c:pt idx="4">
                  <c:v>379.15</c:v>
                </c:pt>
              </c:numCache>
            </c:numRef>
          </c:val>
          <c:extLst>
            <c:ext xmlns:c16="http://schemas.microsoft.com/office/drawing/2014/chart" uri="{C3380CC4-5D6E-409C-BE32-E72D297353CC}">
              <c16:uniqueId val="{00000000-3B2B-4651-BA60-5EA8AC5BB6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3B2B-4651-BA60-5EA8AC5BB6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463.48</c:v>
                </c:pt>
                <c:pt idx="1">
                  <c:v>445.75</c:v>
                </c:pt>
                <c:pt idx="2">
                  <c:v>449.5</c:v>
                </c:pt>
                <c:pt idx="3">
                  <c:v>418.36</c:v>
                </c:pt>
                <c:pt idx="4">
                  <c:v>402.76</c:v>
                </c:pt>
              </c:numCache>
            </c:numRef>
          </c:val>
          <c:extLst>
            <c:ext xmlns:c16="http://schemas.microsoft.com/office/drawing/2014/chart" uri="{C3380CC4-5D6E-409C-BE32-E72D297353CC}">
              <c16:uniqueId val="{00000000-C4D2-483F-8B7D-BAE607E6B8D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C4D2-483F-8B7D-BAE607E6B8D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113.01</c:v>
                </c:pt>
                <c:pt idx="1">
                  <c:v>108.4</c:v>
                </c:pt>
                <c:pt idx="2">
                  <c:v>97.27</c:v>
                </c:pt>
                <c:pt idx="3">
                  <c:v>102.18</c:v>
                </c:pt>
                <c:pt idx="4">
                  <c:v>109.51</c:v>
                </c:pt>
              </c:numCache>
            </c:numRef>
          </c:val>
          <c:extLst>
            <c:ext xmlns:c16="http://schemas.microsoft.com/office/drawing/2014/chart" uri="{C3380CC4-5D6E-409C-BE32-E72D297353CC}">
              <c16:uniqueId val="{00000000-E3F1-464F-86DF-58A49513980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E3F1-464F-86DF-58A49513980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123.29</c:v>
                </c:pt>
                <c:pt idx="1">
                  <c:v>128.75</c:v>
                </c:pt>
                <c:pt idx="2">
                  <c:v>138.16</c:v>
                </c:pt>
                <c:pt idx="3">
                  <c:v>137.01</c:v>
                </c:pt>
                <c:pt idx="4">
                  <c:v>127.92</c:v>
                </c:pt>
              </c:numCache>
            </c:numRef>
          </c:val>
          <c:extLst>
            <c:ext xmlns:c16="http://schemas.microsoft.com/office/drawing/2014/chart" uri="{C3380CC4-5D6E-409C-BE32-E72D297353CC}">
              <c16:uniqueId val="{00000000-379A-4AE8-B2F2-8E67479CAC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379A-4AE8-B2F2-8E67479CAC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高原町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8393</v>
      </c>
      <c r="AM8" s="44"/>
      <c r="AN8" s="44"/>
      <c r="AO8" s="44"/>
      <c r="AP8" s="44"/>
      <c r="AQ8" s="44"/>
      <c r="AR8" s="44"/>
      <c r="AS8" s="44"/>
      <c r="AT8" s="45">
        <f>データ!$S$6</f>
        <v>85.39</v>
      </c>
      <c r="AU8" s="46"/>
      <c r="AV8" s="46"/>
      <c r="AW8" s="46"/>
      <c r="AX8" s="46"/>
      <c r="AY8" s="46"/>
      <c r="AZ8" s="46"/>
      <c r="BA8" s="46"/>
      <c r="BB8" s="47">
        <f>データ!$T$6</f>
        <v>98.29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65.56</v>
      </c>
      <c r="J10" s="46"/>
      <c r="K10" s="46"/>
      <c r="L10" s="46"/>
      <c r="M10" s="46"/>
      <c r="N10" s="46"/>
      <c r="O10" s="74"/>
      <c r="P10" s="47">
        <f>データ!$P$6</f>
        <v>99.29</v>
      </c>
      <c r="Q10" s="47"/>
      <c r="R10" s="47"/>
      <c r="S10" s="47"/>
      <c r="T10" s="47"/>
      <c r="U10" s="47"/>
      <c r="V10" s="47"/>
      <c r="W10" s="44">
        <f>データ!$Q$6</f>
        <v>2893</v>
      </c>
      <c r="X10" s="44"/>
      <c r="Y10" s="44"/>
      <c r="Z10" s="44"/>
      <c r="AA10" s="44"/>
      <c r="AB10" s="44"/>
      <c r="AC10" s="44"/>
      <c r="AD10" s="2"/>
      <c r="AE10" s="2"/>
      <c r="AF10" s="2"/>
      <c r="AG10" s="2"/>
      <c r="AH10" s="2"/>
      <c r="AI10" s="2"/>
      <c r="AJ10" s="2"/>
      <c r="AK10" s="2"/>
      <c r="AL10" s="44">
        <f>データ!$U$6</f>
        <v>8270</v>
      </c>
      <c r="AM10" s="44"/>
      <c r="AN10" s="44"/>
      <c r="AO10" s="44"/>
      <c r="AP10" s="44"/>
      <c r="AQ10" s="44"/>
      <c r="AR10" s="44"/>
      <c r="AS10" s="44"/>
      <c r="AT10" s="45">
        <f>データ!$V$6</f>
        <v>51.6</v>
      </c>
      <c r="AU10" s="46"/>
      <c r="AV10" s="46"/>
      <c r="AW10" s="46"/>
      <c r="AX10" s="46"/>
      <c r="AY10" s="46"/>
      <c r="AZ10" s="46"/>
      <c r="BA10" s="46"/>
      <c r="BB10" s="47">
        <f>データ!$W$6</f>
        <v>160.27000000000001</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111</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2">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g9Fo1hOPoE8RSD1YF1+VSdAb1MjWjXb0LBI+Dew+J8EcroMmvHa8KlP0DMbym9IKQUCQqsIazD6AOfZFi7Qdg==" saltValue="pbxjKGT1CAqmt3Dfk0aFw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453617</v>
      </c>
      <c r="D6" s="20">
        <f t="shared" si="3"/>
        <v>46</v>
      </c>
      <c r="E6" s="20">
        <f t="shared" si="3"/>
        <v>1</v>
      </c>
      <c r="F6" s="20">
        <f t="shared" si="3"/>
        <v>0</v>
      </c>
      <c r="G6" s="20">
        <f t="shared" si="3"/>
        <v>1</v>
      </c>
      <c r="H6" s="20" t="str">
        <f t="shared" si="3"/>
        <v>宮崎県　高原町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65.56</v>
      </c>
      <c r="P6" s="21">
        <f t="shared" si="3"/>
        <v>99.29</v>
      </c>
      <c r="Q6" s="21">
        <f t="shared" si="3"/>
        <v>2893</v>
      </c>
      <c r="R6" s="21">
        <f t="shared" si="3"/>
        <v>8393</v>
      </c>
      <c r="S6" s="21">
        <f t="shared" si="3"/>
        <v>85.39</v>
      </c>
      <c r="T6" s="21">
        <f t="shared" si="3"/>
        <v>98.29</v>
      </c>
      <c r="U6" s="21">
        <f t="shared" si="3"/>
        <v>8270</v>
      </c>
      <c r="V6" s="21">
        <f t="shared" si="3"/>
        <v>51.6</v>
      </c>
      <c r="W6" s="21">
        <f t="shared" si="3"/>
        <v>160.27000000000001</v>
      </c>
      <c r="X6" s="22">
        <f>IF(X7="",NA(),X7)</f>
        <v>113.18</v>
      </c>
      <c r="Y6" s="22">
        <f t="shared" ref="Y6:AG6" si="4">IF(Y7="",NA(),Y7)</f>
        <v>108.88</v>
      </c>
      <c r="Z6" s="22">
        <f t="shared" si="4"/>
        <v>102.3</v>
      </c>
      <c r="AA6" s="22">
        <f t="shared" si="4"/>
        <v>103.03</v>
      </c>
      <c r="AB6" s="22">
        <f t="shared" si="4"/>
        <v>109.6</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296.67</v>
      </c>
      <c r="AU6" s="22">
        <f t="shared" ref="AU6:BC6" si="6">IF(AU7="",NA(),AU7)</f>
        <v>388.72</v>
      </c>
      <c r="AV6" s="22">
        <f t="shared" si="6"/>
        <v>368.81</v>
      </c>
      <c r="AW6" s="22">
        <f t="shared" si="6"/>
        <v>387.64</v>
      </c>
      <c r="AX6" s="22">
        <f t="shared" si="6"/>
        <v>379.15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463.48</v>
      </c>
      <c r="BF6" s="22">
        <f t="shared" ref="BF6:BN6" si="7">IF(BF7="",NA(),BF7)</f>
        <v>445.75</v>
      </c>
      <c r="BG6" s="22">
        <f t="shared" si="7"/>
        <v>449.5</v>
      </c>
      <c r="BH6" s="22">
        <f t="shared" si="7"/>
        <v>418.36</v>
      </c>
      <c r="BI6" s="22">
        <f t="shared" si="7"/>
        <v>402.76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113.01</v>
      </c>
      <c r="BQ6" s="22">
        <f t="shared" ref="BQ6:BY6" si="8">IF(BQ7="",NA(),BQ7)</f>
        <v>108.4</v>
      </c>
      <c r="BR6" s="22">
        <f t="shared" si="8"/>
        <v>97.27</v>
      </c>
      <c r="BS6" s="22">
        <f t="shared" si="8"/>
        <v>102.18</v>
      </c>
      <c r="BT6" s="22">
        <f t="shared" si="8"/>
        <v>109.51</v>
      </c>
      <c r="BU6" s="22">
        <f t="shared" si="8"/>
        <v>82.78</v>
      </c>
      <c r="BV6" s="22">
        <f t="shared" si="8"/>
        <v>84.82</v>
      </c>
      <c r="BW6" s="22">
        <f t="shared" si="8"/>
        <v>82.29</v>
      </c>
      <c r="BX6" s="22">
        <f t="shared" si="8"/>
        <v>84.16</v>
      </c>
      <c r="BY6" s="22">
        <f t="shared" si="8"/>
        <v>81.45</v>
      </c>
      <c r="BZ6" s="21" t="str">
        <f>IF(BZ7="","",IF(BZ7="-","【-】","【"&amp;SUBSTITUTE(TEXT(BZ7,"#,##0.00"),"-","△")&amp;"】"))</f>
        <v>【97.59】</v>
      </c>
      <c r="CA6" s="22">
        <f>IF(CA7="",NA(),CA7)</f>
        <v>123.29</v>
      </c>
      <c r="CB6" s="22">
        <f t="shared" ref="CB6:CJ6" si="9">IF(CB7="",NA(),CB7)</f>
        <v>128.75</v>
      </c>
      <c r="CC6" s="22">
        <f t="shared" si="9"/>
        <v>138.16</v>
      </c>
      <c r="CD6" s="22">
        <f t="shared" si="9"/>
        <v>137.01</v>
      </c>
      <c r="CE6" s="22">
        <f t="shared" si="9"/>
        <v>127.92</v>
      </c>
      <c r="CF6" s="22">
        <f t="shared" si="9"/>
        <v>225.09</v>
      </c>
      <c r="CG6" s="22">
        <f t="shared" si="9"/>
        <v>224.82</v>
      </c>
      <c r="CH6" s="22">
        <f t="shared" si="9"/>
        <v>230.85</v>
      </c>
      <c r="CI6" s="22">
        <f t="shared" si="9"/>
        <v>230.21</v>
      </c>
      <c r="CJ6" s="22">
        <f t="shared" si="9"/>
        <v>240.31</v>
      </c>
      <c r="CK6" s="21" t="str">
        <f>IF(CK7="","",IF(CK7="-","【-】","【"&amp;SUBSTITUTE(TEXT(CK7,"#,##0.00"),"-","△")&amp;"】"))</f>
        <v>【181.66】</v>
      </c>
      <c r="CL6" s="22">
        <f>IF(CL7="",NA(),CL7)</f>
        <v>66.34</v>
      </c>
      <c r="CM6" s="22">
        <f t="shared" ref="CM6:CU6" si="10">IF(CM7="",NA(),CM7)</f>
        <v>65.27</v>
      </c>
      <c r="CN6" s="22">
        <f t="shared" si="10"/>
        <v>67.239999999999995</v>
      </c>
      <c r="CO6" s="22">
        <f t="shared" si="10"/>
        <v>63.59</v>
      </c>
      <c r="CP6" s="22">
        <f t="shared" si="10"/>
        <v>64.2</v>
      </c>
      <c r="CQ6" s="22">
        <f t="shared" si="10"/>
        <v>49.38</v>
      </c>
      <c r="CR6" s="22">
        <f t="shared" si="10"/>
        <v>50.09</v>
      </c>
      <c r="CS6" s="22">
        <f t="shared" si="10"/>
        <v>50.1</v>
      </c>
      <c r="CT6" s="22">
        <f t="shared" si="10"/>
        <v>49.76</v>
      </c>
      <c r="CU6" s="22">
        <f t="shared" si="10"/>
        <v>49.74</v>
      </c>
      <c r="CV6" s="21" t="str">
        <f>IF(CV7="","",IF(CV7="-","【-】","【"&amp;SUBSTITUTE(TEXT(CV7,"#,##0.00"),"-","△")&amp;"】"))</f>
        <v>【60.21】</v>
      </c>
      <c r="CW6" s="22">
        <f>IF(CW7="",NA(),CW7)</f>
        <v>76.16</v>
      </c>
      <c r="CX6" s="22">
        <f t="shared" ref="CX6:DF6" si="11">IF(CX7="",NA(),CX7)</f>
        <v>76.36</v>
      </c>
      <c r="CY6" s="22">
        <f t="shared" si="11"/>
        <v>72.7</v>
      </c>
      <c r="CZ6" s="22">
        <f t="shared" si="11"/>
        <v>75.2</v>
      </c>
      <c r="DA6" s="22">
        <f t="shared" si="11"/>
        <v>74.099999999999994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49.7</v>
      </c>
      <c r="DI6" s="22">
        <f t="shared" ref="DI6:DQ6" si="12">IF(DI7="",NA(),DI7)</f>
        <v>51.43</v>
      </c>
      <c r="DJ6" s="22">
        <f t="shared" si="12"/>
        <v>52.98</v>
      </c>
      <c r="DK6" s="22">
        <f t="shared" si="12"/>
        <v>54.11</v>
      </c>
      <c r="DL6" s="22">
        <f t="shared" si="12"/>
        <v>55.69</v>
      </c>
      <c r="DM6" s="22">
        <f t="shared" si="12"/>
        <v>47.5</v>
      </c>
      <c r="DN6" s="22">
        <f t="shared" si="12"/>
        <v>48.41</v>
      </c>
      <c r="DO6" s="22">
        <f t="shared" si="12"/>
        <v>50.02</v>
      </c>
      <c r="DP6" s="22">
        <f t="shared" si="12"/>
        <v>51.38</v>
      </c>
      <c r="DQ6" s="22">
        <f t="shared" si="12"/>
        <v>52.3</v>
      </c>
      <c r="DR6" s="21" t="str">
        <f>IF(DR7="","",IF(DR7="-","【-】","【"&amp;SUBSTITUTE(TEXT(DR7,"#,##0.00"),"-","△")&amp;"】"))</f>
        <v>【52.41】</v>
      </c>
      <c r="DS6" s="22">
        <f>IF(DS7="",NA(),DS7)</f>
        <v>16.670000000000002</v>
      </c>
      <c r="DT6" s="22">
        <f t="shared" ref="DT6:EB6" si="13">IF(DT7="",NA(),DT7)</f>
        <v>20.239999999999998</v>
      </c>
      <c r="DU6" s="22">
        <f t="shared" si="13"/>
        <v>24.15</v>
      </c>
      <c r="DV6" s="22">
        <f t="shared" si="13"/>
        <v>26.73</v>
      </c>
      <c r="DW6" s="22">
        <f t="shared" si="13"/>
        <v>30.44</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0.33</v>
      </c>
      <c r="EE6" s="22">
        <f t="shared" ref="EE6:EM6" si="14">IF(EE7="",NA(),EE7)</f>
        <v>0.68</v>
      </c>
      <c r="EF6" s="22">
        <f t="shared" si="14"/>
        <v>0.87</v>
      </c>
      <c r="EG6" s="22">
        <f t="shared" si="14"/>
        <v>0.2</v>
      </c>
      <c r="EH6" s="22">
        <f t="shared" si="14"/>
        <v>0.08</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453617</v>
      </c>
      <c r="D7" s="24">
        <v>46</v>
      </c>
      <c r="E7" s="24">
        <v>1</v>
      </c>
      <c r="F7" s="24">
        <v>0</v>
      </c>
      <c r="G7" s="24">
        <v>1</v>
      </c>
      <c r="H7" s="24" t="s">
        <v>93</v>
      </c>
      <c r="I7" s="24" t="s">
        <v>94</v>
      </c>
      <c r="J7" s="24" t="s">
        <v>95</v>
      </c>
      <c r="K7" s="24" t="s">
        <v>96</v>
      </c>
      <c r="L7" s="24" t="s">
        <v>97</v>
      </c>
      <c r="M7" s="24" t="s">
        <v>98</v>
      </c>
      <c r="N7" s="25" t="s">
        <v>99</v>
      </c>
      <c r="O7" s="25">
        <v>65.56</v>
      </c>
      <c r="P7" s="25">
        <v>99.29</v>
      </c>
      <c r="Q7" s="25">
        <v>2893</v>
      </c>
      <c r="R7" s="25">
        <v>8393</v>
      </c>
      <c r="S7" s="25">
        <v>85.39</v>
      </c>
      <c r="T7" s="25">
        <v>98.29</v>
      </c>
      <c r="U7" s="25">
        <v>8270</v>
      </c>
      <c r="V7" s="25">
        <v>51.6</v>
      </c>
      <c r="W7" s="25">
        <v>160.27000000000001</v>
      </c>
      <c r="X7" s="25">
        <v>113.18</v>
      </c>
      <c r="Y7" s="25">
        <v>108.88</v>
      </c>
      <c r="Z7" s="25">
        <v>102.3</v>
      </c>
      <c r="AA7" s="25">
        <v>103.03</v>
      </c>
      <c r="AB7" s="25">
        <v>109.6</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296.67</v>
      </c>
      <c r="AU7" s="25">
        <v>388.72</v>
      </c>
      <c r="AV7" s="25">
        <v>368.81</v>
      </c>
      <c r="AW7" s="25">
        <v>387.64</v>
      </c>
      <c r="AX7" s="25">
        <v>379.15</v>
      </c>
      <c r="AY7" s="25">
        <v>305.08</v>
      </c>
      <c r="AZ7" s="25">
        <v>305.33999999999997</v>
      </c>
      <c r="BA7" s="25">
        <v>310.01</v>
      </c>
      <c r="BB7" s="25">
        <v>311.12</v>
      </c>
      <c r="BC7" s="25">
        <v>293.51</v>
      </c>
      <c r="BD7" s="25">
        <v>239.69</v>
      </c>
      <c r="BE7" s="25">
        <v>463.48</v>
      </c>
      <c r="BF7" s="25">
        <v>445.75</v>
      </c>
      <c r="BG7" s="25">
        <v>449.5</v>
      </c>
      <c r="BH7" s="25">
        <v>418.36</v>
      </c>
      <c r="BI7" s="25">
        <v>402.76</v>
      </c>
      <c r="BJ7" s="25">
        <v>585.59</v>
      </c>
      <c r="BK7" s="25">
        <v>561.34</v>
      </c>
      <c r="BL7" s="25">
        <v>538.33000000000004</v>
      </c>
      <c r="BM7" s="25">
        <v>515.14</v>
      </c>
      <c r="BN7" s="25">
        <v>498.34</v>
      </c>
      <c r="BO7" s="25">
        <v>264.86</v>
      </c>
      <c r="BP7" s="25">
        <v>113.01</v>
      </c>
      <c r="BQ7" s="25">
        <v>108.4</v>
      </c>
      <c r="BR7" s="25">
        <v>97.27</v>
      </c>
      <c r="BS7" s="25">
        <v>102.18</v>
      </c>
      <c r="BT7" s="25">
        <v>109.51</v>
      </c>
      <c r="BU7" s="25">
        <v>82.78</v>
      </c>
      <c r="BV7" s="25">
        <v>84.82</v>
      </c>
      <c r="BW7" s="25">
        <v>82.29</v>
      </c>
      <c r="BX7" s="25">
        <v>84.16</v>
      </c>
      <c r="BY7" s="25">
        <v>81.45</v>
      </c>
      <c r="BZ7" s="25">
        <v>97.59</v>
      </c>
      <c r="CA7" s="25">
        <v>123.29</v>
      </c>
      <c r="CB7" s="25">
        <v>128.75</v>
      </c>
      <c r="CC7" s="25">
        <v>138.16</v>
      </c>
      <c r="CD7" s="25">
        <v>137.01</v>
      </c>
      <c r="CE7" s="25">
        <v>127.92</v>
      </c>
      <c r="CF7" s="25">
        <v>225.09</v>
      </c>
      <c r="CG7" s="25">
        <v>224.82</v>
      </c>
      <c r="CH7" s="25">
        <v>230.85</v>
      </c>
      <c r="CI7" s="25">
        <v>230.21</v>
      </c>
      <c r="CJ7" s="25">
        <v>240.31</v>
      </c>
      <c r="CK7" s="25">
        <v>181.66</v>
      </c>
      <c r="CL7" s="25">
        <v>66.34</v>
      </c>
      <c r="CM7" s="25">
        <v>65.27</v>
      </c>
      <c r="CN7" s="25">
        <v>67.239999999999995</v>
      </c>
      <c r="CO7" s="25">
        <v>63.59</v>
      </c>
      <c r="CP7" s="25">
        <v>64.2</v>
      </c>
      <c r="CQ7" s="25">
        <v>49.38</v>
      </c>
      <c r="CR7" s="25">
        <v>50.09</v>
      </c>
      <c r="CS7" s="25">
        <v>50.1</v>
      </c>
      <c r="CT7" s="25">
        <v>49.76</v>
      </c>
      <c r="CU7" s="25">
        <v>49.74</v>
      </c>
      <c r="CV7" s="25">
        <v>60.21</v>
      </c>
      <c r="CW7" s="25">
        <v>76.16</v>
      </c>
      <c r="CX7" s="25">
        <v>76.36</v>
      </c>
      <c r="CY7" s="25">
        <v>72.7</v>
      </c>
      <c r="CZ7" s="25">
        <v>75.2</v>
      </c>
      <c r="DA7" s="25">
        <v>74.099999999999994</v>
      </c>
      <c r="DB7" s="25">
        <v>78.010000000000005</v>
      </c>
      <c r="DC7" s="25">
        <v>77.599999999999994</v>
      </c>
      <c r="DD7" s="25">
        <v>77.3</v>
      </c>
      <c r="DE7" s="25">
        <v>76.64</v>
      </c>
      <c r="DF7" s="25">
        <v>75.37</v>
      </c>
      <c r="DG7" s="25">
        <v>89.21</v>
      </c>
      <c r="DH7" s="25">
        <v>49.7</v>
      </c>
      <c r="DI7" s="25">
        <v>51.43</v>
      </c>
      <c r="DJ7" s="25">
        <v>52.98</v>
      </c>
      <c r="DK7" s="25">
        <v>54.11</v>
      </c>
      <c r="DL7" s="25">
        <v>55.69</v>
      </c>
      <c r="DM7" s="25">
        <v>47.5</v>
      </c>
      <c r="DN7" s="25">
        <v>48.41</v>
      </c>
      <c r="DO7" s="25">
        <v>50.02</v>
      </c>
      <c r="DP7" s="25">
        <v>51.38</v>
      </c>
      <c r="DQ7" s="25">
        <v>52.3</v>
      </c>
      <c r="DR7" s="25">
        <v>52.41</v>
      </c>
      <c r="DS7" s="25">
        <v>16.670000000000002</v>
      </c>
      <c r="DT7" s="25">
        <v>20.239999999999998</v>
      </c>
      <c r="DU7" s="25">
        <v>24.15</v>
      </c>
      <c r="DV7" s="25">
        <v>26.73</v>
      </c>
      <c r="DW7" s="25">
        <v>30.44</v>
      </c>
      <c r="DX7" s="25">
        <v>17.399999999999999</v>
      </c>
      <c r="DY7" s="25">
        <v>18.64</v>
      </c>
      <c r="DZ7" s="25">
        <v>19.510000000000002</v>
      </c>
      <c r="EA7" s="25">
        <v>21.6</v>
      </c>
      <c r="EB7" s="25">
        <v>23.36</v>
      </c>
      <c r="EC7" s="25">
        <v>26.78</v>
      </c>
      <c r="ED7" s="25">
        <v>0.33</v>
      </c>
      <c r="EE7" s="25">
        <v>0.68</v>
      </c>
      <c r="EF7" s="25">
        <v>0.87</v>
      </c>
      <c r="EG7" s="25">
        <v>0.2</v>
      </c>
      <c r="EH7" s="25">
        <v>0.08</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2026-02-02T00:18:17Z</cp:lastPrinted>
  <dcterms:created xsi:type="dcterms:W3CDTF">2025-12-12T09:24:50Z</dcterms:created>
  <dcterms:modified xsi:type="dcterms:W3CDTF">2026-02-24T07:10:01Z</dcterms:modified>
  <cp:category/>
</cp:coreProperties>
</file>