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E4A0829F-8CD6-4754-8A9B-9DB2C8825F7D}" xr6:coauthVersionLast="47" xr6:coauthVersionMax="47" xr10:uidLastSave="{00000000-0000-0000-0000-000000000000}"/>
  <workbookProtection workbookAlgorithmName="SHA-512" workbookHashValue="vWf2xAgf2MK86JNlStEXxJ/HZ4Eli8IE6s+8Mmdqoiahz+BZ+xSwpYs1Wkhk5fP7jWTbgkxirqHO17doWaEoGw==" workbookSaltValue="R1FPv/9vioXWvwrwTQYfR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W10" i="4" s="1"/>
  <c r="P6" i="5"/>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BB10" i="4"/>
  <c r="P10"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<sst xmlns="http://schemas.openxmlformats.org/spreadsheetml/2006/main" count="228" uniqueCount="112">
  <si>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</si>
  <si>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</si>
  <si>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</si>
  <si>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</si>
  <si>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</si>
  <si>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</si>
  <si>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</si>
  <si>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</si>
  <si>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</si>
  <si>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</si>
  <si>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</si>
  <si>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</si>
  <si>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</si>
  <si>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</si>
  <si>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</si>
  <si>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</si>
  <si>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</si>
  <si>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</si>
  <si>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</si>
  <si>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</si>
  <si>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</si>
  <si>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</si>
  <si>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</si>
  <si>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</si>
  <si>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</si>
  <si>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</si>
  <si>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</si>
  <si>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</si>
  <si>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</si>
  <si>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</si>
  <si>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</si>
  <si>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</si>
  <si>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</si>
  <si>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</si>
  <si>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</si>
  <si>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</si>
  <si>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</si>
  <si>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</si>
  <si>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</si>
  <si>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</si>
  <si>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</si>
  <si>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</si>
  <si>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</si>
  <si>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</si>
  <si>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</si>
  <si>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</si>
  <si>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</si>
  <si>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</si>
  <si>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</si>
  <si>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</si>
  <si>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</si>
  <si>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</si>
  <si>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</si>
  <si>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</si>
  <si>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</si>
  <si>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</si>
  <si>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</si>
  <si>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</si>
  <si>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</si>
  <si>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</si>
  <si>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</si>
  <si>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</si>
  <si>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</si>
  <si>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</si>
  <si>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</si>
  <si>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</si>
  <si>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</si>
  <si>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</si>
  <si>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</si>
  <si>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</si>
  <si>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</si>
  <si>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</si>
  <si>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</si>
  <si>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</si>
  <si>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</si>
  <si>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</si>
  <si>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</si>
  <si>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</si>
  <si>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</si>
  <si>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</si>
  <si>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</si>
  <si>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</si>
  <si>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</si>
  <si>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</si>
  <si>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</si>
  <si>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</si>
  <si>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</si>
  <si>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</si>
  <si>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</si>
  <si>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</si>
  <si>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</si>
  <si>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</si>
  <si>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</si>
  <si>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国富町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</si>
  <si>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</si>
  <si>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</si>
  <si>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</si>
  <si>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</si>
  <si>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</si>
  <si>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</si>
  <si>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</si>
  <si>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</si>
  <si>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</si>
  <si>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</si>
  <si>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</si>
  <si>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</si>
  <si>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</si>
  <si>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</si>
  <si>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</si>
  <si>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①経常収支比率は100%を超えています。さらなる経費の削減と適切な投資に努めます。
②累積欠損は発生していません。
③流動比率は類似団体の平均は下回っているものの、指標となる100％は超えており今後も増加する見込みとなっています。
④企業債残高対給水収益比率は、令和４年度及び５年度にコロナ・物価高騰対策として水道料金の減額を実施したため、一時的に増加しましたが、今後は投資と料金設定のバランスにより減少していきます。
⑤料金回収率は事業費用を給水収益で賄えている状況とされる100％を上回っております。なお、令和４年度及び５年度は水道料金の減額を実施しています。
⑥給水原価は類似団体と比べて低い水準にあり、適正であると考えられます。
⑦施設利用率は適正といえますが、⑧有収率が低い状況です。対策として、漏水多発地域の配水管の全面的な更新に加え、漏水多発地域以外においても漏水調査を計画的に行い漏水の減少に努めます。</t>
    <phoneticPr fontId="4"/>
  </si>
  <si>
    <t>①有形固定資産減価償却率は類似団体と比べて低い状況です。しかし②管路経年化率、③管路更新率で示されているとおり、今後も年々上昇してくことが予測できます。資金を有効活用し、計画的に施設の更新を行っていく必要があります。</t>
    <phoneticPr fontId="4"/>
  </si>
  <si>
    <t>　経営の健全性・効率性は比較的良好であるといえますが、有収率の低さが緊急の課題となっています。引き続き、先進的技術の導入等効果的な有収率対策に取り組み、災害及び事故に強い水道インフラ整備を進め、水道事業を持続可能なものとして次世代に引き継い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</si>
</sst>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0.49</c:v>
                </c:pt>
                <c:pt idx="1">
                  <c:v>0.87</c:v>
                </c:pt>
                <c:pt idx="2">
                  <c:v>0.97</c:v>
                </c:pt>
                <c:pt idx="3">
                  <c:v>0.42</c:v>
                </c:pt>
                <c:pt idx="4">
                  <c:v>0.92</c:v>
                </c:pt>
              </c:numCache>
            </c:numRef>
          </c:val>
          <c:extLst>
            <c:ext xmlns:c16="http://schemas.microsoft.com/office/drawing/2014/chart" uri="{C3380CC4-5D6E-409C-BE32-E72D297353CC}">
              <c16:uniqueId val="{00000000-300A-4AAC-9F9A-8203FBC048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00A-4AAC-9F9A-8203FBC048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79.62</c:v>
                </c:pt>
                <c:pt idx="1">
                  <c:v>78.150000000000006</c:v>
                </c:pt>
                <c:pt idx="2">
                  <c:v>78.239999999999995</c:v>
                </c:pt>
                <c:pt idx="3">
                  <c:v>77.86</c:v>
                </c:pt>
                <c:pt idx="4">
                  <c:v>79.64</c:v>
                </c:pt>
              </c:numCache>
            </c:numRef>
          </c:val>
          <c:extLst>
            <c:ext xmlns:c16="http://schemas.microsoft.com/office/drawing/2014/chart" uri="{C3380CC4-5D6E-409C-BE32-E72D297353CC}">
              <c16:uniqueId val="{00000000-9ED1-4812-9DEB-EEF21C2F902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9ED1-4812-9DEB-EEF21C2F902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71.75</c:v>
                </c:pt>
                <c:pt idx="1">
                  <c:v>72.63</c:v>
                </c:pt>
                <c:pt idx="2">
                  <c:v>72.260000000000005</c:v>
                </c:pt>
                <c:pt idx="3">
                  <c:v>71.510000000000005</c:v>
                </c:pt>
                <c:pt idx="4">
                  <c:v>70.209999999999994</c:v>
                </c:pt>
              </c:numCache>
            </c:numRef>
          </c:val>
          <c:extLst>
            <c:ext xmlns:c16="http://schemas.microsoft.com/office/drawing/2014/chart" uri="{C3380CC4-5D6E-409C-BE32-E72D297353CC}">
              <c16:uniqueId val="{00000000-77B7-4172-A7B5-6CD9774BDDB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77B7-4172-A7B5-6CD9774BDDB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c:v>
                </c:pt>
                <c:pt idx="1">
                  <c:v>119.07</c:v>
                </c:pt>
                <c:pt idx="2">
                  <c:v>116.63</c:v>
                </c:pt>
                <c:pt idx="3">
                  <c:v>121.77</c:v>
                </c:pt>
                <c:pt idx="4">
                  <c:v>116.71</c:v>
                </c:pt>
              </c:numCache>
            </c:numRef>
          </c:val>
          <c:extLst>
            <c:ext xmlns:c16="http://schemas.microsoft.com/office/drawing/2014/chart" uri="{C3380CC4-5D6E-409C-BE32-E72D297353CC}">
              <c16:uniqueId val="{00000000-100A-44BD-B3F4-79FDE5D0BE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100A-44BD-B3F4-79FDE5D0BE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45.66</c:v>
                </c:pt>
                <c:pt idx="1">
                  <c:v>47.62</c:v>
                </c:pt>
                <c:pt idx="2">
                  <c:v>49.09</c:v>
                </c:pt>
                <c:pt idx="3">
                  <c:v>50.89</c:v>
                </c:pt>
                <c:pt idx="4">
                  <c:v>52.28</c:v>
                </c:pt>
              </c:numCache>
            </c:numRef>
          </c:val>
          <c:extLst>
            <c:ext xmlns:c16="http://schemas.microsoft.com/office/drawing/2014/chart" uri="{C3380CC4-5D6E-409C-BE32-E72D297353CC}">
              <c16:uniqueId val="{00000000-D65D-4726-B289-05C4FA1804C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65D-4726-B289-05C4FA1804C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15.47</c:v>
                </c:pt>
                <c:pt idx="1">
                  <c:v>16.829999999999998</c:v>
                </c:pt>
                <c:pt idx="2">
                  <c:v>17.350000000000001</c:v>
                </c:pt>
                <c:pt idx="3">
                  <c:v>23.68</c:v>
                </c:pt>
                <c:pt idx="4">
                  <c:v>24.48</c:v>
                </c:pt>
              </c:numCache>
            </c:numRef>
          </c:val>
          <c:extLst>
            <c:ext xmlns:c16="http://schemas.microsoft.com/office/drawing/2014/chart" uri="{C3380CC4-5D6E-409C-BE32-E72D297353CC}">
              <c16:uniqueId val="{00000000-EF9D-4A6F-9FB8-62E25C4749F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EF9D-4A6F-9FB8-62E25C4749F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59-436A-9C43-35D4864CDB7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3059-436A-9C43-35D4864CDB7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128.38</c:v>
                </c:pt>
                <c:pt idx="1">
                  <c:v>155.07</c:v>
                </c:pt>
                <c:pt idx="2">
                  <c:v>170.29</c:v>
                </c:pt>
                <c:pt idx="3">
                  <c:v>186.73</c:v>
                </c:pt>
                <c:pt idx="4">
                  <c:v>193.1</c:v>
                </c:pt>
              </c:numCache>
            </c:numRef>
          </c:val>
          <c:extLst>
            <c:ext xmlns:c16="http://schemas.microsoft.com/office/drawing/2014/chart" uri="{C3380CC4-5D6E-409C-BE32-E72D297353CC}">
              <c16:uniqueId val="{00000000-4BA4-49BD-BC5B-196B980EFE9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4BA4-49BD-BC5B-196B980EFE9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735.5</c:v>
                </c:pt>
                <c:pt idx="1">
                  <c:v>711.26</c:v>
                </c:pt>
                <c:pt idx="2">
                  <c:v>763</c:v>
                </c:pt>
                <c:pt idx="3">
                  <c:v>720.05</c:v>
                </c:pt>
                <c:pt idx="4">
                  <c:v>646.05999999999995</c:v>
                </c:pt>
              </c:numCache>
            </c:numRef>
          </c:val>
          <c:extLst>
            <c:ext xmlns:c16="http://schemas.microsoft.com/office/drawing/2014/chart" uri="{C3380CC4-5D6E-409C-BE32-E72D297353CC}">
              <c16:uniqueId val="{00000000-9340-425E-8745-71143DECCD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9340-425E-8745-71143DECCD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115.51</c:v>
                </c:pt>
                <c:pt idx="1">
                  <c:v>114.21</c:v>
                </c:pt>
                <c:pt idx="2">
                  <c:v>99.38</c:v>
                </c:pt>
                <c:pt idx="3">
                  <c:v>106.88</c:v>
                </c:pt>
                <c:pt idx="4">
                  <c:v>110.32</c:v>
                </c:pt>
              </c:numCache>
            </c:numRef>
          </c:val>
          <c:extLst>
            <c:ext xmlns:c16="http://schemas.microsoft.com/office/drawing/2014/chart" uri="{C3380CC4-5D6E-409C-BE32-E72D297353CC}">
              <c16:uniqueId val="{00000000-42EF-404F-B823-B61D0C3055F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2EF-404F-B823-B61D0C3055F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144.97999999999999</c:v>
                </c:pt>
                <c:pt idx="1">
                  <c:v>146.77000000000001</c:v>
                </c:pt>
                <c:pt idx="2">
                  <c:v>151.6</c:v>
                </c:pt>
                <c:pt idx="3">
                  <c:v>144.96</c:v>
                </c:pt>
                <c:pt idx="4">
                  <c:v>152.51</c:v>
                </c:pt>
              </c:numCache>
            </c:numRef>
          </c:val>
          <c:extLst>
            <c:ext xmlns:c16="http://schemas.microsoft.com/office/drawing/2014/chart" uri="{C3380CC4-5D6E-409C-BE32-E72D297353CC}">
              <c16:uniqueId val="{00000000-ADB0-4DE2-9CED-26557D203B0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DB0-4DE2-9CED-26557D203B0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国富町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18243</v>
      </c>
      <c r="AM8" s="44"/>
      <c r="AN8" s="44"/>
      <c r="AO8" s="44"/>
      <c r="AP8" s="44"/>
      <c r="AQ8" s="44"/>
      <c r="AR8" s="44"/>
      <c r="AS8" s="44"/>
      <c r="AT8" s="45">
        <f>データ!$S$6</f>
        <v>130.63</v>
      </c>
      <c r="AU8" s="46"/>
      <c r="AV8" s="46"/>
      <c r="AW8" s="46"/>
      <c r="AX8" s="46"/>
      <c r="AY8" s="46"/>
      <c r="AZ8" s="46"/>
      <c r="BA8" s="46"/>
      <c r="BB8" s="47">
        <f>データ!$T$6</f>
        <v>139.65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41.69</v>
      </c>
      <c r="J10" s="46"/>
      <c r="K10" s="46"/>
      <c r="L10" s="46"/>
      <c r="M10" s="46"/>
      <c r="N10" s="46"/>
      <c r="O10" s="80"/>
      <c r="P10" s="47">
        <f>データ!$P$6</f>
        <v>99.65</v>
      </c>
      <c r="Q10" s="47"/>
      <c r="R10" s="47"/>
      <c r="S10" s="47"/>
      <c r="T10" s="47"/>
      <c r="U10" s="47"/>
      <c r="V10" s="47"/>
      <c r="W10" s="44">
        <f>データ!$Q$6</f>
        <v>3353</v>
      </c>
      <c r="X10" s="44"/>
      <c r="Y10" s="44"/>
      <c r="Z10" s="44"/>
      <c r="AA10" s="44"/>
      <c r="AB10" s="44"/>
      <c r="AC10" s="44"/>
      <c r="AD10" s="2"/>
      <c r="AE10" s="2"/>
      <c r="AF10" s="2"/>
      <c r="AG10" s="2"/>
      <c r="AH10" s="2"/>
      <c r="AI10" s="2"/>
      <c r="AJ10" s="2"/>
      <c r="AK10" s="2"/>
      <c r="AL10" s="44">
        <f>データ!$U$6</f>
        <v>18079</v>
      </c>
      <c r="AM10" s="44"/>
      <c r="AN10" s="44"/>
      <c r="AO10" s="44"/>
      <c r="AP10" s="44"/>
      <c r="AQ10" s="44"/>
      <c r="AR10" s="44"/>
      <c r="AS10" s="44"/>
      <c r="AT10" s="45">
        <f>データ!$V$6</f>
        <v>34.450000000000003</v>
      </c>
      <c r="AU10" s="46"/>
      <c r="AV10" s="46"/>
      <c r="AW10" s="46"/>
      <c r="AX10" s="46"/>
      <c r="AY10" s="46"/>
      <c r="AZ10" s="46"/>
      <c r="BA10" s="46"/>
      <c r="BB10" s="47">
        <f>データ!$W$6</f>
        <v>524.79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o3o96nVFgTo1dPAqr+44uI3XNQTCN8OFZXif2+0FW7uVvrYHkf8Ggbuf2BdEe0ZbbQHEj1mFvXjzMDFj/AUDg==" saltValue="156SYZLB0hUrDcn7c3Fp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453820</v>
      </c>
      <c r="D6" s="20">
        <f t="shared" si="3"/>
        <v>46</v>
      </c>
      <c r="E6" s="20">
        <f t="shared" si="3"/>
        <v>1</v>
      </c>
      <c r="F6" s="20">
        <f t="shared" si="3"/>
        <v>0</v>
      </c>
      <c r="G6" s="20">
        <f t="shared" si="3"/>
        <v>1</v>
      </c>
      <c r="H6" s="20" t="str">
        <f t="shared" si="3"/>
        <v>宮崎県　国富町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41.69</v>
      </c>
      <c r="P6" s="21">
        <f t="shared" si="3"/>
        <v>99.65</v>
      </c>
      <c r="Q6" s="21">
        <f t="shared" si="3"/>
        <v>3353</v>
      </c>
      <c r="R6" s="21">
        <f t="shared" si="3"/>
        <v>18243</v>
      </c>
      <c r="S6" s="21">
        <f t="shared" si="3"/>
        <v>130.63</v>
      </c>
      <c r="T6" s="21">
        <f t="shared" si="3"/>
        <v>139.65</v>
      </c>
      <c r="U6" s="21">
        <f t="shared" si="3"/>
        <v>18079</v>
      </c>
      <c r="V6" s="21">
        <f t="shared" si="3"/>
        <v>34.450000000000003</v>
      </c>
      <c r="W6" s="21">
        <f t="shared" si="3"/>
        <v>524.79</v>
      </c>
      <c r="X6" s="22">
        <f>IF(X7="",NA(),X7)</f>
        <v>123</v>
      </c>
      <c r="Y6" s="22">
        <f t="shared" ref="Y6:AG6" si="4">IF(Y7="",NA(),Y7)</f>
        <v>119.07</v>
      </c>
      <c r="Z6" s="22">
        <f t="shared" si="4"/>
        <v>116.63</v>
      </c>
      <c r="AA6" s="22">
        <f t="shared" si="4"/>
        <v>121.77</v>
      </c>
      <c r="AB6" s="22">
        <f t="shared" si="4"/>
        <v>116.71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128.38</v>
      </c>
      <c r="AU6" s="22">
        <f t="shared" ref="AU6:BC6" si="6">IF(AU7="",NA(),AU7)</f>
        <v>155.07</v>
      </c>
      <c r="AV6" s="22">
        <f t="shared" si="6"/>
        <v>170.29</v>
      </c>
      <c r="AW6" s="22">
        <f t="shared" si="6"/>
        <v>186.73</v>
      </c>
      <c r="AX6" s="22">
        <f t="shared" si="6"/>
        <v>193.1</v>
      </c>
      <c r="AY6" s="22">
        <f t="shared" si="6"/>
        <v>367.55</v>
      </c>
      <c r="AZ6" s="22">
        <f t="shared" si="6"/>
        <v>378.56</v>
      </c>
      <c r="BA6" s="22">
        <f t="shared" si="6"/>
        <v>364.46</v>
      </c>
      <c r="BB6" s="22">
        <f t="shared" si="6"/>
        <v>338.89</v>
      </c>
      <c r="BC6" s="22">
        <f t="shared" si="6"/>
        <v>352.34</v>
      </c>
      <c r="BD6" s="21" t="str">
        <f>IF(BD7="","",IF(BD7="-","【-】","【"&amp;SUBSTITUTE(TEXT(BD7,"#,##0.00"),"-","△")&amp;"】"))</f>
        <v>【239.69】</v>
      </c>
      <c r="BE6" s="22">
        <f>IF(BE7="",NA(),BE7)</f>
        <v>735.5</v>
      </c>
      <c r="BF6" s="22">
        <f t="shared" ref="BF6:BN6" si="7">IF(BF7="",NA(),BF7)</f>
        <v>711.26</v>
      </c>
      <c r="BG6" s="22">
        <f t="shared" si="7"/>
        <v>763</v>
      </c>
      <c r="BH6" s="22">
        <f t="shared" si="7"/>
        <v>720.05</v>
      </c>
      <c r="BI6" s="22">
        <f t="shared" si="7"/>
        <v>646.05999999999995</v>
      </c>
      <c r="BJ6" s="22">
        <f t="shared" si="7"/>
        <v>418.68</v>
      </c>
      <c r="BK6" s="22">
        <f t="shared" si="7"/>
        <v>395.68</v>
      </c>
      <c r="BL6" s="22">
        <f t="shared" si="7"/>
        <v>403.72</v>
      </c>
      <c r="BM6" s="22">
        <f t="shared" si="7"/>
        <v>400.21</v>
      </c>
      <c r="BN6" s="22">
        <f t="shared" si="7"/>
        <v>391.13</v>
      </c>
      <c r="BO6" s="21" t="str">
        <f>IF(BO7="","",IF(BO7="-","【-】","【"&amp;SUBSTITUTE(TEXT(BO7,"#,##0.00"),"-","△")&amp;"】"))</f>
        <v>【264.86】</v>
      </c>
      <c r="BP6" s="22">
        <f>IF(BP7="",NA(),BP7)</f>
        <v>115.51</v>
      </c>
      <c r="BQ6" s="22">
        <f t="shared" ref="BQ6:BY6" si="8">IF(BQ7="",NA(),BQ7)</f>
        <v>114.21</v>
      </c>
      <c r="BR6" s="22">
        <f t="shared" si="8"/>
        <v>99.38</v>
      </c>
      <c r="BS6" s="22">
        <f t="shared" si="8"/>
        <v>106.88</v>
      </c>
      <c r="BT6" s="22">
        <f t="shared" si="8"/>
        <v>110.32</v>
      </c>
      <c r="BU6" s="22">
        <f t="shared" si="8"/>
        <v>94.78</v>
      </c>
      <c r="BV6" s="22">
        <f t="shared" si="8"/>
        <v>97.59</v>
      </c>
      <c r="BW6" s="22">
        <f t="shared" si="8"/>
        <v>92.17</v>
      </c>
      <c r="BX6" s="22">
        <f t="shared" si="8"/>
        <v>92.83</v>
      </c>
      <c r="BY6" s="22">
        <f t="shared" si="8"/>
        <v>92.16</v>
      </c>
      <c r="BZ6" s="21" t="str">
        <f>IF(BZ7="","",IF(BZ7="-","【-】","【"&amp;SUBSTITUTE(TEXT(BZ7,"#,##0.00"),"-","△")&amp;"】"))</f>
        <v>【97.59】</v>
      </c>
      <c r="CA6" s="22">
        <f>IF(CA7="",NA(),CA7)</f>
        <v>144.97999999999999</v>
      </c>
      <c r="CB6" s="22">
        <f t="shared" ref="CB6:CJ6" si="9">IF(CB7="",NA(),CB7)</f>
        <v>146.77000000000001</v>
      </c>
      <c r="CC6" s="22">
        <f t="shared" si="9"/>
        <v>151.6</v>
      </c>
      <c r="CD6" s="22">
        <f t="shared" si="9"/>
        <v>144.96</v>
      </c>
      <c r="CE6" s="22">
        <f t="shared" si="9"/>
        <v>152.51</v>
      </c>
      <c r="CF6" s="22">
        <f t="shared" si="9"/>
        <v>181.3</v>
      </c>
      <c r="CG6" s="22">
        <f t="shared" si="9"/>
        <v>181.71</v>
      </c>
      <c r="CH6" s="22">
        <f t="shared" si="9"/>
        <v>188.51</v>
      </c>
      <c r="CI6" s="22">
        <f t="shared" si="9"/>
        <v>189.43</v>
      </c>
      <c r="CJ6" s="22">
        <f t="shared" si="9"/>
        <v>196.75</v>
      </c>
      <c r="CK6" s="21" t="str">
        <f>IF(CK7="","",IF(CK7="-","【-】","【"&amp;SUBSTITUTE(TEXT(CK7,"#,##0.00"),"-","△")&amp;"】"))</f>
        <v>【181.66】</v>
      </c>
      <c r="CL6" s="22">
        <f>IF(CL7="",NA(),CL7)</f>
        <v>79.62</v>
      </c>
      <c r="CM6" s="22">
        <f t="shared" ref="CM6:CU6" si="10">IF(CM7="",NA(),CM7)</f>
        <v>78.150000000000006</v>
      </c>
      <c r="CN6" s="22">
        <f t="shared" si="10"/>
        <v>78.239999999999995</v>
      </c>
      <c r="CO6" s="22">
        <f t="shared" si="10"/>
        <v>77.86</v>
      </c>
      <c r="CP6" s="22">
        <f t="shared" si="10"/>
        <v>79.64</v>
      </c>
      <c r="CQ6" s="22">
        <f t="shared" si="10"/>
        <v>55.89</v>
      </c>
      <c r="CR6" s="22">
        <f t="shared" si="10"/>
        <v>55.72</v>
      </c>
      <c r="CS6" s="22">
        <f t="shared" si="10"/>
        <v>55.31</v>
      </c>
      <c r="CT6" s="22">
        <f t="shared" si="10"/>
        <v>55.14</v>
      </c>
      <c r="CU6" s="22">
        <f t="shared" si="10"/>
        <v>54.99</v>
      </c>
      <c r="CV6" s="21" t="str">
        <f>IF(CV7="","",IF(CV7="-","【-】","【"&amp;SUBSTITUTE(TEXT(CV7,"#,##0.00"),"-","△")&amp;"】"))</f>
        <v>【60.21】</v>
      </c>
      <c r="CW6" s="22">
        <f>IF(CW7="",NA(),CW7)</f>
        <v>71.75</v>
      </c>
      <c r="CX6" s="22">
        <f t="shared" ref="CX6:DF6" si="11">IF(CX7="",NA(),CX7)</f>
        <v>72.63</v>
      </c>
      <c r="CY6" s="22">
        <f t="shared" si="11"/>
        <v>72.260000000000005</v>
      </c>
      <c r="CZ6" s="22">
        <f t="shared" si="11"/>
        <v>71.510000000000005</v>
      </c>
      <c r="DA6" s="22">
        <f t="shared" si="11"/>
        <v>70.209999999999994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45.66</v>
      </c>
      <c r="DI6" s="22">
        <f t="shared" ref="DI6:DQ6" si="12">IF(DI7="",NA(),DI7)</f>
        <v>47.62</v>
      </c>
      <c r="DJ6" s="22">
        <f t="shared" si="12"/>
        <v>49.09</v>
      </c>
      <c r="DK6" s="22">
        <f t="shared" si="12"/>
        <v>50.89</v>
      </c>
      <c r="DL6" s="22">
        <f t="shared" si="12"/>
        <v>52.28</v>
      </c>
      <c r="DM6" s="22">
        <f t="shared" si="12"/>
        <v>50.63</v>
      </c>
      <c r="DN6" s="22">
        <f t="shared" si="12"/>
        <v>51.29</v>
      </c>
      <c r="DO6" s="22">
        <f t="shared" si="12"/>
        <v>52.2</v>
      </c>
      <c r="DP6" s="22">
        <f t="shared" si="12"/>
        <v>52.7</v>
      </c>
      <c r="DQ6" s="22">
        <f t="shared" si="12"/>
        <v>53.48</v>
      </c>
      <c r="DR6" s="21" t="str">
        <f>IF(DR7="","",IF(DR7="-","【-】","【"&amp;SUBSTITUTE(TEXT(DR7,"#,##0.00"),"-","△")&amp;"】"))</f>
        <v>【52.41】</v>
      </c>
      <c r="DS6" s="22">
        <f>IF(DS7="",NA(),DS7)</f>
        <v>15.47</v>
      </c>
      <c r="DT6" s="22">
        <f t="shared" ref="DT6:EB6" si="13">IF(DT7="",NA(),DT7)</f>
        <v>16.829999999999998</v>
      </c>
      <c r="DU6" s="22">
        <f t="shared" si="13"/>
        <v>17.350000000000001</v>
      </c>
      <c r="DV6" s="22">
        <f t="shared" si="13"/>
        <v>23.68</v>
      </c>
      <c r="DW6" s="22">
        <f t="shared" si="13"/>
        <v>24.48</v>
      </c>
      <c r="DX6" s="22">
        <f t="shared" si="13"/>
        <v>18.28</v>
      </c>
      <c r="DY6" s="22">
        <f t="shared" si="13"/>
        <v>19.61</v>
      </c>
      <c r="DZ6" s="22">
        <f t="shared" si="13"/>
        <v>20.73</v>
      </c>
      <c r="EA6" s="22">
        <f t="shared" si="13"/>
        <v>22.86</v>
      </c>
      <c r="EB6" s="22">
        <f t="shared" si="13"/>
        <v>24.31</v>
      </c>
      <c r="EC6" s="21" t="str">
        <f>IF(EC7="","",IF(EC7="-","【-】","【"&amp;SUBSTITUTE(TEXT(EC7,"#,##0.00"),"-","△")&amp;"】"))</f>
        <v>【26.78】</v>
      </c>
      <c r="ED6" s="22">
        <f>IF(ED7="",NA(),ED7)</f>
        <v>0.49</v>
      </c>
      <c r="EE6" s="22">
        <f t="shared" ref="EE6:EM6" si="14">IF(EE7="",NA(),EE7)</f>
        <v>0.87</v>
      </c>
      <c r="EF6" s="22">
        <f t="shared" si="14"/>
        <v>0.97</v>
      </c>
      <c r="EG6" s="22">
        <f t="shared" si="14"/>
        <v>0.42</v>
      </c>
      <c r="EH6" s="22">
        <f t="shared" si="14"/>
        <v>0.92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453820</v>
      </c>
      <c r="D7" s="24">
        <v>46</v>
      </c>
      <c r="E7" s="24">
        <v>1</v>
      </c>
      <c r="F7" s="24">
        <v>0</v>
      </c>
      <c r="G7" s="24">
        <v>1</v>
      </c>
      <c r="H7" s="24" t="s">
        <v>93</v>
      </c>
      <c r="I7" s="24" t="s">
        <v>94</v>
      </c>
      <c r="J7" s="24" t="s">
        <v>95</v>
      </c>
      <c r="K7" s="24" t="s">
        <v>96</v>
      </c>
      <c r="L7" s="24" t="s">
        <v>97</v>
      </c>
      <c r="M7" s="24" t="s">
        <v>98</v>
      </c>
      <c r="N7" s="25" t="s">
        <v>99</v>
      </c>
      <c r="O7" s="25">
        <v>41.69</v>
      </c>
      <c r="P7" s="25">
        <v>99.65</v>
      </c>
      <c r="Q7" s="25">
        <v>3353</v>
      </c>
      <c r="R7" s="25">
        <v>18243</v>
      </c>
      <c r="S7" s="25">
        <v>130.63</v>
      </c>
      <c r="T7" s="25">
        <v>139.65</v>
      </c>
      <c r="U7" s="25">
        <v>18079</v>
      </c>
      <c r="V7" s="25">
        <v>34.450000000000003</v>
      </c>
      <c r="W7" s="25">
        <v>524.79</v>
      </c>
      <c r="X7" s="25">
        <v>123</v>
      </c>
      <c r="Y7" s="25">
        <v>119.07</v>
      </c>
      <c r="Z7" s="25">
        <v>116.63</v>
      </c>
      <c r="AA7" s="25">
        <v>121.77</v>
      </c>
      <c r="AB7" s="25">
        <v>116.71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128.38</v>
      </c>
      <c r="AU7" s="25">
        <v>155.07</v>
      </c>
      <c r="AV7" s="25">
        <v>170.29</v>
      </c>
      <c r="AW7" s="25">
        <v>186.73</v>
      </c>
      <c r="AX7" s="25">
        <v>193.1</v>
      </c>
      <c r="AY7" s="25">
        <v>367.55</v>
      </c>
      <c r="AZ7" s="25">
        <v>378.56</v>
      </c>
      <c r="BA7" s="25">
        <v>364.46</v>
      </c>
      <c r="BB7" s="25">
        <v>338.89</v>
      </c>
      <c r="BC7" s="25">
        <v>352.34</v>
      </c>
      <c r="BD7" s="25">
        <v>239.69</v>
      </c>
      <c r="BE7" s="25">
        <v>735.5</v>
      </c>
      <c r="BF7" s="25">
        <v>711.26</v>
      </c>
      <c r="BG7" s="25">
        <v>763</v>
      </c>
      <c r="BH7" s="25">
        <v>720.05</v>
      </c>
      <c r="BI7" s="25">
        <v>646.05999999999995</v>
      </c>
      <c r="BJ7" s="25">
        <v>418.68</v>
      </c>
      <c r="BK7" s="25">
        <v>395.68</v>
      </c>
      <c r="BL7" s="25">
        <v>403.72</v>
      </c>
      <c r="BM7" s="25">
        <v>400.21</v>
      </c>
      <c r="BN7" s="25">
        <v>391.13</v>
      </c>
      <c r="BO7" s="25">
        <v>264.86</v>
      </c>
      <c r="BP7" s="25">
        <v>115.51</v>
      </c>
      <c r="BQ7" s="25">
        <v>114.21</v>
      </c>
      <c r="BR7" s="25">
        <v>99.38</v>
      </c>
      <c r="BS7" s="25">
        <v>106.88</v>
      </c>
      <c r="BT7" s="25">
        <v>110.32</v>
      </c>
      <c r="BU7" s="25">
        <v>94.78</v>
      </c>
      <c r="BV7" s="25">
        <v>97.59</v>
      </c>
      <c r="BW7" s="25">
        <v>92.17</v>
      </c>
      <c r="BX7" s="25">
        <v>92.83</v>
      </c>
      <c r="BY7" s="25">
        <v>92.16</v>
      </c>
      <c r="BZ7" s="25">
        <v>97.59</v>
      </c>
      <c r="CA7" s="25">
        <v>144.97999999999999</v>
      </c>
      <c r="CB7" s="25">
        <v>146.77000000000001</v>
      </c>
      <c r="CC7" s="25">
        <v>151.6</v>
      </c>
      <c r="CD7" s="25">
        <v>144.96</v>
      </c>
      <c r="CE7" s="25">
        <v>152.51</v>
      </c>
      <c r="CF7" s="25">
        <v>181.3</v>
      </c>
      <c r="CG7" s="25">
        <v>181.71</v>
      </c>
      <c r="CH7" s="25">
        <v>188.51</v>
      </c>
      <c r="CI7" s="25">
        <v>189.43</v>
      </c>
      <c r="CJ7" s="25">
        <v>196.75</v>
      </c>
      <c r="CK7" s="25">
        <v>181.66</v>
      </c>
      <c r="CL7" s="25">
        <v>79.62</v>
      </c>
      <c r="CM7" s="25">
        <v>78.150000000000006</v>
      </c>
      <c r="CN7" s="25">
        <v>78.239999999999995</v>
      </c>
      <c r="CO7" s="25">
        <v>77.86</v>
      </c>
      <c r="CP7" s="25">
        <v>79.64</v>
      </c>
      <c r="CQ7" s="25">
        <v>55.89</v>
      </c>
      <c r="CR7" s="25">
        <v>55.72</v>
      </c>
      <c r="CS7" s="25">
        <v>55.31</v>
      </c>
      <c r="CT7" s="25">
        <v>55.14</v>
      </c>
      <c r="CU7" s="25">
        <v>54.99</v>
      </c>
      <c r="CV7" s="25">
        <v>60.21</v>
      </c>
      <c r="CW7" s="25">
        <v>71.75</v>
      </c>
      <c r="CX7" s="25">
        <v>72.63</v>
      </c>
      <c r="CY7" s="25">
        <v>72.260000000000005</v>
      </c>
      <c r="CZ7" s="25">
        <v>71.510000000000005</v>
      </c>
      <c r="DA7" s="25">
        <v>70.209999999999994</v>
      </c>
      <c r="DB7" s="25">
        <v>81.27</v>
      </c>
      <c r="DC7" s="25">
        <v>81.260000000000005</v>
      </c>
      <c r="DD7" s="25">
        <v>80.36</v>
      </c>
      <c r="DE7" s="25">
        <v>80.13</v>
      </c>
      <c r="DF7" s="25">
        <v>79.34</v>
      </c>
      <c r="DG7" s="25">
        <v>89.21</v>
      </c>
      <c r="DH7" s="25">
        <v>45.66</v>
      </c>
      <c r="DI7" s="25">
        <v>47.62</v>
      </c>
      <c r="DJ7" s="25">
        <v>49.09</v>
      </c>
      <c r="DK7" s="25">
        <v>50.89</v>
      </c>
      <c r="DL7" s="25">
        <v>52.28</v>
      </c>
      <c r="DM7" s="25">
        <v>50.63</v>
      </c>
      <c r="DN7" s="25">
        <v>51.29</v>
      </c>
      <c r="DO7" s="25">
        <v>52.2</v>
      </c>
      <c r="DP7" s="25">
        <v>52.7</v>
      </c>
      <c r="DQ7" s="25">
        <v>53.48</v>
      </c>
      <c r="DR7" s="25">
        <v>52.41</v>
      </c>
      <c r="DS7" s="25">
        <v>15.47</v>
      </c>
      <c r="DT7" s="25">
        <v>16.829999999999998</v>
      </c>
      <c r="DU7" s="25">
        <v>17.350000000000001</v>
      </c>
      <c r="DV7" s="25">
        <v>23.68</v>
      </c>
      <c r="DW7" s="25">
        <v>24.48</v>
      </c>
      <c r="DX7" s="25">
        <v>18.28</v>
      </c>
      <c r="DY7" s="25">
        <v>19.61</v>
      </c>
      <c r="DZ7" s="25">
        <v>20.73</v>
      </c>
      <c r="EA7" s="25">
        <v>22.86</v>
      </c>
      <c r="EB7" s="25">
        <v>24.31</v>
      </c>
      <c r="EC7" s="25">
        <v>26.78</v>
      </c>
      <c r="ED7" s="25">
        <v>0.49</v>
      </c>
      <c r="EE7" s="25">
        <v>0.87</v>
      </c>
      <c r="EF7" s="25">
        <v>0.97</v>
      </c>
      <c r="EG7" s="25">
        <v>0.42</v>
      </c>
      <c r="EH7" s="25">
        <v>0.92</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2025-12-12T09:24:51Z</dcterms:created>
  <dcterms:modified xsi:type="dcterms:W3CDTF">2026-02-24T07:09:42Z</dcterms:modified>
  <cp:category/>
</cp:coreProperties>
</file>