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上水道　\"/>
    </mc:Choice>
  </mc:AlternateContent>
  <xr:revisionPtr revIDLastSave="0" documentId="13_ncr:1_{BC33D0DE-304B-4D3A-A588-F0FCF73963CB}" xr6:coauthVersionLast="47" xr6:coauthVersionMax="47" xr10:uidLastSave="{00000000-0000-0000-0000-000000000000}"/>
  <workbookProtection workbookAlgorithmName="SHA-512" workbookHashValue="VsLWp5NgFsgLIxA+jno6C//DRTM3Q6i0zmQGMUtpO+NBvbVM9FNbgrNQsQ4GHpsacSa+FiFktUxmw7QW0oXfSg==" workbookSaltValue="oSbyxBpbQcvwd+YJBiqm0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<sst xmlns="http://schemas.openxmlformats.org/spreadsheetml/2006/main" count="228" uniqueCount="113">
  <si>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</si>
  <si>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</si>
  <si>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</si>
  <si>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</si>
  <si>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</si>
  <si>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</si>
  <si>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</si>
  <si>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</si>
  <si>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</si>
  <si>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</si>
  <si>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</si>
  <si>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</si>
  <si>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</si>
  <si>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</si>
  <si>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</si>
  <si>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</si>
  <si>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</si>
  <si>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</si>
  <si>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</si>
  <si>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</si>
  <si>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</si>
  <si>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</si>
  <si>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</si>
  <si>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</si>
  <si>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</si>
  <si>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</si>
  <si>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</si>
  <si>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</si>
  <si>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</si>
  <si>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</si>
  <si>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</si>
  <si>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</si>
  <si>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</si>
  <si>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</si>
  <si>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</si>
  <si>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</si>
  <si>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</si>
  <si>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</si>
  <si>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</si>
  <si>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</si>
  <si>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</si>
  <si>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</si>
  <si>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</si>
  <si>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</si>
  <si>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</si>
  <si>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</si>
  <si>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</si>
  <si>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</si>
  <si>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</si>
  <si>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</si>
  <si>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</si>
  <si>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</si>
  <si>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</si>
  <si>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</si>
  <si>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</si>
  <si>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</si>
  <si>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</si>
  <si>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</si>
  <si>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</si>
  <si>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</si>
  <si>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</si>
  <si>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</si>
  <si>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</si>
  <si>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</si>
  <si>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</si>
  <si>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</si>
  <si>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</si>
  <si>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</si>
  <si>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</si>
  <si>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</si>
  <si>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</si>
  <si>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</si>
  <si>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</si>
  <si>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</si>
  <si>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</si>
  <si>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</si>
  <si>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</si>
  <si>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</si>
  <si>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</si>
  <si>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</si>
  <si>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</si>
  <si>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</si>
  <si>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</si>
  <si>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</si>
  <si>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</si>
  <si>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</si>
  <si>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</si>
  <si>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</si>
  <si>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</si>
  <si>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</si>
  <si>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</si>
  <si>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</si>
  <si>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</si>
  <si>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高鍋町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</si>
  <si>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</si>
  <si>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</si>
  <si>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</si>
  <si>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</si>
  <si>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</si>
  <si>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</si>
  <si>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</si>
  <si>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</si>
  <si>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</si>
  <si>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</si>
  <si>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</si>
  <si>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</si>
  <si>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</si>
  <si>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</si>
  <si>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</si>
  <si>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</si>
  <si>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類似団体平均値より高い水準であり、年々増加している。管路経年化率や管路更新率を見ると、管路更新は適正に実施できているため、今後は施設についても定期的な更新が必要となる。
②管路経年化率
　当該値0%のため、適正に管路更新が実施できている。
③管路更新率
　類似団体平均値より高い水準ではあるが、今後も計画的な管路更新の実施が必要となる。</t>
    <phoneticPr fontId="4"/>
  </si>
  <si>
    <r>
      <rPr>
        <sz val="9"/>
        <rFont val="ＭＳ ゴシック"/>
        <family val="3"/>
        <charset val="128"/>
      </rPr>
      <t>①経常収支比率
　令和5年度と比較すると、営業外収益の増及び営業費用の減によって経常収支比率は大幅に増となり、類似団体平均を上回った。数値も100%を超えており、現時点では健全な水準にある。
②累積欠損金比率
　欠損金がないため、健全な状態にある。
③流動比率
　類似団体平均は下回っているものの、企業債が減少傾向のため流動比率は上昇傾向にあり、数値も100％を超えて健全な水準にある。企業債は、今後予定している施設更新等により増加すると考えられるため、流動資産の確保に努めていく必要がある。</t>
    </r>
    <r>
      <rPr>
        <sz val="9"/>
        <color rgb="FFFF0000"/>
        <rFont val="ＭＳ ゴシック"/>
        <family val="3"/>
        <charset val="128"/>
      </rPr>
      <t xml:space="preserve">
</t>
    </r>
    <r>
      <rPr>
        <sz val="9"/>
        <rFont val="ＭＳ ゴシック"/>
        <family val="3"/>
        <charset val="128"/>
      </rPr>
      <t>④企業債残高対給水収益比率
　企業債残高が年々減少傾向にあるるため、企業債残高対給水収益比率も減少傾向にあるが、今後予定している施設更新等により増加すると考えられる。</t>
    </r>
    <r>
      <rPr>
        <sz val="9"/>
        <color rgb="FFFF0000"/>
        <rFont val="ＭＳ ゴシック"/>
        <family val="3"/>
        <charset val="128"/>
      </rPr>
      <t xml:space="preserve">
</t>
    </r>
    <r>
      <rPr>
        <sz val="9"/>
        <rFont val="ＭＳ ゴシック"/>
        <family val="3"/>
        <charset val="128"/>
      </rPr>
      <t xml:space="preserve">⑤料金回収率
　100%を下回っているが、令和6年度は令和5年度と比較して大幅に増となった。今後も100%前後で推移していくと推察されるが、費用の削減等により積極的に取り組む必要がある。
⑥給水原価
</t>
    </r>
    <r>
      <rPr>
        <sz val="9"/>
        <color rgb="FFFF0000"/>
        <rFont val="ＭＳ ゴシック"/>
        <family val="3"/>
        <charset val="128"/>
      </rPr>
      <t>　</t>
    </r>
    <r>
      <rPr>
        <sz val="9"/>
        <rFont val="ＭＳ ゴシック"/>
        <family val="3"/>
        <charset val="128"/>
      </rPr>
      <t>令和5年度と比較すると、経常費用の減及び長期前受金戻入額の増によって給水原価は減となり、類似団体平均を下回った。今後も経費の削減等に努めていく。</t>
    </r>
    <r>
      <rPr>
        <sz val="9"/>
        <color rgb="FFFF0000"/>
        <rFont val="ＭＳ ゴシック"/>
        <family val="3"/>
        <charset val="128"/>
      </rPr>
      <t xml:space="preserve">
</t>
    </r>
    <r>
      <rPr>
        <sz val="9"/>
        <rFont val="ＭＳ ゴシック"/>
        <family val="3"/>
        <charset val="128"/>
      </rPr>
      <t>⑦施設利用率
　類似団体と比較して高い水準で、適切且つ効率良く水道施設を利用できており、良い状態を維持できている。
⑧有収率
　令和5年度と比較すると若干低下したものの、類似団体と比較して高い水準である。今後も漏水調査等を計画的に実施し、効率の良い運営をしていく必要がある。</t>
    </r>
    <rPh sb="9" eb="11">
      <t>レイワ</t>
    </rPh>
    <rPh sb="12" eb="14">
      <t>ネンド</t>
    </rPh>
    <rPh sb="15" eb="17">
      <t>ヒカク</t>
    </rPh>
    <rPh sb="21" eb="24">
      <t>エイギョウガイ</t>
    </rPh>
    <rPh sb="24" eb="26">
      <t>シュウエキ</t>
    </rPh>
    <rPh sb="27" eb="28">
      <t>ゾウ</t>
    </rPh>
    <rPh sb="28" eb="29">
      <t>オヨ</t>
    </rPh>
    <rPh sb="30" eb="32">
      <t>エイギョウ</t>
    </rPh>
    <rPh sb="32" eb="34">
      <t>ヒヨウ</t>
    </rPh>
    <rPh sb="35" eb="36">
      <t>ゲン</t>
    </rPh>
    <rPh sb="40" eb="46">
      <t>ケイジョウシュウシヒリツ</t>
    </rPh>
    <rPh sb="47" eb="49">
      <t>オオハバ</t>
    </rPh>
    <rPh sb="50" eb="51">
      <t>ゾウ</t>
    </rPh>
    <rPh sb="62" eb="64">
      <t>ウワマワ</t>
    </rPh>
    <rPh sb="149" eb="152">
      <t>キギョウサイ</t>
    </rPh>
    <rPh sb="153" eb="157">
      <t>ゲンショウケイコウ</t>
    </rPh>
    <rPh sb="160" eb="164">
      <t>リュウドウヒリツ</t>
    </rPh>
    <rPh sb="165" eb="169">
      <t>ジョウショウケイコウ</t>
    </rPh>
    <rPh sb="173" eb="175">
      <t>スウチ</t>
    </rPh>
    <rPh sb="262" eb="267">
      <t>キギョウサイザンダカ</t>
    </rPh>
    <rPh sb="294" eb="298">
      <t>ゲンショウケイコウ</t>
    </rPh>
    <rPh sb="368" eb="370">
      <t>オオハバ</t>
    </rPh>
    <rPh sb="371" eb="372">
      <t>ゾウ</t>
    </rPh>
    <rPh sb="432" eb="434">
      <t>レイワ</t>
    </rPh>
    <rPh sb="435" eb="437">
      <t>ネンド</t>
    </rPh>
    <rPh sb="438" eb="440">
      <t>ヒカク</t>
    </rPh>
    <rPh sb="444" eb="448">
      <t>ケイジョウヒヨウ</t>
    </rPh>
    <rPh sb="449" eb="450">
      <t>ゲン</t>
    </rPh>
    <rPh sb="450" eb="451">
      <t>オヨ</t>
    </rPh>
    <rPh sb="452" eb="454">
      <t>チョウキ</t>
    </rPh>
    <rPh sb="454" eb="456">
      <t>マエウ</t>
    </rPh>
    <rPh sb="456" eb="457">
      <t>キン</t>
    </rPh>
    <rPh sb="457" eb="460">
      <t>レイニュウガク</t>
    </rPh>
    <rPh sb="461" eb="462">
      <t>ゾウ</t>
    </rPh>
    <rPh sb="466" eb="470">
      <t>キュウスイゲンカ</t>
    </rPh>
    <rPh sb="471" eb="472">
      <t>ゲン</t>
    </rPh>
    <rPh sb="476" eb="482">
      <t>ルイジダンタイヘイキン</t>
    </rPh>
    <rPh sb="483" eb="485">
      <t>シタマワ</t>
    </rPh>
    <rPh sb="498" eb="499">
      <t>ツト</t>
    </rPh>
    <rPh sb="569" eb="571">
      <t>レイワ</t>
    </rPh>
    <rPh sb="572" eb="574">
      <t>ネンド</t>
    </rPh>
    <rPh sb="575" eb="577">
      <t>ヒカク</t>
    </rPh>
    <rPh sb="580" eb="582">
      <t>ジャッカン</t>
    </rPh>
    <rPh sb="582" eb="584">
      <t>テイカ</t>
    </rPh>
    <phoneticPr fontId="4"/>
  </si>
  <si>
    <t>　計画的に管路の更新を実施しており、あわせて漏水調査や修繕を実施しているため、有収率は高水準である。
　企業債残高対給水収益比率は減少傾向にあるものの、今後予定している施設更新等により増加すると考えられる。有形固定資産減価償却率も増加傾向にあるため、今後も健全かつ効率的な経営を継続しながら、水道料金の見直し等も含め、管路や施設等の整備を計画的に実施していく。</t>
    <rPh sb="65" eb="69">
      <t>ゲンショウケイコウ</t>
    </rPh>
    <rPh sb="76" eb="78">
      <t>コンゴ</t>
    </rPh>
    <rPh sb="78" eb="80">
      <t>ヨテイ</t>
    </rPh>
    <rPh sb="84" eb="89">
      <t>シセツコウシントウ</t>
    </rPh>
    <rPh sb="92" eb="94">
      <t>ゾウカ</t>
    </rPh>
    <rPh sb="97" eb="98">
      <t>カンガ</t>
    </rPh>
    <rPh sb="103" eb="109">
      <t>ユウケイコテイシサン</t>
    </rPh>
    <rPh sb="109" eb="114">
      <t>ゲンカショウキャクリツ</t>
    </rPh>
    <rPh sb="115" eb="117">
      <t>ゾウカ</t>
    </rPh>
    <rPh sb="117" eb="119">
      <t>ケイコウ</t>
    </rPh>
    <rPh sb="169" eb="172">
      <t>ケイカクテキ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</si>
</sst>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rgb="FFFF0000"/>
      <name val="ＭＳ ゴシック"/>
      <family val="3"/>
      <charset val="128"/>
    </font>
    <font>
      <sz val="10"/>
      <name val="ＭＳ ゴシック"/>
      <family val="3"/>
      <charset val="128"/>
    </font>
    <font>
      <sz val="9"/>
      <color rgb="FFFF0000"/>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8"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quot;-&quot;">
                  <c:v>0.46</c:v>
                </c:pt>
                <c:pt idx="1">
                  <c:v>0</c:v>
                </c:pt>
                <c:pt idx="2" formatCode="#,##0.00;&quot;△&quot;#,##0.00;&quot;-&quot;">
                  <c:v>0.95</c:v>
                </c:pt>
                <c:pt idx="3" formatCode="#,##0.00;&quot;△&quot;#,##0.00;&quot;-&quot;">
                  <c:v>0.69</c:v>
                </c:pt>
                <c:pt idx="4" formatCode="#,##0.00;&quot;△&quot;#,##0.00;&quot;-&quot;">
                  <c:v>0.45</c:v>
                </c:pt>
              </c:numCache>
            </c:numRef>
          </c:val>
          <c:extLst>
            <c:ext xmlns:c16="http://schemas.microsoft.com/office/drawing/2014/chart" uri="{C3380CC4-5D6E-409C-BE32-E72D297353CC}">
              <c16:uniqueId val="{00000000-6DDF-409A-AD1A-8B488697397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6DDF-409A-AD1A-8B488697397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71.42</c:v>
                </c:pt>
                <c:pt idx="1">
                  <c:v>68.47</c:v>
                </c:pt>
                <c:pt idx="2">
                  <c:v>66.849999999999994</c:v>
                </c:pt>
                <c:pt idx="3">
                  <c:v>66.930000000000007</c:v>
                </c:pt>
                <c:pt idx="4">
                  <c:v>67.239999999999995</c:v>
                </c:pt>
              </c:numCache>
            </c:numRef>
          </c:val>
          <c:extLst>
            <c:ext xmlns:c16="http://schemas.microsoft.com/office/drawing/2014/chart" uri="{C3380CC4-5D6E-409C-BE32-E72D297353CC}">
              <c16:uniqueId val="{00000000-BE80-449E-BD3B-00A59A28511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BE80-449E-BD3B-00A59A28511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87.51</c:v>
                </c:pt>
                <c:pt idx="1">
                  <c:v>89.62</c:v>
                </c:pt>
                <c:pt idx="2">
                  <c:v>89.33</c:v>
                </c:pt>
                <c:pt idx="3">
                  <c:v>90.34</c:v>
                </c:pt>
                <c:pt idx="4">
                  <c:v>88.81</c:v>
                </c:pt>
              </c:numCache>
            </c:numRef>
          </c:val>
          <c:extLst>
            <c:ext xmlns:c16="http://schemas.microsoft.com/office/drawing/2014/chart" uri="{C3380CC4-5D6E-409C-BE32-E72D297353CC}">
              <c16:uniqueId val="{00000000-A75A-4B68-9A36-4621F282C3E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A75A-4B68-9A36-4621F282C3E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111.37</c:v>
                </c:pt>
                <c:pt idx="1">
                  <c:v>107.67</c:v>
                </c:pt>
                <c:pt idx="2">
                  <c:v>100.28</c:v>
                </c:pt>
                <c:pt idx="3">
                  <c:v>100.87</c:v>
                </c:pt>
                <c:pt idx="4">
                  <c:v>113.53</c:v>
                </c:pt>
              </c:numCache>
            </c:numRef>
          </c:val>
          <c:extLst>
            <c:ext xmlns:c16="http://schemas.microsoft.com/office/drawing/2014/chart" uri="{C3380CC4-5D6E-409C-BE32-E72D297353CC}">
              <c16:uniqueId val="{00000000-C15B-43A9-A9EF-12D2FA623F6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C15B-43A9-A9EF-12D2FA623F6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55.55</c:v>
                </c:pt>
                <c:pt idx="1">
                  <c:v>57.74</c:v>
                </c:pt>
                <c:pt idx="2">
                  <c:v>59.32</c:v>
                </c:pt>
                <c:pt idx="3">
                  <c:v>59.9</c:v>
                </c:pt>
                <c:pt idx="4">
                  <c:v>61.59</c:v>
                </c:pt>
              </c:numCache>
            </c:numRef>
          </c:val>
          <c:extLst>
            <c:ext xmlns:c16="http://schemas.microsoft.com/office/drawing/2014/chart" uri="{C3380CC4-5D6E-409C-BE32-E72D297353CC}">
              <c16:uniqueId val="{00000000-BF8E-4A84-AA16-1A980142233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BF8E-4A84-AA16-1A980142233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20-45F4-8187-EA7C9C0D036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E620-45F4-8187-EA7C9C0D036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51-4617-B2EA-A1B00073AD3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D251-4617-B2EA-A1B00073AD3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142.65</c:v>
                </c:pt>
                <c:pt idx="1">
                  <c:v>155.72999999999999</c:v>
                </c:pt>
                <c:pt idx="2">
                  <c:v>162.11000000000001</c:v>
                </c:pt>
                <c:pt idx="3">
                  <c:v>160.36000000000001</c:v>
                </c:pt>
                <c:pt idx="4">
                  <c:v>185.5</c:v>
                </c:pt>
              </c:numCache>
            </c:numRef>
          </c:val>
          <c:extLst>
            <c:ext xmlns:c16="http://schemas.microsoft.com/office/drawing/2014/chart" uri="{C3380CC4-5D6E-409C-BE32-E72D297353CC}">
              <c16:uniqueId val="{00000000-D99C-4BD2-AA8E-745AC285C56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D99C-4BD2-AA8E-745AC285C56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545.15</c:v>
                </c:pt>
                <c:pt idx="1">
                  <c:v>507.16</c:v>
                </c:pt>
                <c:pt idx="2">
                  <c:v>488.05</c:v>
                </c:pt>
                <c:pt idx="3">
                  <c:v>454.03</c:v>
                </c:pt>
                <c:pt idx="4">
                  <c:v>429.58</c:v>
                </c:pt>
              </c:numCache>
            </c:numRef>
          </c:val>
          <c:extLst>
            <c:ext xmlns:c16="http://schemas.microsoft.com/office/drawing/2014/chart" uri="{C3380CC4-5D6E-409C-BE32-E72D297353CC}">
              <c16:uniqueId val="{00000000-9807-4278-A3D0-51BA5682BEB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9807-4278-A3D0-51BA5682BEB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100.88</c:v>
                </c:pt>
                <c:pt idx="1">
                  <c:v>97.6</c:v>
                </c:pt>
                <c:pt idx="2">
                  <c:v>91.27</c:v>
                </c:pt>
                <c:pt idx="3">
                  <c:v>93</c:v>
                </c:pt>
                <c:pt idx="4">
                  <c:v>99.36</c:v>
                </c:pt>
              </c:numCache>
            </c:numRef>
          </c:val>
          <c:extLst>
            <c:ext xmlns:c16="http://schemas.microsoft.com/office/drawing/2014/chart" uri="{C3380CC4-5D6E-409C-BE32-E72D297353CC}">
              <c16:uniqueId val="{00000000-12E6-4799-B136-9FE693173BC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12E6-4799-B136-9FE693173BC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188.59</c:v>
                </c:pt>
                <c:pt idx="1">
                  <c:v>195.55</c:v>
                </c:pt>
                <c:pt idx="2">
                  <c:v>209.19</c:v>
                </c:pt>
                <c:pt idx="3">
                  <c:v>206.06</c:v>
                </c:pt>
                <c:pt idx="4">
                  <c:v>193.22</c:v>
                </c:pt>
              </c:numCache>
            </c:numRef>
          </c:val>
          <c:extLst>
            <c:ext xmlns:c16="http://schemas.microsoft.com/office/drawing/2014/chart" uri="{C3380CC4-5D6E-409C-BE32-E72D297353CC}">
              <c16:uniqueId val="{00000000-246F-411B-BAFD-23C50A46DF5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246F-411B-BAFD-23C50A46DF5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高鍋町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19275</v>
      </c>
      <c r="AM8" s="44"/>
      <c r="AN8" s="44"/>
      <c r="AO8" s="44"/>
      <c r="AP8" s="44"/>
      <c r="AQ8" s="44"/>
      <c r="AR8" s="44"/>
      <c r="AS8" s="44"/>
      <c r="AT8" s="45">
        <f>データ!$S$6</f>
        <v>43.8</v>
      </c>
      <c r="AU8" s="46"/>
      <c r="AV8" s="46"/>
      <c r="AW8" s="46"/>
      <c r="AX8" s="46"/>
      <c r="AY8" s="46"/>
      <c r="AZ8" s="46"/>
      <c r="BA8" s="46"/>
      <c r="BB8" s="47">
        <f>データ!$T$6</f>
        <v>440.07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59.01</v>
      </c>
      <c r="J10" s="46"/>
      <c r="K10" s="46"/>
      <c r="L10" s="46"/>
      <c r="M10" s="46"/>
      <c r="N10" s="46"/>
      <c r="O10" s="81"/>
      <c r="P10" s="47">
        <f>データ!$P$6</f>
        <v>90.86</v>
      </c>
      <c r="Q10" s="47"/>
      <c r="R10" s="47"/>
      <c r="S10" s="47"/>
      <c r="T10" s="47"/>
      <c r="U10" s="47"/>
      <c r="V10" s="47"/>
      <c r="W10" s="44">
        <f>データ!$Q$6</f>
        <v>3311</v>
      </c>
      <c r="X10" s="44"/>
      <c r="Y10" s="44"/>
      <c r="Z10" s="44"/>
      <c r="AA10" s="44"/>
      <c r="AB10" s="44"/>
      <c r="AC10" s="44"/>
      <c r="AD10" s="2"/>
      <c r="AE10" s="2"/>
      <c r="AF10" s="2"/>
      <c r="AG10" s="2"/>
      <c r="AH10" s="2"/>
      <c r="AI10" s="2"/>
      <c r="AJ10" s="2"/>
      <c r="AK10" s="2"/>
      <c r="AL10" s="44">
        <f>データ!$U$6</f>
        <v>17430</v>
      </c>
      <c r="AM10" s="44"/>
      <c r="AN10" s="44"/>
      <c r="AO10" s="44"/>
      <c r="AP10" s="44"/>
      <c r="AQ10" s="44"/>
      <c r="AR10" s="44"/>
      <c r="AS10" s="44"/>
      <c r="AT10" s="45">
        <f>データ!$V$6</f>
        <v>10.28</v>
      </c>
      <c r="AU10" s="46"/>
      <c r="AV10" s="46"/>
      <c r="AW10" s="46"/>
      <c r="AX10" s="46"/>
      <c r="AY10" s="46"/>
      <c r="AZ10" s="46"/>
      <c r="BA10" s="46"/>
      <c r="BB10" s="47">
        <f>データ!$W$6</f>
        <v>1695.53</v>
      </c>
      <c r="BC10" s="47"/>
      <c r="BD10" s="47"/>
      <c r="BE10" s="47"/>
      <c r="BF10" s="47"/>
      <c r="BG10" s="47"/>
      <c r="BH10" s="47"/>
      <c r="BI10" s="47"/>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111</v>
      </c>
      <c r="BM16" s="83"/>
      <c r="BN16" s="83"/>
      <c r="BO16" s="83"/>
      <c r="BP16" s="83"/>
      <c r="BQ16" s="83"/>
      <c r="BR16" s="83"/>
      <c r="BS16" s="83"/>
      <c r="BT16" s="83"/>
      <c r="BU16" s="83"/>
      <c r="BV16" s="83"/>
      <c r="BW16" s="83"/>
      <c r="BX16" s="83"/>
      <c r="BY16" s="83"/>
      <c r="BZ16" s="84"/>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9"/>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9"/>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9"/>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9"/>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9"/>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9"/>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9"/>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9"/>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9"/>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9"/>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9"/>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9"/>
      <c r="BM59" s="57"/>
      <c r="BN59" s="57"/>
      <c r="BO59" s="57"/>
      <c r="BP59" s="57"/>
      <c r="BQ59" s="57"/>
      <c r="BR59" s="57"/>
      <c r="BS59" s="57"/>
      <c r="BT59" s="57"/>
      <c r="BU59" s="57"/>
      <c r="BV59" s="57"/>
      <c r="BW59" s="57"/>
      <c r="BX59" s="57"/>
      <c r="BY59" s="57"/>
      <c r="BZ59" s="58"/>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9"/>
      <c r="BM60" s="57"/>
      <c r="BN60" s="57"/>
      <c r="BO60" s="57"/>
      <c r="BP60" s="57"/>
      <c r="BQ60" s="57"/>
      <c r="BR60" s="57"/>
      <c r="BS60" s="57"/>
      <c r="BT60" s="57"/>
      <c r="BU60" s="57"/>
      <c r="BV60" s="57"/>
      <c r="BW60" s="57"/>
      <c r="BX60" s="57"/>
      <c r="BY60" s="57"/>
      <c r="BZ60" s="58"/>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9"/>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9"/>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9"/>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9"/>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9"/>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9"/>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9"/>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9"/>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9"/>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9"/>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9"/>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9"/>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9"/>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9"/>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9"/>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9"/>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9"/>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9"/>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7as30gxnbc2cwNojvNEFNOTug9WrU1qX3xodSY4kqKyVV/X5ZRlBR9vxyzZ8EZuizEzcBb++VmWkmzzh7KojIw==" saltValue="HxXRS/hjGx9/t8j3ZsM0j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454010</v>
      </c>
      <c r="D6" s="20">
        <f t="shared" si="3"/>
        <v>46</v>
      </c>
      <c r="E6" s="20">
        <f t="shared" si="3"/>
        <v>1</v>
      </c>
      <c r="F6" s="20">
        <f t="shared" si="3"/>
        <v>0</v>
      </c>
      <c r="G6" s="20">
        <f t="shared" si="3"/>
        <v>1</v>
      </c>
      <c r="H6" s="20" t="str">
        <f t="shared" si="3"/>
        <v>宮崎県　高鍋町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59.01</v>
      </c>
      <c r="P6" s="21">
        <f t="shared" si="3"/>
        <v>90.86</v>
      </c>
      <c r="Q6" s="21">
        <f t="shared" si="3"/>
        <v>3311</v>
      </c>
      <c r="R6" s="21">
        <f t="shared" si="3"/>
        <v>19275</v>
      </c>
      <c r="S6" s="21">
        <f t="shared" si="3"/>
        <v>43.8</v>
      </c>
      <c r="T6" s="21">
        <f t="shared" si="3"/>
        <v>440.07</v>
      </c>
      <c r="U6" s="21">
        <f t="shared" si="3"/>
        <v>17430</v>
      </c>
      <c r="V6" s="21">
        <f t="shared" si="3"/>
        <v>10.28</v>
      </c>
      <c r="W6" s="21">
        <f t="shared" si="3"/>
        <v>1695.53</v>
      </c>
      <c r="X6" s="22">
        <f>IF(X7="",NA(),X7)</f>
        <v>111.37</v>
      </c>
      <c r="Y6" s="22">
        <f t="shared" ref="Y6:AG6" si="4">IF(Y7="",NA(),Y7)</f>
        <v>107.67</v>
      </c>
      <c r="Z6" s="22">
        <f t="shared" si="4"/>
        <v>100.28</v>
      </c>
      <c r="AA6" s="22">
        <f t="shared" si="4"/>
        <v>100.87</v>
      </c>
      <c r="AB6" s="22">
        <f t="shared" si="4"/>
        <v>113.53</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142.65</v>
      </c>
      <c r="AU6" s="22">
        <f t="shared" ref="AU6:BC6" si="6">IF(AU7="",NA(),AU7)</f>
        <v>155.72999999999999</v>
      </c>
      <c r="AV6" s="22">
        <f t="shared" si="6"/>
        <v>162.11000000000001</v>
      </c>
      <c r="AW6" s="22">
        <f t="shared" si="6"/>
        <v>160.36000000000001</v>
      </c>
      <c r="AX6" s="22">
        <f t="shared" si="6"/>
        <v>185.5</v>
      </c>
      <c r="AY6" s="22">
        <f t="shared" si="6"/>
        <v>367.55</v>
      </c>
      <c r="AZ6" s="22">
        <f t="shared" si="6"/>
        <v>378.56</v>
      </c>
      <c r="BA6" s="22">
        <f t="shared" si="6"/>
        <v>364.46</v>
      </c>
      <c r="BB6" s="22">
        <f t="shared" si="6"/>
        <v>338.89</v>
      </c>
      <c r="BC6" s="22">
        <f t="shared" si="6"/>
        <v>352.34</v>
      </c>
      <c r="BD6" s="21" t="str">
        <f>IF(BD7="","",IF(BD7="-","【-】","【"&amp;SUBSTITUTE(TEXT(BD7,"#,##0.00"),"-","△")&amp;"】"))</f>
        <v>【239.69】</v>
      </c>
      <c r="BE6" s="22">
        <f>IF(BE7="",NA(),BE7)</f>
        <v>545.15</v>
      </c>
      <c r="BF6" s="22">
        <f t="shared" ref="BF6:BN6" si="7">IF(BF7="",NA(),BF7)</f>
        <v>507.16</v>
      </c>
      <c r="BG6" s="22">
        <f t="shared" si="7"/>
        <v>488.05</v>
      </c>
      <c r="BH6" s="22">
        <f t="shared" si="7"/>
        <v>454.03</v>
      </c>
      <c r="BI6" s="22">
        <f t="shared" si="7"/>
        <v>429.58</v>
      </c>
      <c r="BJ6" s="22">
        <f t="shared" si="7"/>
        <v>418.68</v>
      </c>
      <c r="BK6" s="22">
        <f t="shared" si="7"/>
        <v>395.68</v>
      </c>
      <c r="BL6" s="22">
        <f t="shared" si="7"/>
        <v>403.72</v>
      </c>
      <c r="BM6" s="22">
        <f t="shared" si="7"/>
        <v>400.21</v>
      </c>
      <c r="BN6" s="22">
        <f t="shared" si="7"/>
        <v>391.13</v>
      </c>
      <c r="BO6" s="21" t="str">
        <f>IF(BO7="","",IF(BO7="-","【-】","【"&amp;SUBSTITUTE(TEXT(BO7,"#,##0.00"),"-","△")&amp;"】"))</f>
        <v>【264.86】</v>
      </c>
      <c r="BP6" s="22">
        <f>IF(BP7="",NA(),BP7)</f>
        <v>100.88</v>
      </c>
      <c r="BQ6" s="22">
        <f t="shared" ref="BQ6:BY6" si="8">IF(BQ7="",NA(),BQ7)</f>
        <v>97.6</v>
      </c>
      <c r="BR6" s="22">
        <f t="shared" si="8"/>
        <v>91.27</v>
      </c>
      <c r="BS6" s="22">
        <f t="shared" si="8"/>
        <v>93</v>
      </c>
      <c r="BT6" s="22">
        <f t="shared" si="8"/>
        <v>99.36</v>
      </c>
      <c r="BU6" s="22">
        <f t="shared" si="8"/>
        <v>94.78</v>
      </c>
      <c r="BV6" s="22">
        <f t="shared" si="8"/>
        <v>97.59</v>
      </c>
      <c r="BW6" s="22">
        <f t="shared" si="8"/>
        <v>92.17</v>
      </c>
      <c r="BX6" s="22">
        <f t="shared" si="8"/>
        <v>92.83</v>
      </c>
      <c r="BY6" s="22">
        <f t="shared" si="8"/>
        <v>92.16</v>
      </c>
      <c r="BZ6" s="21" t="str">
        <f>IF(BZ7="","",IF(BZ7="-","【-】","【"&amp;SUBSTITUTE(TEXT(BZ7,"#,##0.00"),"-","△")&amp;"】"))</f>
        <v>【97.59】</v>
      </c>
      <c r="CA6" s="22">
        <f>IF(CA7="",NA(),CA7)</f>
        <v>188.59</v>
      </c>
      <c r="CB6" s="22">
        <f t="shared" ref="CB6:CJ6" si="9">IF(CB7="",NA(),CB7)</f>
        <v>195.55</v>
      </c>
      <c r="CC6" s="22">
        <f t="shared" si="9"/>
        <v>209.19</v>
      </c>
      <c r="CD6" s="22">
        <f t="shared" si="9"/>
        <v>206.06</v>
      </c>
      <c r="CE6" s="22">
        <f t="shared" si="9"/>
        <v>193.22</v>
      </c>
      <c r="CF6" s="22">
        <f t="shared" si="9"/>
        <v>181.3</v>
      </c>
      <c r="CG6" s="22">
        <f t="shared" si="9"/>
        <v>181.71</v>
      </c>
      <c r="CH6" s="22">
        <f t="shared" si="9"/>
        <v>188.51</v>
      </c>
      <c r="CI6" s="22">
        <f t="shared" si="9"/>
        <v>189.43</v>
      </c>
      <c r="CJ6" s="22">
        <f t="shared" si="9"/>
        <v>196.75</v>
      </c>
      <c r="CK6" s="21" t="str">
        <f>IF(CK7="","",IF(CK7="-","【-】","【"&amp;SUBSTITUTE(TEXT(CK7,"#,##0.00"),"-","△")&amp;"】"))</f>
        <v>【181.66】</v>
      </c>
      <c r="CL6" s="22">
        <f>IF(CL7="",NA(),CL7)</f>
        <v>71.42</v>
      </c>
      <c r="CM6" s="22">
        <f t="shared" ref="CM6:CU6" si="10">IF(CM7="",NA(),CM7)</f>
        <v>68.47</v>
      </c>
      <c r="CN6" s="22">
        <f t="shared" si="10"/>
        <v>66.849999999999994</v>
      </c>
      <c r="CO6" s="22">
        <f t="shared" si="10"/>
        <v>66.930000000000007</v>
      </c>
      <c r="CP6" s="22">
        <f t="shared" si="10"/>
        <v>67.239999999999995</v>
      </c>
      <c r="CQ6" s="22">
        <f t="shared" si="10"/>
        <v>55.89</v>
      </c>
      <c r="CR6" s="22">
        <f t="shared" si="10"/>
        <v>55.72</v>
      </c>
      <c r="CS6" s="22">
        <f t="shared" si="10"/>
        <v>55.31</v>
      </c>
      <c r="CT6" s="22">
        <f t="shared" si="10"/>
        <v>55.14</v>
      </c>
      <c r="CU6" s="22">
        <f t="shared" si="10"/>
        <v>54.99</v>
      </c>
      <c r="CV6" s="21" t="str">
        <f>IF(CV7="","",IF(CV7="-","【-】","【"&amp;SUBSTITUTE(TEXT(CV7,"#,##0.00"),"-","△")&amp;"】"))</f>
        <v>【60.21】</v>
      </c>
      <c r="CW6" s="22">
        <f>IF(CW7="",NA(),CW7)</f>
        <v>87.51</v>
      </c>
      <c r="CX6" s="22">
        <f t="shared" ref="CX6:DF6" si="11">IF(CX7="",NA(),CX7)</f>
        <v>89.62</v>
      </c>
      <c r="CY6" s="22">
        <f t="shared" si="11"/>
        <v>89.33</v>
      </c>
      <c r="CZ6" s="22">
        <f t="shared" si="11"/>
        <v>90.34</v>
      </c>
      <c r="DA6" s="22">
        <f t="shared" si="11"/>
        <v>88.81</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55.55</v>
      </c>
      <c r="DI6" s="22">
        <f t="shared" ref="DI6:DQ6" si="12">IF(DI7="",NA(),DI7)</f>
        <v>57.74</v>
      </c>
      <c r="DJ6" s="22">
        <f t="shared" si="12"/>
        <v>59.32</v>
      </c>
      <c r="DK6" s="22">
        <f t="shared" si="12"/>
        <v>59.9</v>
      </c>
      <c r="DL6" s="22">
        <f t="shared" si="12"/>
        <v>61.59</v>
      </c>
      <c r="DM6" s="22">
        <f t="shared" si="12"/>
        <v>50.63</v>
      </c>
      <c r="DN6" s="22">
        <f t="shared" si="12"/>
        <v>51.29</v>
      </c>
      <c r="DO6" s="22">
        <f t="shared" si="12"/>
        <v>52.2</v>
      </c>
      <c r="DP6" s="22">
        <f t="shared" si="12"/>
        <v>52.7</v>
      </c>
      <c r="DQ6" s="22">
        <f t="shared" si="12"/>
        <v>53.48</v>
      </c>
      <c r="DR6" s="21" t="str">
        <f>IF(DR7="","",IF(DR7="-","【-】","【"&amp;SUBSTITUTE(TEXT(DR7,"#,##0.00"),"-","△")&amp;"】"))</f>
        <v>【52.41】</v>
      </c>
      <c r="DS6" s="21">
        <f>IF(DS7="",NA(),DS7)</f>
        <v>0</v>
      </c>
      <c r="DT6" s="21">
        <f t="shared" ref="DT6:EB6" si="13">IF(DT7="",NA(),DT7)</f>
        <v>0</v>
      </c>
      <c r="DU6" s="21">
        <f t="shared" si="13"/>
        <v>0</v>
      </c>
      <c r="DV6" s="21">
        <f t="shared" si="13"/>
        <v>0</v>
      </c>
      <c r="DW6" s="21">
        <f t="shared" si="13"/>
        <v>0</v>
      </c>
      <c r="DX6" s="22">
        <f t="shared" si="13"/>
        <v>18.28</v>
      </c>
      <c r="DY6" s="22">
        <f t="shared" si="13"/>
        <v>19.61</v>
      </c>
      <c r="DZ6" s="22">
        <f t="shared" si="13"/>
        <v>20.73</v>
      </c>
      <c r="EA6" s="22">
        <f t="shared" si="13"/>
        <v>22.86</v>
      </c>
      <c r="EB6" s="22">
        <f t="shared" si="13"/>
        <v>24.31</v>
      </c>
      <c r="EC6" s="21" t="str">
        <f>IF(EC7="","",IF(EC7="-","【-】","【"&amp;SUBSTITUTE(TEXT(EC7,"#,##0.00"),"-","△")&amp;"】"))</f>
        <v>【26.78】</v>
      </c>
      <c r="ED6" s="22">
        <f>IF(ED7="",NA(),ED7)</f>
        <v>0.46</v>
      </c>
      <c r="EE6" s="21">
        <f t="shared" ref="EE6:EM6" si="14">IF(EE7="",NA(),EE7)</f>
        <v>0</v>
      </c>
      <c r="EF6" s="22">
        <f t="shared" si="14"/>
        <v>0.95</v>
      </c>
      <c r="EG6" s="22">
        <f t="shared" si="14"/>
        <v>0.69</v>
      </c>
      <c r="EH6" s="22">
        <f t="shared" si="14"/>
        <v>0.45</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454010</v>
      </c>
      <c r="D7" s="24">
        <v>46</v>
      </c>
      <c r="E7" s="24">
        <v>1</v>
      </c>
      <c r="F7" s="24">
        <v>0</v>
      </c>
      <c r="G7" s="24">
        <v>1</v>
      </c>
      <c r="H7" s="24" t="s">
        <v>93</v>
      </c>
      <c r="I7" s="24" t="s">
        <v>94</v>
      </c>
      <c r="J7" s="24" t="s">
        <v>95</v>
      </c>
      <c r="K7" s="24" t="s">
        <v>96</v>
      </c>
      <c r="L7" s="24" t="s">
        <v>97</v>
      </c>
      <c r="M7" s="24" t="s">
        <v>98</v>
      </c>
      <c r="N7" s="25" t="s">
        <v>99</v>
      </c>
      <c r="O7" s="25">
        <v>59.01</v>
      </c>
      <c r="P7" s="25">
        <v>90.86</v>
      </c>
      <c r="Q7" s="25">
        <v>3311</v>
      </c>
      <c r="R7" s="25">
        <v>19275</v>
      </c>
      <c r="S7" s="25">
        <v>43.8</v>
      </c>
      <c r="T7" s="25">
        <v>440.07</v>
      </c>
      <c r="U7" s="25">
        <v>17430</v>
      </c>
      <c r="V7" s="25">
        <v>10.28</v>
      </c>
      <c r="W7" s="25">
        <v>1695.53</v>
      </c>
      <c r="X7" s="25">
        <v>111.37</v>
      </c>
      <c r="Y7" s="25">
        <v>107.67</v>
      </c>
      <c r="Z7" s="25">
        <v>100.28</v>
      </c>
      <c r="AA7" s="25">
        <v>100.87</v>
      </c>
      <c r="AB7" s="25">
        <v>113.53</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142.65</v>
      </c>
      <c r="AU7" s="25">
        <v>155.72999999999999</v>
      </c>
      <c r="AV7" s="25">
        <v>162.11000000000001</v>
      </c>
      <c r="AW7" s="25">
        <v>160.36000000000001</v>
      </c>
      <c r="AX7" s="25">
        <v>185.5</v>
      </c>
      <c r="AY7" s="25">
        <v>367.55</v>
      </c>
      <c r="AZ7" s="25">
        <v>378.56</v>
      </c>
      <c r="BA7" s="25">
        <v>364.46</v>
      </c>
      <c r="BB7" s="25">
        <v>338.89</v>
      </c>
      <c r="BC7" s="25">
        <v>352.34</v>
      </c>
      <c r="BD7" s="25">
        <v>239.69</v>
      </c>
      <c r="BE7" s="25">
        <v>545.15</v>
      </c>
      <c r="BF7" s="25">
        <v>507.16</v>
      </c>
      <c r="BG7" s="25">
        <v>488.05</v>
      </c>
      <c r="BH7" s="25">
        <v>454.03</v>
      </c>
      <c r="BI7" s="25">
        <v>429.58</v>
      </c>
      <c r="BJ7" s="25">
        <v>418.68</v>
      </c>
      <c r="BK7" s="25">
        <v>395.68</v>
      </c>
      <c r="BL7" s="25">
        <v>403.72</v>
      </c>
      <c r="BM7" s="25">
        <v>400.21</v>
      </c>
      <c r="BN7" s="25">
        <v>391.13</v>
      </c>
      <c r="BO7" s="25">
        <v>264.86</v>
      </c>
      <c r="BP7" s="25">
        <v>100.88</v>
      </c>
      <c r="BQ7" s="25">
        <v>97.6</v>
      </c>
      <c r="BR7" s="25">
        <v>91.27</v>
      </c>
      <c r="BS7" s="25">
        <v>93</v>
      </c>
      <c r="BT7" s="25">
        <v>99.36</v>
      </c>
      <c r="BU7" s="25">
        <v>94.78</v>
      </c>
      <c r="BV7" s="25">
        <v>97.59</v>
      </c>
      <c r="BW7" s="25">
        <v>92.17</v>
      </c>
      <c r="BX7" s="25">
        <v>92.83</v>
      </c>
      <c r="BY7" s="25">
        <v>92.16</v>
      </c>
      <c r="BZ7" s="25">
        <v>97.59</v>
      </c>
      <c r="CA7" s="25">
        <v>188.59</v>
      </c>
      <c r="CB7" s="25">
        <v>195.55</v>
      </c>
      <c r="CC7" s="25">
        <v>209.19</v>
      </c>
      <c r="CD7" s="25">
        <v>206.06</v>
      </c>
      <c r="CE7" s="25">
        <v>193.22</v>
      </c>
      <c r="CF7" s="25">
        <v>181.3</v>
      </c>
      <c r="CG7" s="25">
        <v>181.71</v>
      </c>
      <c r="CH7" s="25">
        <v>188.51</v>
      </c>
      <c r="CI7" s="25">
        <v>189.43</v>
      </c>
      <c r="CJ7" s="25">
        <v>196.75</v>
      </c>
      <c r="CK7" s="25">
        <v>181.66</v>
      </c>
      <c r="CL7" s="25">
        <v>71.42</v>
      </c>
      <c r="CM7" s="25">
        <v>68.47</v>
      </c>
      <c r="CN7" s="25">
        <v>66.849999999999994</v>
      </c>
      <c r="CO7" s="25">
        <v>66.930000000000007</v>
      </c>
      <c r="CP7" s="25">
        <v>67.239999999999995</v>
      </c>
      <c r="CQ7" s="25">
        <v>55.89</v>
      </c>
      <c r="CR7" s="25">
        <v>55.72</v>
      </c>
      <c r="CS7" s="25">
        <v>55.31</v>
      </c>
      <c r="CT7" s="25">
        <v>55.14</v>
      </c>
      <c r="CU7" s="25">
        <v>54.99</v>
      </c>
      <c r="CV7" s="25">
        <v>60.21</v>
      </c>
      <c r="CW7" s="25">
        <v>87.51</v>
      </c>
      <c r="CX7" s="25">
        <v>89.62</v>
      </c>
      <c r="CY7" s="25">
        <v>89.33</v>
      </c>
      <c r="CZ7" s="25">
        <v>90.34</v>
      </c>
      <c r="DA7" s="25">
        <v>88.81</v>
      </c>
      <c r="DB7" s="25">
        <v>81.27</v>
      </c>
      <c r="DC7" s="25">
        <v>81.260000000000005</v>
      </c>
      <c r="DD7" s="25">
        <v>80.36</v>
      </c>
      <c r="DE7" s="25">
        <v>80.13</v>
      </c>
      <c r="DF7" s="25">
        <v>79.34</v>
      </c>
      <c r="DG7" s="25">
        <v>89.21</v>
      </c>
      <c r="DH7" s="25">
        <v>55.55</v>
      </c>
      <c r="DI7" s="25">
        <v>57.74</v>
      </c>
      <c r="DJ7" s="25">
        <v>59.32</v>
      </c>
      <c r="DK7" s="25">
        <v>59.9</v>
      </c>
      <c r="DL7" s="25">
        <v>61.59</v>
      </c>
      <c r="DM7" s="25">
        <v>50.63</v>
      </c>
      <c r="DN7" s="25">
        <v>51.29</v>
      </c>
      <c r="DO7" s="25">
        <v>52.2</v>
      </c>
      <c r="DP7" s="25">
        <v>52.7</v>
      </c>
      <c r="DQ7" s="25">
        <v>53.48</v>
      </c>
      <c r="DR7" s="25">
        <v>52.41</v>
      </c>
      <c r="DS7" s="25">
        <v>0</v>
      </c>
      <c r="DT7" s="25">
        <v>0</v>
      </c>
      <c r="DU7" s="25">
        <v>0</v>
      </c>
      <c r="DV7" s="25">
        <v>0</v>
      </c>
      <c r="DW7" s="25">
        <v>0</v>
      </c>
      <c r="DX7" s="25">
        <v>18.28</v>
      </c>
      <c r="DY7" s="25">
        <v>19.61</v>
      </c>
      <c r="DZ7" s="25">
        <v>20.73</v>
      </c>
      <c r="EA7" s="25">
        <v>22.86</v>
      </c>
      <c r="EB7" s="25">
        <v>24.31</v>
      </c>
      <c r="EC7" s="25">
        <v>26.78</v>
      </c>
      <c r="ED7" s="25">
        <v>0.46</v>
      </c>
      <c r="EE7" s="25">
        <v>0</v>
      </c>
      <c r="EF7" s="25">
        <v>0.95</v>
      </c>
      <c r="EG7" s="25">
        <v>0.69</v>
      </c>
      <c r="EH7" s="25">
        <v>0.45</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2025-12-12T09:24:52Z</dcterms:created>
  <dcterms:modified xsi:type="dcterms:W3CDTF">2026-02-24T07:09:16Z</dcterms:modified>
  <cp:category/>
</cp:coreProperties>
</file>