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97342682-7C9B-47F7-B482-C614636FC2C3}" xr6:coauthVersionLast="47" xr6:coauthVersionMax="47" xr10:uidLastSave="{00000000-0000-0000-0000-000000000000}"/>
  <workbookProtection workbookAlgorithmName="SHA-512" workbookHashValue="+MjBEPYV0GGWrrFGQJx0LcfMj1mXAboIs/zI8t9/O3KABlQrrP2xXvREEZuunM/PzDcws6QCi3PYTKGzwV5/+w==" workbookSaltValue="NFfn38Hu3tROYx2QdqfHS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<sst xmlns="http://schemas.openxmlformats.org/spreadsheetml/2006/main" count="228" uniqueCount="111">
  <si>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</si>
  <si>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</si>
  <si>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</si>
  <si>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</si>
  <si>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</si>
  <si>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</si>
  <si>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</si>
  <si>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</si>
  <si>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</si>
  <si>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</si>
  <si>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</si>
  <si>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</si>
  <si>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</si>
  <si>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</si>
  <si>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</si>
  <si>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</si>
  <si>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</si>
  <si>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</si>
  <si>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</si>
  <si>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</si>
  <si>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</si>
  <si>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</si>
  <si>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</si>
  <si>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</si>
  <si>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</si>
  <si>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</si>
  <si>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</si>
  <si>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①施設の老朽化度合いを示す有形固定資産減価償却率は、増加傾向にあります。また、類似団体と比べ高い数値になっています。昭和50年代前半から大規模な管路整備を行っており、その際に布設した管路等が耐用年数を迎える時期となっています。
②管路の老朽化度合いを示す管路経年化率は、令和元年度のマッピングシステム導入により、令和３年度から法定耐用年数を超えた管路延長の把握が可能となったことで、本町の数値が明確になりました。類似団体及び全国平均を上回っていますが、昭和50年代前半からの大規模な管路整備が影響しています。事業費の平準化を図り、計画的かつ効率的な更新に取り組む必要があります。
③管路更新率は類似団体と同程度です。当該値が0.34であるため、すべての管路を更新するのに285年程度必要な状況です。管路更新を加速する必要がある反面、財源や人員の確保が課題となっています。</t>
    <rPh sb="1" eb="3">
      <t>シセツ</t>
    </rPh>
    <rPh sb="4" eb="9">
      <t>ロウキュウカドア</t>
    </rPh>
    <rPh sb="11" eb="12">
      <t>シメ</t>
    </rPh>
    <rPh sb="13" eb="19">
      <t>ユウケイコテイシサン</t>
    </rPh>
    <rPh sb="19" eb="24">
      <t>ゲンカショウキャクリツ</t>
    </rPh>
    <rPh sb="26" eb="30">
      <t>ゾウカケイコウ</t>
    </rPh>
    <rPh sb="39" eb="43">
      <t>ルイジダンタイ</t>
    </rPh>
    <rPh sb="44" eb="45">
      <t>クラ</t>
    </rPh>
    <rPh sb="46" eb="47">
      <t>タカ</t>
    </rPh>
    <rPh sb="48" eb="50">
      <t>スウチ</t>
    </rPh>
    <rPh sb="58" eb="60">
      <t>ショウワ</t>
    </rPh>
    <rPh sb="62" eb="63">
      <t>ネン</t>
    </rPh>
    <rPh sb="63" eb="64">
      <t>ダイ</t>
    </rPh>
    <rPh sb="64" eb="66">
      <t>ゼンハン</t>
    </rPh>
    <rPh sb="68" eb="71">
      <t>ダイキボ</t>
    </rPh>
    <rPh sb="72" eb="76">
      <t>カンロセイビ</t>
    </rPh>
    <rPh sb="77" eb="78">
      <t>オコナ</t>
    </rPh>
    <rPh sb="85" eb="86">
      <t>サイ</t>
    </rPh>
    <rPh sb="87" eb="89">
      <t>フセツ</t>
    </rPh>
    <rPh sb="91" eb="93">
      <t>カンロ</t>
    </rPh>
    <rPh sb="93" eb="94">
      <t>トウ</t>
    </rPh>
    <rPh sb="95" eb="99">
      <t>タイヨウネンスウ</t>
    </rPh>
    <rPh sb="100" eb="101">
      <t>ムカ</t>
    </rPh>
    <rPh sb="103" eb="105">
      <t>ジキ</t>
    </rPh>
    <rPh sb="115" eb="117">
      <t>カンロ</t>
    </rPh>
    <rPh sb="118" eb="123">
      <t>ロウキュウカドア</t>
    </rPh>
    <rPh sb="125" eb="126">
      <t>シメ</t>
    </rPh>
    <rPh sb="127" eb="133">
      <t>カンロケイネンカリツ</t>
    </rPh>
    <rPh sb="135" eb="140">
      <t>レイワガンネンド</t>
    </rPh>
    <rPh sb="150" eb="152">
      <t>ドウニュウ</t>
    </rPh>
    <rPh sb="156" eb="158">
      <t>レイワ</t>
    </rPh>
    <rPh sb="159" eb="161">
      <t>ネンド</t>
    </rPh>
    <rPh sb="163" eb="169">
      <t>ホウテイタイヨウネンスウ</t>
    </rPh>
    <rPh sb="170" eb="171">
      <t>コ</t>
    </rPh>
    <rPh sb="173" eb="177">
      <t>カンロエンチョウ</t>
    </rPh>
    <rPh sb="178" eb="180">
      <t>ハアク</t>
    </rPh>
    <rPh sb="181" eb="183">
      <t>カノウ</t>
    </rPh>
    <rPh sb="191" eb="193">
      <t>ホンチョウ</t>
    </rPh>
    <rPh sb="194" eb="196">
      <t>スウチ</t>
    </rPh>
    <rPh sb="197" eb="199">
      <t>メイカク</t>
    </rPh>
    <rPh sb="206" eb="210">
      <t>ルイジダンタイ</t>
    </rPh>
    <rPh sb="210" eb="211">
      <t>オヨ</t>
    </rPh>
    <rPh sb="212" eb="216">
      <t>ゼンコクヘイキン</t>
    </rPh>
    <rPh sb="217" eb="219">
      <t>ウワマワ</t>
    </rPh>
    <rPh sb="226" eb="228">
      <t>ショウワ</t>
    </rPh>
    <rPh sb="230" eb="232">
      <t>ネンダイ</t>
    </rPh>
    <rPh sb="232" eb="234">
      <t>ゼンハン</t>
    </rPh>
    <rPh sb="237" eb="240">
      <t>ダイキボ</t>
    </rPh>
    <rPh sb="241" eb="245">
      <t>カンロセイビ</t>
    </rPh>
    <rPh sb="246" eb="248">
      <t>エイキョウ</t>
    </rPh>
    <rPh sb="254" eb="257">
      <t>ジギョウヒ</t>
    </rPh>
    <rPh sb="258" eb="261">
      <t>ヘイジュンカ</t>
    </rPh>
    <rPh sb="262" eb="263">
      <t>ハカ</t>
    </rPh>
    <rPh sb="265" eb="268">
      <t>ケイカクテキ</t>
    </rPh>
    <rPh sb="270" eb="273">
      <t>コウリツテキ</t>
    </rPh>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</si>
  <si>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</si>
  <si>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</si>
  <si>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</si>
  <si>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</si>
  <si>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</si>
  <si>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</si>
  <si>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</si>
  <si>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</si>
  <si>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</si>
  <si>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</si>
  <si>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</si>
  <si>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</si>
  <si>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</si>
  <si>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</si>
  <si>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</si>
  <si>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</si>
  <si>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</si>
  <si>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</si>
  <si>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</si>
  <si>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</si>
  <si>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</si>
  <si>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</si>
  <si>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</si>
  <si>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</si>
  <si>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</si>
  <si>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</si>
  <si>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</si>
  <si>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</si>
  <si>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</si>
  <si>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</si>
  <si>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</si>
  <si>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</si>
  <si>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</si>
  <si>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</si>
  <si>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</si>
  <si>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</si>
  <si>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</si>
  <si>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</si>
  <si>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</si>
  <si>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</si>
  <si>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</si>
  <si>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</si>
  <si>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</si>
  <si>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</si>
  <si>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</si>
  <si>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</si>
  <si>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</si>
  <si>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</si>
  <si>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</si>
  <si>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</si>
  <si>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</si>
  <si>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</si>
  <si>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</si>
  <si>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</si>
  <si>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</si>
  <si>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</si>
  <si>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</si>
  <si>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</si>
  <si>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</si>
  <si>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</si>
  <si>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</si>
  <si>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</si>
  <si>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</si>
  <si>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</si>
  <si>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</si>
  <si>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新富町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</si>
  <si>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</si>
  <si>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</si>
  <si>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</si>
  <si>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</si>
  <si>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</si>
  <si>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</si>
  <si>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</si>
  <si>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</si>
  <si>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</si>
  <si>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</si>
  <si>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</si>
  <si>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</si>
  <si>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</si>
  <si>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</si>
  <si>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</si>
  <si>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①経営の健全性を示す経常収支比率は106.22％となりました。人件費の見直しやランニングコスト増により、前年度比較で2.91ポイント減少したものの健全経営の水準とされる100％を上回っています。
②営業収益に対する累積欠損金は生じておらず、0％です。
③短期的な債務に対する支払能力を示す流動比率は、100％以上であり、現金等の減少や未払金の増加等、比率の減少要因は見られません。引き続き更なる費用の削減や業務効率化、大口需要家の確保等による財源の確保が必要です。
④企業債残高の規模を示す企業債残高対給水収益比率は、類似団体と比較し低くなっています。
⑤料金水準の妥当性を示す料金回収率は、費用増加が影響し、前年度比2.8ポイント減の106.47％ととなったものの、100％を超えており、必要な費用を給水収益で賄えています。
⑥給水原価は、類似団体と比較し低い水準を維持していますが、有収水量の減少や経常費用の増加が続いていることから引き続き経営改善の検討が必要です。
⑦施設利用状況や適正規模の判断要因となる施設利用率は、類似団体と同程度です。一般的に高い数値であることが望ましいですが、一日最大配水量で試算した場合でも約60％となっており、約40％の余力がある状況です。非常時への対応や給水人口の減少等を踏まえ適正規模の検討を続ける必要があります。
⑧有収率は概ね横ばいとなています。引き続き水道施設等の漏水対応を早期に行い有収率向上に努めます。またスマートメーターを活用し漏水の早期把握と情報提供により、漏水減免件数も減らしていきます。</t>
    <rPh sb="1" eb="3">
      <t>ケイエイ</t>
    </rPh>
    <rPh sb="4" eb="7">
      <t>ケンゼンセイ</t>
    </rPh>
    <rPh sb="8" eb="9">
      <t>シメ</t>
    </rPh>
    <rPh sb="10" eb="14">
      <t>ケイジョウシュウシ</t>
    </rPh>
    <rPh sb="14" eb="16">
      <t>ヒリツ</t>
    </rPh>
    <rPh sb="31" eb="34">
      <t>ジンケンヒ</t>
    </rPh>
    <rPh sb="35" eb="37">
      <t>ミナオ</t>
    </rPh>
    <rPh sb="47" eb="48">
      <t>ゾウ</t>
    </rPh>
    <rPh sb="52" eb="55">
      <t>ゼンネンド</t>
    </rPh>
    <rPh sb="55" eb="57">
      <t>ヒカク</t>
    </rPh>
    <rPh sb="66" eb="68">
      <t>ゲンショウ</t>
    </rPh>
    <rPh sb="73" eb="77">
      <t>ケンゼンケイエイ</t>
    </rPh>
    <rPh sb="78" eb="80">
      <t>スイジュン</t>
    </rPh>
    <rPh sb="89" eb="91">
      <t>ウワマワ</t>
    </rPh>
    <rPh sb="99" eb="103">
      <t>エイギョウシュウエキ</t>
    </rPh>
    <rPh sb="104" eb="105">
      <t>タイ</t>
    </rPh>
    <rPh sb="107" eb="111">
      <t>ルイセキケッソン</t>
    </rPh>
    <rPh sb="111" eb="112">
      <t>キン</t>
    </rPh>
    <rPh sb="113" eb="114">
      <t>ショウ</t>
    </rPh>
    <rPh sb="127" eb="130">
      <t>タンキテキ</t>
    </rPh>
    <rPh sb="131" eb="133">
      <t>サイム</t>
    </rPh>
    <rPh sb="134" eb="135">
      <t>タイ</t>
    </rPh>
    <rPh sb="137" eb="141">
      <t>シハライノウリョク</t>
    </rPh>
    <rPh sb="142" eb="143">
      <t>シメ</t>
    </rPh>
    <rPh sb="144" eb="148">
      <t>リュウドウヒリツ</t>
    </rPh>
    <rPh sb="154" eb="156">
      <t>イジョウ</t>
    </rPh>
    <rPh sb="160" eb="163">
      <t>ゲンキントウ</t>
    </rPh>
    <rPh sb="164" eb="166">
      <t>ゲンショウ</t>
    </rPh>
    <rPh sb="167" eb="170">
      <t>ミハライキン</t>
    </rPh>
    <rPh sb="171" eb="174">
      <t>ゾウカナド</t>
    </rPh>
    <rPh sb="175" eb="177">
      <t>ヒリツ</t>
    </rPh>
    <rPh sb="178" eb="182">
      <t>ゲンショウヨウイン</t>
    </rPh>
    <rPh sb="183" eb="184">
      <t>ミ</t>
    </rPh>
    <rPh sb="190" eb="191">
      <t>ヒ</t>
    </rPh>
    <rPh sb="192" eb="193">
      <t>ツヅ</t>
    </rPh>
    <rPh sb="194" eb="195">
      <t>サラ</t>
    </rPh>
    <rPh sb="197" eb="199">
      <t>ヒヨウ</t>
    </rPh>
    <rPh sb="200" eb="202">
      <t>サクゲン</t>
    </rPh>
    <rPh sb="203" eb="205">
      <t>ギョウム</t>
    </rPh>
    <rPh sb="205" eb="208">
      <t>コウリツカ</t>
    </rPh>
    <rPh sb="209" eb="214">
      <t>オオグチジュヨウカ</t>
    </rPh>
    <rPh sb="215" eb="218">
      <t>カクホナド</t>
    </rPh>
    <rPh sb="221" eb="223">
      <t>ザイゲン</t>
    </rPh>
    <rPh sb="224" eb="226">
      <t>カクホ</t>
    </rPh>
    <rPh sb="227" eb="229">
      <t>ヒツヨウ</t>
    </rPh>
    <rPh sb="234" eb="239">
      <t>キギョウサイザンダカ</t>
    </rPh>
    <rPh sb="240" eb="242">
      <t>キボ</t>
    </rPh>
    <rPh sb="243" eb="244">
      <t>シメ</t>
    </rPh>
    <rPh sb="245" eb="250">
      <t>キギョウサイザンダカ</t>
    </rPh>
    <rPh sb="250" eb="251">
      <t>タイ</t>
    </rPh>
    <rPh sb="251" eb="255">
      <t>キュウスイシュウエキ</t>
    </rPh>
    <rPh sb="255" eb="257">
      <t>ヒリツ</t>
    </rPh>
    <rPh sb="259" eb="263">
      <t>ルイジダンタイ</t>
    </rPh>
    <rPh sb="264" eb="266">
      <t>ヒカク</t>
    </rPh>
    <rPh sb="267" eb="268">
      <t>ヒク</t>
    </rPh>
    <rPh sb="278" eb="282">
      <t>リョウキンスイジュン</t>
    </rPh>
    <rPh sb="283" eb="286">
      <t>ダトウセイ</t>
    </rPh>
    <rPh sb="287" eb="288">
      <t>シメ</t>
    </rPh>
    <rPh sb="289" eb="294">
      <t>リョウキンカイシュウリツ</t>
    </rPh>
    <rPh sb="296" eb="300">
      <t>ヒヨウゾウカ</t>
    </rPh>
    <rPh sb="301" eb="303">
      <t>エイキョウ</t>
    </rPh>
    <rPh sb="305" eb="309">
      <t>ゼンネンドヒ</t>
    </rPh>
    <rPh sb="316" eb="317">
      <t>ゲン</t>
    </rPh>
    <rPh sb="339" eb="340">
      <t>コ</t>
    </rPh>
    <rPh sb="345" eb="347">
      <t>ヒツヨウ</t>
    </rPh>
    <rPh sb="348" eb="350">
      <t>ヒヨウ</t>
    </rPh>
    <rPh sb="351" eb="353">
      <t>キュウスイ</t>
    </rPh>
    <rPh sb="353" eb="355">
      <t>シュウエキ</t>
    </rPh>
    <rPh sb="356" eb="357">
      <t>マカナ</t>
    </rPh>
    <rPh sb="365" eb="369">
      <t>キュウスイゲンカ</t>
    </rPh>
    <rPh sb="371" eb="375">
      <t>ルイジダンタイ</t>
    </rPh>
    <rPh sb="376" eb="378">
      <t>ヒカク</t>
    </rPh>
    <rPh sb="379" eb="380">
      <t>ヒク</t>
    </rPh>
    <rPh sb="381" eb="383">
      <t>スイジュン</t>
    </rPh>
    <rPh sb="384" eb="386">
      <t>イジ</t>
    </rPh>
    <rPh sb="393" eb="398">
      <t>ユウシュウ</t>
    </rPh>
    <rPh sb="398" eb="400">
      <t>ゲンショウ</t>
    </rPh>
    <rPh sb="401" eb="405">
      <t>ケイジョウヒヨウ</t>
    </rPh>
    <rPh sb="406" eb="408">
      <t>ゾウカ</t>
    </rPh>
    <rPh sb="409" eb="410">
      <t>ツヅ</t>
    </rPh>
    <rPh sb="418" eb="419">
      <t>ヒ</t>
    </rPh>
    <rPh sb="420" eb="421">
      <t>ツヅ</t>
    </rPh>
    <rPh sb="422" eb="426">
      <t>ケイエイカイゼン</t>
    </rPh>
    <rPh sb="427" eb="429">
      <t>ケントウ</t>
    </rPh>
    <rPh sb="430" eb="432">
      <t>ヒツヨウ</t>
    </rPh>
    <rPh sb="437" eb="441">
      <t>シセツリヨウ</t>
    </rPh>
    <rPh sb="441" eb="443">
      <t>ジョウキョウ</t>
    </rPh>
    <rPh sb="444" eb="448">
      <t>テキセイキボ</t>
    </rPh>
    <rPh sb="468" eb="471">
      <t>ドウテイド</t>
    </rPh>
    <rPh sb="474" eb="477">
      <t>イッパンテキ</t>
    </rPh>
    <rPh sb="478" eb="479">
      <t>タカ</t>
    </rPh>
    <rPh sb="480" eb="482">
      <t>スウチ</t>
    </rPh>
    <rPh sb="488" eb="489">
      <t>ノゾ</t>
    </rPh>
    <rPh sb="496" eb="498">
      <t>イチニチ</t>
    </rPh>
    <rPh sb="498" eb="500">
      <t>サイダイ</t>
    </rPh>
    <rPh sb="500" eb="503">
      <t>ハイスイリョウ</t>
    </rPh>
    <rPh sb="504" eb="506">
      <t>シサン</t>
    </rPh>
    <rPh sb="508" eb="510">
      <t>バアイ</t>
    </rPh>
    <rPh sb="512" eb="513">
      <t>ヤク</t>
    </rPh>
    <rPh sb="523" eb="524">
      <t>ヤク</t>
    </rPh>
    <rPh sb="528" eb="530">
      <t>ヨリョク</t>
    </rPh>
    <rPh sb="533" eb="535">
      <t>ジョウキョウ</t>
    </rPh>
    <rPh sb="538" eb="541">
      <t>ヒジョウジ</t>
    </rPh>
    <rPh sb="543" eb="545">
      <t>タイオウ</t>
    </rPh>
    <rPh sb="546" eb="550">
      <t>キュウスイジンコウ</t>
    </rPh>
    <rPh sb="551" eb="554">
      <t>ゲンショウトウ</t>
    </rPh>
    <rPh sb="555" eb="556">
      <t>フ</t>
    </rPh>
    <rPh sb="558" eb="562">
      <t>テキセイキボ</t>
    </rPh>
    <rPh sb="563" eb="565">
      <t>ケントウ</t>
    </rPh>
    <rPh sb="566" eb="567">
      <t>ツヅ</t>
    </rPh>
    <rPh sb="569" eb="571">
      <t>ヒツヨウ</t>
    </rPh>
    <rPh sb="579" eb="582">
      <t>ユウシュウリツ</t>
    </rPh>
    <rPh sb="583" eb="584">
      <t>オオム</t>
    </rPh>
    <rPh sb="585" eb="586">
      <t>ヨコ</t>
    </rPh>
    <rPh sb="595" eb="596">
      <t>ヒ</t>
    </rPh>
    <rPh sb="597" eb="598">
      <t>ツヅ</t>
    </rPh>
    <rPh sb="599" eb="604">
      <t>スイドウシセツトウ</t>
    </rPh>
    <phoneticPr fontId="4"/>
  </si>
  <si>
    <t>　上記経営指標から、経営の健全性効率性は維持していると判断できるものの、給水人口減少に伴う収益の減少や物価高騰に伴う経常費用の増加は年々続いていることから、引き続き経費縮減と収入確保に努める必要があります。
　また、過去に整備した施設等が大量に更新時期を迎えていますが、財源や人材の確保が課題となっている状況です。事業費の平準化を図りつつ、計画的かつ効率的な更新に取り組む必要があります。
　今後も安定的に水道事業を継続していくため、中長期における計画等に基づき、施設の更新及び老朽管の布設替等を計画的に進めます。
　また、令和８年度には、近隣事業体と経営統合を行うことから、効率的に水需給の均衡を図るだけでなく、経営基盤や技術基盤の強化を進めていきます。</t>
    <rPh sb="1" eb="7">
      <t>ジョウキケイエイシヒョウ</t>
    </rPh>
    <rPh sb="10" eb="12">
      <t>ケイエイ</t>
    </rPh>
    <rPh sb="13" eb="16">
      <t>ケンゼンセイ</t>
    </rPh>
    <rPh sb="16" eb="19">
      <t>コウリツセイ</t>
    </rPh>
    <rPh sb="20" eb="22">
      <t>イジ</t>
    </rPh>
    <rPh sb="27" eb="29">
      <t>ハンダン</t>
    </rPh>
    <rPh sb="36" eb="42">
      <t>キュウスイジンコウゲンショウ</t>
    </rPh>
    <rPh sb="43" eb="44">
      <t>トモナ</t>
    </rPh>
    <rPh sb="45" eb="47">
      <t>シュウエキ</t>
    </rPh>
    <rPh sb="48" eb="50">
      <t>ゲンショウ</t>
    </rPh>
    <rPh sb="51" eb="55">
      <t>ブッカコウトウ</t>
    </rPh>
    <rPh sb="56" eb="57">
      <t>トモナ</t>
    </rPh>
    <rPh sb="58" eb="62">
      <t>ケイジョウヒヨウ</t>
    </rPh>
    <rPh sb="63" eb="65">
      <t>ゾウカ</t>
    </rPh>
    <rPh sb="66" eb="68">
      <t>ネンネン</t>
    </rPh>
    <rPh sb="68" eb="69">
      <t>ツヅ</t>
    </rPh>
    <rPh sb="78" eb="79">
      <t>ヒ</t>
    </rPh>
    <rPh sb="80" eb="81">
      <t>ツヅ</t>
    </rPh>
    <rPh sb="82" eb="84">
      <t>ケイヒ</t>
    </rPh>
    <rPh sb="84" eb="86">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</si>
</sst>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1.37</c:v>
                </c:pt>
                <c:pt idx="1">
                  <c:v>1</c:v>
                </c:pt>
                <c:pt idx="2">
                  <c:v>0.22</c:v>
                </c:pt>
                <c:pt idx="3">
                  <c:v>0.35</c:v>
                </c:pt>
                <c:pt idx="4">
                  <c:v>0.34</c:v>
                </c:pt>
              </c:numCache>
            </c:numRef>
          </c:val>
          <c:extLst>
            <c:ext xmlns:c16="http://schemas.microsoft.com/office/drawing/2014/chart" uri="{C3380CC4-5D6E-409C-BE32-E72D297353CC}">
              <c16:uniqueId val="{00000000-37CB-4126-A611-DAF117F1F6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37CB-4126-A611-DAF117F1F6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56.22</c:v>
                </c:pt>
                <c:pt idx="1">
                  <c:v>53.58</c:v>
                </c:pt>
                <c:pt idx="2">
                  <c:v>54.45</c:v>
                </c:pt>
                <c:pt idx="3">
                  <c:v>54.38</c:v>
                </c:pt>
                <c:pt idx="4">
                  <c:v>54.72</c:v>
                </c:pt>
              </c:numCache>
            </c:numRef>
          </c:val>
          <c:extLst>
            <c:ext xmlns:c16="http://schemas.microsoft.com/office/drawing/2014/chart" uri="{C3380CC4-5D6E-409C-BE32-E72D297353CC}">
              <c16:uniqueId val="{00000000-D7F7-4AEA-B086-2B302906D8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7F7-4AEA-B086-2B302906D8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88.61</c:v>
                </c:pt>
                <c:pt idx="1">
                  <c:v>90.22</c:v>
                </c:pt>
                <c:pt idx="2">
                  <c:v>89.85</c:v>
                </c:pt>
                <c:pt idx="3">
                  <c:v>88.82</c:v>
                </c:pt>
                <c:pt idx="4">
                  <c:v>85.18</c:v>
                </c:pt>
              </c:numCache>
            </c:numRef>
          </c:val>
          <c:extLst>
            <c:ext xmlns:c16="http://schemas.microsoft.com/office/drawing/2014/chart" uri="{C3380CC4-5D6E-409C-BE32-E72D297353CC}">
              <c16:uniqueId val="{00000000-090C-402F-BBBA-FCE5271C43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90C-402F-BBBA-FCE5271C43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109.79</c:v>
                </c:pt>
                <c:pt idx="1">
                  <c:v>118.61</c:v>
                </c:pt>
                <c:pt idx="2">
                  <c:v>121.76</c:v>
                </c:pt>
                <c:pt idx="3">
                  <c:v>109.13</c:v>
                </c:pt>
                <c:pt idx="4">
                  <c:v>106.22</c:v>
                </c:pt>
              </c:numCache>
            </c:numRef>
          </c:val>
          <c:extLst>
            <c:ext xmlns:c16="http://schemas.microsoft.com/office/drawing/2014/chart" uri="{C3380CC4-5D6E-409C-BE32-E72D297353CC}">
              <c16:uniqueId val="{00000000-28AE-4C32-82ED-9AAA023C4B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28AE-4C32-82ED-9AAA023C4B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55.3</c:v>
                </c:pt>
                <c:pt idx="1">
                  <c:v>57.05</c:v>
                </c:pt>
                <c:pt idx="2">
                  <c:v>56.3</c:v>
                </c:pt>
                <c:pt idx="3">
                  <c:v>58.61</c:v>
                </c:pt>
                <c:pt idx="4">
                  <c:v>59.86</c:v>
                </c:pt>
              </c:numCache>
            </c:numRef>
          </c:val>
          <c:extLst>
            <c:ext xmlns:c16="http://schemas.microsoft.com/office/drawing/2014/chart" uri="{C3380CC4-5D6E-409C-BE32-E72D297353CC}">
              <c16:uniqueId val="{00000000-7E0E-45CA-9AD0-3F9656562B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7E0E-45CA-9AD0-3F9656562B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32.25</c:v>
                </c:pt>
                <c:pt idx="2">
                  <c:v>28.96</c:v>
                </c:pt>
                <c:pt idx="3">
                  <c:v>29.88</c:v>
                </c:pt>
                <c:pt idx="4">
                  <c:v>34.869999999999997</c:v>
                </c:pt>
              </c:numCache>
            </c:numRef>
          </c:val>
          <c:extLst>
            <c:ext xmlns:c16="http://schemas.microsoft.com/office/drawing/2014/chart" uri="{C3380CC4-5D6E-409C-BE32-E72D297353CC}">
              <c16:uniqueId val="{00000000-7291-4288-A330-171290C841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7291-4288-A330-171290C841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04-4791-901B-B3966CEC52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204-4791-901B-B3966CEC52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892.46</c:v>
                </c:pt>
                <c:pt idx="1">
                  <c:v>1002.56</c:v>
                </c:pt>
                <c:pt idx="2">
                  <c:v>356.27</c:v>
                </c:pt>
                <c:pt idx="3">
                  <c:v>1159</c:v>
                </c:pt>
                <c:pt idx="4">
                  <c:v>557.63</c:v>
                </c:pt>
              </c:numCache>
            </c:numRef>
          </c:val>
          <c:extLst>
            <c:ext xmlns:c16="http://schemas.microsoft.com/office/drawing/2014/chart" uri="{C3380CC4-5D6E-409C-BE32-E72D297353CC}">
              <c16:uniqueId val="{00000000-A51A-4640-8BDE-7CF2CD6316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A51A-4640-8BDE-7CF2CD6316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167.49</c:v>
                </c:pt>
                <c:pt idx="1">
                  <c:v>166.75</c:v>
                </c:pt>
                <c:pt idx="2">
                  <c:v>179.81</c:v>
                </c:pt>
                <c:pt idx="3">
                  <c:v>144.62</c:v>
                </c:pt>
                <c:pt idx="4">
                  <c:v>138.58000000000001</c:v>
                </c:pt>
              </c:numCache>
            </c:numRef>
          </c:val>
          <c:extLst>
            <c:ext xmlns:c16="http://schemas.microsoft.com/office/drawing/2014/chart" uri="{C3380CC4-5D6E-409C-BE32-E72D297353CC}">
              <c16:uniqueId val="{00000000-CE57-4A54-BDEF-80EB3A6021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CE57-4A54-BDEF-80EB3A6021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110.04</c:v>
                </c:pt>
                <c:pt idx="1">
                  <c:v>119.17</c:v>
                </c:pt>
                <c:pt idx="2">
                  <c:v>112.23</c:v>
                </c:pt>
                <c:pt idx="3">
                  <c:v>109.27</c:v>
                </c:pt>
                <c:pt idx="4">
                  <c:v>106.47</c:v>
                </c:pt>
              </c:numCache>
            </c:numRef>
          </c:val>
          <c:extLst>
            <c:ext xmlns:c16="http://schemas.microsoft.com/office/drawing/2014/chart" uri="{C3380CC4-5D6E-409C-BE32-E72D297353CC}">
              <c16:uniqueId val="{00000000-B514-4317-AF0C-0710377B03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514-4317-AF0C-0710377B03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139.1</c:v>
                </c:pt>
                <c:pt idx="1">
                  <c:v>129.09</c:v>
                </c:pt>
                <c:pt idx="2">
                  <c:v>120.57</c:v>
                </c:pt>
                <c:pt idx="3">
                  <c:v>142.05000000000001</c:v>
                </c:pt>
                <c:pt idx="4">
                  <c:v>150.91999999999999</c:v>
                </c:pt>
              </c:numCache>
            </c:numRef>
          </c:val>
          <c:extLst>
            <c:ext xmlns:c16="http://schemas.microsoft.com/office/drawing/2014/chart" uri="{C3380CC4-5D6E-409C-BE32-E72D297353CC}">
              <c16:uniqueId val="{00000000-B8AD-4A53-A427-AB1B552603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B8AD-4A53-A427-AB1B552603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546875" defaultRowHeight="13.2" x14ac:dyDescent="0.2"/>
  <cols>
    <col min="1" max="1" width="2.5546875" customWidth="1"/>
    <col min="2" max="62" width="3.77734375" customWidth="1"/>
    <col min="64" max="78" width="3.218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新富町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16480</v>
      </c>
      <c r="AM8" s="68"/>
      <c r="AN8" s="68"/>
      <c r="AO8" s="68"/>
      <c r="AP8" s="68"/>
      <c r="AQ8" s="68"/>
      <c r="AR8" s="68"/>
      <c r="AS8" s="68"/>
      <c r="AT8" s="36">
        <f>データ!$S$6</f>
        <v>61.48</v>
      </c>
      <c r="AU8" s="37"/>
      <c r="AV8" s="37"/>
      <c r="AW8" s="37"/>
      <c r="AX8" s="37"/>
      <c r="AY8" s="37"/>
      <c r="AZ8" s="37"/>
      <c r="BA8" s="37"/>
      <c r="BB8" s="57">
        <f>データ!$T$6</f>
        <v>268.05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84.1</v>
      </c>
      <c r="J10" s="37"/>
      <c r="K10" s="37"/>
      <c r="L10" s="37"/>
      <c r="M10" s="37"/>
      <c r="N10" s="37"/>
      <c r="O10" s="67"/>
      <c r="P10" s="57">
        <f>データ!$P$6</f>
        <v>82.12</v>
      </c>
      <c r="Q10" s="57"/>
      <c r="R10" s="57"/>
      <c r="S10" s="57"/>
      <c r="T10" s="57"/>
      <c r="U10" s="57"/>
      <c r="V10" s="57"/>
      <c r="W10" s="68">
        <f>データ!$Q$6</f>
        <v>3036</v>
      </c>
      <c r="X10" s="68"/>
      <c r="Y10" s="68"/>
      <c r="Z10" s="68"/>
      <c r="AA10" s="68"/>
      <c r="AB10" s="68"/>
      <c r="AC10" s="68"/>
      <c r="AD10" s="2"/>
      <c r="AE10" s="2"/>
      <c r="AF10" s="2"/>
      <c r="AG10" s="2"/>
      <c r="AH10" s="2"/>
      <c r="AI10" s="2"/>
      <c r="AJ10" s="2"/>
      <c r="AK10" s="2"/>
      <c r="AL10" s="68">
        <f>データ!$U$6</f>
        <v>13306</v>
      </c>
      <c r="AM10" s="68"/>
      <c r="AN10" s="68"/>
      <c r="AO10" s="68"/>
      <c r="AP10" s="68"/>
      <c r="AQ10" s="68"/>
      <c r="AR10" s="68"/>
      <c r="AS10" s="68"/>
      <c r="AT10" s="36">
        <f>データ!$V$6</f>
        <v>24.04</v>
      </c>
      <c r="AU10" s="37"/>
      <c r="AV10" s="37"/>
      <c r="AW10" s="37"/>
      <c r="AX10" s="37"/>
      <c r="AY10" s="37"/>
      <c r="AZ10" s="37"/>
      <c r="BA10" s="37"/>
      <c r="BB10" s="57">
        <f>データ!$W$6</f>
        <v>553.49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2" t="s">
        <v>109</v>
      </c>
      <c r="BM16" s="93"/>
      <c r="BN16" s="93"/>
      <c r="BO16" s="93"/>
      <c r="BP16" s="93"/>
      <c r="BQ16" s="93"/>
      <c r="BR16" s="93"/>
      <c r="BS16" s="93"/>
      <c r="BT16" s="93"/>
      <c r="BU16" s="93"/>
      <c r="BV16" s="93"/>
      <c r="BW16" s="93"/>
      <c r="BX16" s="93"/>
      <c r="BY16" s="93"/>
      <c r="BZ16" s="9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3"/>
      <c r="BN17" s="93"/>
      <c r="BO17" s="93"/>
      <c r="BP17" s="93"/>
      <c r="BQ17" s="93"/>
      <c r="BR17" s="93"/>
      <c r="BS17" s="93"/>
      <c r="BT17" s="93"/>
      <c r="BU17" s="93"/>
      <c r="BV17" s="93"/>
      <c r="BW17" s="93"/>
      <c r="BX17" s="93"/>
      <c r="BY17" s="93"/>
      <c r="BZ17" s="9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3"/>
      <c r="BN18" s="93"/>
      <c r="BO18" s="93"/>
      <c r="BP18" s="93"/>
      <c r="BQ18" s="93"/>
      <c r="BR18" s="93"/>
      <c r="BS18" s="93"/>
      <c r="BT18" s="93"/>
      <c r="BU18" s="93"/>
      <c r="BV18" s="93"/>
      <c r="BW18" s="93"/>
      <c r="BX18" s="93"/>
      <c r="BY18" s="93"/>
      <c r="BZ18" s="9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3"/>
      <c r="BN19" s="93"/>
      <c r="BO19" s="93"/>
      <c r="BP19" s="93"/>
      <c r="BQ19" s="93"/>
      <c r="BR19" s="93"/>
      <c r="BS19" s="93"/>
      <c r="BT19" s="93"/>
      <c r="BU19" s="93"/>
      <c r="BV19" s="93"/>
      <c r="BW19" s="93"/>
      <c r="BX19" s="93"/>
      <c r="BY19" s="93"/>
      <c r="BZ19" s="9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3"/>
      <c r="BN20" s="93"/>
      <c r="BO20" s="93"/>
      <c r="BP20" s="93"/>
      <c r="BQ20" s="93"/>
      <c r="BR20" s="93"/>
      <c r="BS20" s="93"/>
      <c r="BT20" s="93"/>
      <c r="BU20" s="93"/>
      <c r="BV20" s="93"/>
      <c r="BW20" s="93"/>
      <c r="BX20" s="93"/>
      <c r="BY20" s="93"/>
      <c r="BZ20" s="9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3"/>
      <c r="BN21" s="93"/>
      <c r="BO21" s="93"/>
      <c r="BP21" s="93"/>
      <c r="BQ21" s="93"/>
      <c r="BR21" s="93"/>
      <c r="BS21" s="93"/>
      <c r="BT21" s="93"/>
      <c r="BU21" s="93"/>
      <c r="BV21" s="93"/>
      <c r="BW21" s="93"/>
      <c r="BX21" s="93"/>
      <c r="BY21" s="93"/>
      <c r="BZ21" s="9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3"/>
      <c r="BN22" s="93"/>
      <c r="BO22" s="93"/>
      <c r="BP22" s="93"/>
      <c r="BQ22" s="93"/>
      <c r="BR22" s="93"/>
      <c r="BS22" s="93"/>
      <c r="BT22" s="93"/>
      <c r="BU22" s="93"/>
      <c r="BV22" s="93"/>
      <c r="BW22" s="93"/>
      <c r="BX22" s="93"/>
      <c r="BY22" s="93"/>
      <c r="BZ22" s="9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3"/>
      <c r="BN23" s="93"/>
      <c r="BO23" s="93"/>
      <c r="BP23" s="93"/>
      <c r="BQ23" s="93"/>
      <c r="BR23" s="93"/>
      <c r="BS23" s="93"/>
      <c r="BT23" s="93"/>
      <c r="BU23" s="93"/>
      <c r="BV23" s="93"/>
      <c r="BW23" s="93"/>
      <c r="BX23" s="93"/>
      <c r="BY23" s="93"/>
      <c r="BZ23" s="9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3"/>
      <c r="BN24" s="93"/>
      <c r="BO24" s="93"/>
      <c r="BP24" s="93"/>
      <c r="BQ24" s="93"/>
      <c r="BR24" s="93"/>
      <c r="BS24" s="93"/>
      <c r="BT24" s="93"/>
      <c r="BU24" s="93"/>
      <c r="BV24" s="93"/>
      <c r="BW24" s="93"/>
      <c r="BX24" s="93"/>
      <c r="BY24" s="93"/>
      <c r="BZ24" s="9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3"/>
      <c r="BN25" s="93"/>
      <c r="BO25" s="93"/>
      <c r="BP25" s="93"/>
      <c r="BQ25" s="93"/>
      <c r="BR25" s="93"/>
      <c r="BS25" s="93"/>
      <c r="BT25" s="93"/>
      <c r="BU25" s="93"/>
      <c r="BV25" s="93"/>
      <c r="BW25" s="93"/>
      <c r="BX25" s="93"/>
      <c r="BY25" s="93"/>
      <c r="BZ25" s="9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3"/>
      <c r="BN26" s="93"/>
      <c r="BO26" s="93"/>
      <c r="BP26" s="93"/>
      <c r="BQ26" s="93"/>
      <c r="BR26" s="93"/>
      <c r="BS26" s="93"/>
      <c r="BT26" s="93"/>
      <c r="BU26" s="93"/>
      <c r="BV26" s="93"/>
      <c r="BW26" s="93"/>
      <c r="BX26" s="93"/>
      <c r="BY26" s="93"/>
      <c r="BZ26" s="9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3"/>
      <c r="BN27" s="93"/>
      <c r="BO27" s="93"/>
      <c r="BP27" s="93"/>
      <c r="BQ27" s="93"/>
      <c r="BR27" s="93"/>
      <c r="BS27" s="93"/>
      <c r="BT27" s="93"/>
      <c r="BU27" s="93"/>
      <c r="BV27" s="93"/>
      <c r="BW27" s="93"/>
      <c r="BX27" s="93"/>
      <c r="BY27" s="93"/>
      <c r="BZ27" s="9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3"/>
      <c r="BN28" s="93"/>
      <c r="BO28" s="93"/>
      <c r="BP28" s="93"/>
      <c r="BQ28" s="93"/>
      <c r="BR28" s="93"/>
      <c r="BS28" s="93"/>
      <c r="BT28" s="93"/>
      <c r="BU28" s="93"/>
      <c r="BV28" s="93"/>
      <c r="BW28" s="93"/>
      <c r="BX28" s="93"/>
      <c r="BY28" s="93"/>
      <c r="BZ28" s="9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3"/>
      <c r="BN29" s="93"/>
      <c r="BO29" s="93"/>
      <c r="BP29" s="93"/>
      <c r="BQ29" s="93"/>
      <c r="BR29" s="93"/>
      <c r="BS29" s="93"/>
      <c r="BT29" s="93"/>
      <c r="BU29" s="93"/>
      <c r="BV29" s="93"/>
      <c r="BW29" s="93"/>
      <c r="BX29" s="93"/>
      <c r="BY29" s="93"/>
      <c r="BZ29" s="9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3"/>
      <c r="BN30" s="93"/>
      <c r="BO30" s="93"/>
      <c r="BP30" s="93"/>
      <c r="BQ30" s="93"/>
      <c r="BR30" s="93"/>
      <c r="BS30" s="93"/>
      <c r="BT30" s="93"/>
      <c r="BU30" s="93"/>
      <c r="BV30" s="93"/>
      <c r="BW30" s="93"/>
      <c r="BX30" s="93"/>
      <c r="BY30" s="93"/>
      <c r="BZ30" s="9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3"/>
      <c r="BN31" s="93"/>
      <c r="BO31" s="93"/>
      <c r="BP31" s="93"/>
      <c r="BQ31" s="93"/>
      <c r="BR31" s="93"/>
      <c r="BS31" s="93"/>
      <c r="BT31" s="93"/>
      <c r="BU31" s="93"/>
      <c r="BV31" s="93"/>
      <c r="BW31" s="93"/>
      <c r="BX31" s="93"/>
      <c r="BY31" s="93"/>
      <c r="BZ31" s="9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3"/>
      <c r="BN32" s="93"/>
      <c r="BO32" s="93"/>
      <c r="BP32" s="93"/>
      <c r="BQ32" s="93"/>
      <c r="BR32" s="93"/>
      <c r="BS32" s="93"/>
      <c r="BT32" s="93"/>
      <c r="BU32" s="93"/>
      <c r="BV32" s="93"/>
      <c r="BW32" s="93"/>
      <c r="BX32" s="93"/>
      <c r="BY32" s="93"/>
      <c r="BZ32" s="9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3"/>
      <c r="BN33" s="93"/>
      <c r="BO33" s="93"/>
      <c r="BP33" s="93"/>
      <c r="BQ33" s="93"/>
      <c r="BR33" s="93"/>
      <c r="BS33" s="93"/>
      <c r="BT33" s="93"/>
      <c r="BU33" s="93"/>
      <c r="BV33" s="93"/>
      <c r="BW33" s="93"/>
      <c r="BX33" s="93"/>
      <c r="BY33" s="93"/>
      <c r="BZ33" s="9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3"/>
      <c r="BN34" s="93"/>
      <c r="BO34" s="93"/>
      <c r="BP34" s="93"/>
      <c r="BQ34" s="93"/>
      <c r="BR34" s="93"/>
      <c r="BS34" s="93"/>
      <c r="BT34" s="93"/>
      <c r="BU34" s="93"/>
      <c r="BV34" s="93"/>
      <c r="BW34" s="93"/>
      <c r="BX34" s="93"/>
      <c r="BY34" s="93"/>
      <c r="BZ34" s="9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3"/>
      <c r="BN35" s="93"/>
      <c r="BO35" s="93"/>
      <c r="BP35" s="93"/>
      <c r="BQ35" s="93"/>
      <c r="BR35" s="93"/>
      <c r="BS35" s="93"/>
      <c r="BT35" s="93"/>
      <c r="BU35" s="93"/>
      <c r="BV35" s="93"/>
      <c r="BW35" s="93"/>
      <c r="BX35" s="93"/>
      <c r="BY35" s="93"/>
      <c r="BZ35" s="9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3"/>
      <c r="BN36" s="93"/>
      <c r="BO36" s="93"/>
      <c r="BP36" s="93"/>
      <c r="BQ36" s="93"/>
      <c r="BR36" s="93"/>
      <c r="BS36" s="93"/>
      <c r="BT36" s="93"/>
      <c r="BU36" s="93"/>
      <c r="BV36" s="93"/>
      <c r="BW36" s="93"/>
      <c r="BX36" s="93"/>
      <c r="BY36" s="93"/>
      <c r="BZ36" s="9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3"/>
      <c r="BN37" s="93"/>
      <c r="BO37" s="93"/>
      <c r="BP37" s="93"/>
      <c r="BQ37" s="93"/>
      <c r="BR37" s="93"/>
      <c r="BS37" s="93"/>
      <c r="BT37" s="93"/>
      <c r="BU37" s="93"/>
      <c r="BV37" s="93"/>
      <c r="BW37" s="93"/>
      <c r="BX37" s="93"/>
      <c r="BY37" s="93"/>
      <c r="BZ37" s="9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3"/>
      <c r="BN38" s="93"/>
      <c r="BO38" s="93"/>
      <c r="BP38" s="93"/>
      <c r="BQ38" s="93"/>
      <c r="BR38" s="93"/>
      <c r="BS38" s="93"/>
      <c r="BT38" s="93"/>
      <c r="BU38" s="93"/>
      <c r="BV38" s="93"/>
      <c r="BW38" s="93"/>
      <c r="BX38" s="93"/>
      <c r="BY38" s="93"/>
      <c r="BZ38" s="9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3"/>
      <c r="BN39" s="93"/>
      <c r="BO39" s="93"/>
      <c r="BP39" s="93"/>
      <c r="BQ39" s="93"/>
      <c r="BR39" s="93"/>
      <c r="BS39" s="93"/>
      <c r="BT39" s="93"/>
      <c r="BU39" s="93"/>
      <c r="BV39" s="93"/>
      <c r="BW39" s="93"/>
      <c r="BX39" s="93"/>
      <c r="BY39" s="93"/>
      <c r="BZ39" s="9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3"/>
      <c r="BN40" s="93"/>
      <c r="BO40" s="93"/>
      <c r="BP40" s="93"/>
      <c r="BQ40" s="93"/>
      <c r="BR40" s="93"/>
      <c r="BS40" s="93"/>
      <c r="BT40" s="93"/>
      <c r="BU40" s="93"/>
      <c r="BV40" s="93"/>
      <c r="BW40" s="93"/>
      <c r="BX40" s="93"/>
      <c r="BY40" s="93"/>
      <c r="BZ40" s="9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3"/>
      <c r="BN41" s="93"/>
      <c r="BO41" s="93"/>
      <c r="BP41" s="93"/>
      <c r="BQ41" s="93"/>
      <c r="BR41" s="93"/>
      <c r="BS41" s="93"/>
      <c r="BT41" s="93"/>
      <c r="BU41" s="93"/>
      <c r="BV41" s="93"/>
      <c r="BW41" s="93"/>
      <c r="BX41" s="93"/>
      <c r="BY41" s="93"/>
      <c r="BZ41" s="9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3"/>
      <c r="BN42" s="93"/>
      <c r="BO42" s="93"/>
      <c r="BP42" s="93"/>
      <c r="BQ42" s="93"/>
      <c r="BR42" s="93"/>
      <c r="BS42" s="93"/>
      <c r="BT42" s="93"/>
      <c r="BU42" s="93"/>
      <c r="BV42" s="93"/>
      <c r="BW42" s="93"/>
      <c r="BX42" s="93"/>
      <c r="BY42" s="93"/>
      <c r="BZ42" s="9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3"/>
      <c r="BN43" s="93"/>
      <c r="BO43" s="93"/>
      <c r="BP43" s="93"/>
      <c r="BQ43" s="93"/>
      <c r="BR43" s="93"/>
      <c r="BS43" s="93"/>
      <c r="BT43" s="93"/>
      <c r="BU43" s="93"/>
      <c r="BV43" s="93"/>
      <c r="BW43" s="93"/>
      <c r="BX43" s="93"/>
      <c r="BY43" s="93"/>
      <c r="BZ43" s="9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27</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28</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29</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30</v>
      </c>
      <c r="C84" s="13"/>
      <c r="D84" s="13"/>
      <c r="E84" s="13" t="s">
        <v>31</v>
      </c>
      <c r="F84" s="13" t="s">
        <v>32</v>
      </c>
      <c r="G84" s="13" t="s">
        <v>33</v>
      </c>
      <c r="H84" s="13" t="s">
        <v>34</v>
      </c>
      <c r="I84" s="13" t="s">
        <v>35</v>
      </c>
      <c r="J84" s="13" t="s">
        <v>36</v>
      </c>
      <c r="K84" s="13" t="s">
        <v>37</v>
      </c>
      <c r="L84" s="13" t="s">
        <v>38</v>
      </c>
      <c r="M84" s="13" t="s">
        <v>39</v>
      </c>
      <c r="N84" s="13" t="s">
        <v>40</v>
      </c>
      <c r="O84" s="13" t="s">
        <v>41</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wxBhDaFMtpAZaRGKAZjJxpp65hJ7x/CPxw9I0no9APh4RMo5dVrxyg8CpfcnQlSd/BkAz5JKIQlxgErHERwDw==" saltValue="VIcdphTn/4WqIbw211US2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7773437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85" t="s">
        <v>51</v>
      </c>
      <c r="I3" s="86"/>
      <c r="J3" s="86"/>
      <c r="K3" s="86"/>
      <c r="L3" s="86"/>
      <c r="M3" s="86"/>
      <c r="N3" s="86"/>
      <c r="O3" s="86"/>
      <c r="P3" s="86"/>
      <c r="Q3" s="86"/>
      <c r="R3" s="86"/>
      <c r="S3" s="86"/>
      <c r="T3" s="86"/>
      <c r="U3" s="86"/>
      <c r="V3" s="86"/>
      <c r="W3" s="87"/>
      <c r="X3" s="91" t="s">
        <v>52</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28</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30</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454028</v>
      </c>
      <c r="D6" s="20">
        <f t="shared" si="3"/>
        <v>46</v>
      </c>
      <c r="E6" s="20">
        <f t="shared" si="3"/>
        <v>1</v>
      </c>
      <c r="F6" s="20">
        <f t="shared" si="3"/>
        <v>0</v>
      </c>
      <c r="G6" s="20">
        <f t="shared" si="3"/>
        <v>1</v>
      </c>
      <c r="H6" s="20" t="str">
        <f t="shared" si="3"/>
        <v>宮崎県　新富町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84.1</v>
      </c>
      <c r="P6" s="21">
        <f t="shared" si="3"/>
        <v>82.12</v>
      </c>
      <c r="Q6" s="21">
        <f t="shared" si="3"/>
        <v>3036</v>
      </c>
      <c r="R6" s="21">
        <f t="shared" si="3"/>
        <v>16480</v>
      </c>
      <c r="S6" s="21">
        <f t="shared" si="3"/>
        <v>61.48</v>
      </c>
      <c r="T6" s="21">
        <f t="shared" si="3"/>
        <v>268.05</v>
      </c>
      <c r="U6" s="21">
        <f t="shared" si="3"/>
        <v>13306</v>
      </c>
      <c r="V6" s="21">
        <f t="shared" si="3"/>
        <v>24.04</v>
      </c>
      <c r="W6" s="21">
        <f t="shared" si="3"/>
        <v>553.49</v>
      </c>
      <c r="X6" s="22">
        <f>IF(X7="",NA(),X7)</f>
        <v>109.79</v>
      </c>
      <c r="Y6" s="22">
        <f t="shared" ref="Y6:AG6" si="4">IF(Y7="",NA(),Y7)</f>
        <v>118.61</v>
      </c>
      <c r="Z6" s="22">
        <f t="shared" si="4"/>
        <v>121.76</v>
      </c>
      <c r="AA6" s="22">
        <f t="shared" si="4"/>
        <v>109.13</v>
      </c>
      <c r="AB6" s="22">
        <f t="shared" si="4"/>
        <v>106.22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892.46</v>
      </c>
      <c r="AU6" s="22">
        <f t="shared" ref="AU6:BC6" si="6">IF(AU7="",NA(),AU7)</f>
        <v>1002.56</v>
      </c>
      <c r="AV6" s="22">
        <f t="shared" si="6"/>
        <v>356.27</v>
      </c>
      <c r="AW6" s="22">
        <f t="shared" si="6"/>
        <v>1159</v>
      </c>
      <c r="AX6" s="22">
        <f t="shared" si="6"/>
        <v>557.63</v>
      </c>
      <c r="AY6" s="22">
        <f t="shared" si="6"/>
        <v>371.81</v>
      </c>
      <c r="AZ6" s="22">
        <f t="shared" si="6"/>
        <v>384.23</v>
      </c>
      <c r="BA6" s="22">
        <f t="shared" si="6"/>
        <v>364.3</v>
      </c>
      <c r="BB6" s="22">
        <f t="shared" si="6"/>
        <v>378.87</v>
      </c>
      <c r="BC6" s="22">
        <f t="shared" si="6"/>
        <v>362.35</v>
      </c>
      <c r="BD6" s="21" t="str">
        <f>IF(BD7="","",IF(BD7="-","【-】","【"&amp;SUBSTITUTE(TEXT(BD7,"#,##0.00"),"-","△")&amp;"】"))</f>
        <v>【239.69】</v>
      </c>
      <c r="BE6" s="22">
        <f>IF(BE7="",NA(),BE7)</f>
        <v>167.49</v>
      </c>
      <c r="BF6" s="22">
        <f t="shared" ref="BF6:BN6" si="7">IF(BF7="",NA(),BF7)</f>
        <v>166.75</v>
      </c>
      <c r="BG6" s="22">
        <f t="shared" si="7"/>
        <v>179.81</v>
      </c>
      <c r="BH6" s="22">
        <f t="shared" si="7"/>
        <v>144.62</v>
      </c>
      <c r="BI6" s="22">
        <f t="shared" si="7"/>
        <v>138.58000000000001</v>
      </c>
      <c r="BJ6" s="22">
        <f t="shared" si="7"/>
        <v>465.85</v>
      </c>
      <c r="BK6" s="22">
        <f t="shared" si="7"/>
        <v>439.43</v>
      </c>
      <c r="BL6" s="22">
        <f t="shared" si="7"/>
        <v>438.41</v>
      </c>
      <c r="BM6" s="22">
        <f t="shared" si="7"/>
        <v>430.23</v>
      </c>
      <c r="BN6" s="22">
        <f t="shared" si="7"/>
        <v>429.24</v>
      </c>
      <c r="BO6" s="21" t="str">
        <f>IF(BO7="","",IF(BO7="-","【-】","【"&amp;SUBSTITUTE(TEXT(BO7,"#,##0.00"),"-","△")&amp;"】"))</f>
        <v>【264.86】</v>
      </c>
      <c r="BP6" s="22">
        <f>IF(BP7="",NA(),BP7)</f>
        <v>110.04</v>
      </c>
      <c r="BQ6" s="22">
        <f t="shared" ref="BQ6:BY6" si="8">IF(BQ7="",NA(),BQ7)</f>
        <v>119.17</v>
      </c>
      <c r="BR6" s="22">
        <f t="shared" si="8"/>
        <v>112.23</v>
      </c>
      <c r="BS6" s="22">
        <f t="shared" si="8"/>
        <v>109.27</v>
      </c>
      <c r="BT6" s="22">
        <f t="shared" si="8"/>
        <v>106.47</v>
      </c>
      <c r="BU6" s="22">
        <f t="shared" si="8"/>
        <v>92.39</v>
      </c>
      <c r="BV6" s="22">
        <f t="shared" si="8"/>
        <v>94.41</v>
      </c>
      <c r="BW6" s="22">
        <f t="shared" si="8"/>
        <v>90.96</v>
      </c>
      <c r="BX6" s="22">
        <f t="shared" si="8"/>
        <v>90.66</v>
      </c>
      <c r="BY6" s="22">
        <f t="shared" si="8"/>
        <v>90.78</v>
      </c>
      <c r="BZ6" s="21" t="str">
        <f>IF(BZ7="","",IF(BZ7="-","【-】","【"&amp;SUBSTITUTE(TEXT(BZ7,"#,##0.00"),"-","△")&amp;"】"))</f>
        <v>【97.59】</v>
      </c>
      <c r="CA6" s="22">
        <f>IF(CA7="",NA(),CA7)</f>
        <v>139.1</v>
      </c>
      <c r="CB6" s="22">
        <f t="shared" ref="CB6:CJ6" si="9">IF(CB7="",NA(),CB7)</f>
        <v>129.09</v>
      </c>
      <c r="CC6" s="22">
        <f t="shared" si="9"/>
        <v>120.57</v>
      </c>
      <c r="CD6" s="22">
        <f t="shared" si="9"/>
        <v>142.05000000000001</v>
      </c>
      <c r="CE6" s="22">
        <f t="shared" si="9"/>
        <v>150.91999999999999</v>
      </c>
      <c r="CF6" s="22">
        <f t="shared" si="9"/>
        <v>192.98</v>
      </c>
      <c r="CG6" s="22">
        <f t="shared" si="9"/>
        <v>192.13</v>
      </c>
      <c r="CH6" s="22">
        <f t="shared" si="9"/>
        <v>197.04</v>
      </c>
      <c r="CI6" s="22">
        <f t="shared" si="9"/>
        <v>199.33</v>
      </c>
      <c r="CJ6" s="22">
        <f t="shared" si="9"/>
        <v>202.75</v>
      </c>
      <c r="CK6" s="21" t="str">
        <f>IF(CK7="","",IF(CK7="-","【-】","【"&amp;SUBSTITUTE(TEXT(CK7,"#,##0.00"),"-","△")&amp;"】"))</f>
        <v>【181.66】</v>
      </c>
      <c r="CL6" s="22">
        <f>IF(CL7="",NA(),CL7)</f>
        <v>56.22</v>
      </c>
      <c r="CM6" s="22">
        <f t="shared" ref="CM6:CU6" si="10">IF(CM7="",NA(),CM7)</f>
        <v>53.58</v>
      </c>
      <c r="CN6" s="22">
        <f t="shared" si="10"/>
        <v>54.45</v>
      </c>
      <c r="CO6" s="22">
        <f t="shared" si="10"/>
        <v>54.38</v>
      </c>
      <c r="CP6" s="22">
        <f t="shared" si="10"/>
        <v>54.72</v>
      </c>
      <c r="CQ6" s="22">
        <f t="shared" si="10"/>
        <v>54.43</v>
      </c>
      <c r="CR6" s="22">
        <f t="shared" si="10"/>
        <v>53.87</v>
      </c>
      <c r="CS6" s="22">
        <f t="shared" si="10"/>
        <v>54.49</v>
      </c>
      <c r="CT6" s="22">
        <f t="shared" si="10"/>
        <v>54.8</v>
      </c>
      <c r="CU6" s="22">
        <f t="shared" si="10"/>
        <v>55.47</v>
      </c>
      <c r="CV6" s="21" t="str">
        <f>IF(CV7="","",IF(CV7="-","【-】","【"&amp;SUBSTITUTE(TEXT(CV7,"#,##0.00"),"-","△")&amp;"】"))</f>
        <v>【60.21】</v>
      </c>
      <c r="CW6" s="22">
        <f>IF(CW7="",NA(),CW7)</f>
        <v>88.61</v>
      </c>
      <c r="CX6" s="22">
        <f t="shared" ref="CX6:DF6" si="11">IF(CX7="",NA(),CX7)</f>
        <v>90.22</v>
      </c>
      <c r="CY6" s="22">
        <f t="shared" si="11"/>
        <v>89.85</v>
      </c>
      <c r="CZ6" s="22">
        <f t="shared" si="11"/>
        <v>88.82</v>
      </c>
      <c r="DA6" s="22">
        <f t="shared" si="11"/>
        <v>85.18</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55.3</v>
      </c>
      <c r="DI6" s="22">
        <f t="shared" ref="DI6:DQ6" si="12">IF(DI7="",NA(),DI7)</f>
        <v>57.05</v>
      </c>
      <c r="DJ6" s="22">
        <f t="shared" si="12"/>
        <v>56.3</v>
      </c>
      <c r="DK6" s="22">
        <f t="shared" si="12"/>
        <v>58.61</v>
      </c>
      <c r="DL6" s="22">
        <f t="shared" si="12"/>
        <v>59.86</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2">
        <f t="shared" ref="DT6:EB6" si="13">IF(DT7="",NA(),DT7)</f>
        <v>32.25</v>
      </c>
      <c r="DU6" s="22">
        <f t="shared" si="13"/>
        <v>28.96</v>
      </c>
      <c r="DV6" s="22">
        <f t="shared" si="13"/>
        <v>29.88</v>
      </c>
      <c r="DW6" s="22">
        <f t="shared" si="13"/>
        <v>34.869999999999997</v>
      </c>
      <c r="DX6" s="22">
        <f t="shared" si="13"/>
        <v>18.57</v>
      </c>
      <c r="DY6" s="22">
        <f t="shared" si="13"/>
        <v>21.14</v>
      </c>
      <c r="DZ6" s="22">
        <f t="shared" si="13"/>
        <v>22.12</v>
      </c>
      <c r="EA6" s="22">
        <f t="shared" si="13"/>
        <v>25.67</v>
      </c>
      <c r="EB6" s="22">
        <f t="shared" si="13"/>
        <v>26.86</v>
      </c>
      <c r="EC6" s="21" t="str">
        <f>IF(EC7="","",IF(EC7="-","【-】","【"&amp;SUBSTITUTE(TEXT(EC7,"#,##0.00"),"-","△")&amp;"】"))</f>
        <v>【26.78】</v>
      </c>
      <c r="ED6" s="22">
        <f>IF(ED7="",NA(),ED7)</f>
        <v>1.37</v>
      </c>
      <c r="EE6" s="22">
        <f t="shared" ref="EE6:EM6" si="14">IF(EE7="",NA(),EE7)</f>
        <v>1</v>
      </c>
      <c r="EF6" s="22">
        <f t="shared" si="14"/>
        <v>0.22</v>
      </c>
      <c r="EG6" s="22">
        <f t="shared" si="14"/>
        <v>0.35</v>
      </c>
      <c r="EH6" s="22">
        <f t="shared" si="14"/>
        <v>0.34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454028</v>
      </c>
      <c r="D7" s="24">
        <v>46</v>
      </c>
      <c r="E7" s="24">
        <v>1</v>
      </c>
      <c r="F7" s="24">
        <v>0</v>
      </c>
      <c r="G7" s="24">
        <v>1</v>
      </c>
      <c r="H7" s="24" t="s">
        <v>93</v>
      </c>
      <c r="I7" s="24" t="s">
        <v>94</v>
      </c>
      <c r="J7" s="24" t="s">
        <v>95</v>
      </c>
      <c r="K7" s="24" t="s">
        <v>96</v>
      </c>
      <c r="L7" s="24" t="s">
        <v>97</v>
      </c>
      <c r="M7" s="24" t="s">
        <v>98</v>
      </c>
      <c r="N7" s="25" t="s">
        <v>99</v>
      </c>
      <c r="O7" s="25">
        <v>84.1</v>
      </c>
      <c r="P7" s="25">
        <v>82.12</v>
      </c>
      <c r="Q7" s="25">
        <v>3036</v>
      </c>
      <c r="R7" s="25">
        <v>16480</v>
      </c>
      <c r="S7" s="25">
        <v>61.48</v>
      </c>
      <c r="T7" s="25">
        <v>268.05</v>
      </c>
      <c r="U7" s="25">
        <v>13306</v>
      </c>
      <c r="V7" s="25">
        <v>24.04</v>
      </c>
      <c r="W7" s="25">
        <v>553.49</v>
      </c>
      <c r="X7" s="25">
        <v>109.79</v>
      </c>
      <c r="Y7" s="25">
        <v>118.61</v>
      </c>
      <c r="Z7" s="25">
        <v>121.76</v>
      </c>
      <c r="AA7" s="25">
        <v>109.13</v>
      </c>
      <c r="AB7" s="25">
        <v>106.22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892.46</v>
      </c>
      <c r="AU7" s="25">
        <v>1002.56</v>
      </c>
      <c r="AV7" s="25">
        <v>356.27</v>
      </c>
      <c r="AW7" s="25">
        <v>1159</v>
      </c>
      <c r="AX7" s="25">
        <v>557.63</v>
      </c>
      <c r="AY7" s="25">
        <v>371.81</v>
      </c>
      <c r="AZ7" s="25">
        <v>384.23</v>
      </c>
      <c r="BA7" s="25">
        <v>364.3</v>
      </c>
      <c r="BB7" s="25">
        <v>378.87</v>
      </c>
      <c r="BC7" s="25">
        <v>362.35</v>
      </c>
      <c r="BD7" s="25">
        <v>239.69</v>
      </c>
      <c r="BE7" s="25">
        <v>167.49</v>
      </c>
      <c r="BF7" s="25">
        <v>166.75</v>
      </c>
      <c r="BG7" s="25">
        <v>179.81</v>
      </c>
      <c r="BH7" s="25">
        <v>144.62</v>
      </c>
      <c r="BI7" s="25">
        <v>138.58000000000001</v>
      </c>
      <c r="BJ7" s="25">
        <v>465.85</v>
      </c>
      <c r="BK7" s="25">
        <v>439.43</v>
      </c>
      <c r="BL7" s="25">
        <v>438.41</v>
      </c>
      <c r="BM7" s="25">
        <v>430.23</v>
      </c>
      <c r="BN7" s="25">
        <v>429.24</v>
      </c>
      <c r="BO7" s="25">
        <v>264.86</v>
      </c>
      <c r="BP7" s="25">
        <v>110.04</v>
      </c>
      <c r="BQ7" s="25">
        <v>119.17</v>
      </c>
      <c r="BR7" s="25">
        <v>112.23</v>
      </c>
      <c r="BS7" s="25">
        <v>109.27</v>
      </c>
      <c r="BT7" s="25">
        <v>106.47</v>
      </c>
      <c r="BU7" s="25">
        <v>92.39</v>
      </c>
      <c r="BV7" s="25">
        <v>94.41</v>
      </c>
      <c r="BW7" s="25">
        <v>90.96</v>
      </c>
      <c r="BX7" s="25">
        <v>90.66</v>
      </c>
      <c r="BY7" s="25">
        <v>90.78</v>
      </c>
      <c r="BZ7" s="25">
        <v>97.59</v>
      </c>
      <c r="CA7" s="25">
        <v>139.1</v>
      </c>
      <c r="CB7" s="25">
        <v>129.09</v>
      </c>
      <c r="CC7" s="25">
        <v>120.57</v>
      </c>
      <c r="CD7" s="25">
        <v>142.05000000000001</v>
      </c>
      <c r="CE7" s="25">
        <v>150.91999999999999</v>
      </c>
      <c r="CF7" s="25">
        <v>192.98</v>
      </c>
      <c r="CG7" s="25">
        <v>192.13</v>
      </c>
      <c r="CH7" s="25">
        <v>197.04</v>
      </c>
      <c r="CI7" s="25">
        <v>199.33</v>
      </c>
      <c r="CJ7" s="25">
        <v>202.75</v>
      </c>
      <c r="CK7" s="25">
        <v>181.66</v>
      </c>
      <c r="CL7" s="25">
        <v>56.22</v>
      </c>
      <c r="CM7" s="25">
        <v>53.58</v>
      </c>
      <c r="CN7" s="25">
        <v>54.45</v>
      </c>
      <c r="CO7" s="25">
        <v>54.38</v>
      </c>
      <c r="CP7" s="25">
        <v>54.72</v>
      </c>
      <c r="CQ7" s="25">
        <v>54.43</v>
      </c>
      <c r="CR7" s="25">
        <v>53.87</v>
      </c>
      <c r="CS7" s="25">
        <v>54.49</v>
      </c>
      <c r="CT7" s="25">
        <v>54.8</v>
      </c>
      <c r="CU7" s="25">
        <v>55.47</v>
      </c>
      <c r="CV7" s="25">
        <v>60.21</v>
      </c>
      <c r="CW7" s="25">
        <v>88.61</v>
      </c>
      <c r="CX7" s="25">
        <v>90.22</v>
      </c>
      <c r="CY7" s="25">
        <v>89.85</v>
      </c>
      <c r="CZ7" s="25">
        <v>88.82</v>
      </c>
      <c r="DA7" s="25">
        <v>85.18</v>
      </c>
      <c r="DB7" s="25">
        <v>79.44</v>
      </c>
      <c r="DC7" s="25">
        <v>79.489999999999995</v>
      </c>
      <c r="DD7" s="25">
        <v>78.8</v>
      </c>
      <c r="DE7" s="25">
        <v>77.98</v>
      </c>
      <c r="DF7" s="25">
        <v>76.97</v>
      </c>
      <c r="DG7" s="25">
        <v>89.21</v>
      </c>
      <c r="DH7" s="25">
        <v>55.3</v>
      </c>
      <c r="DI7" s="25">
        <v>57.05</v>
      </c>
      <c r="DJ7" s="25">
        <v>56.3</v>
      </c>
      <c r="DK7" s="25">
        <v>58.61</v>
      </c>
      <c r="DL7" s="25">
        <v>59.86</v>
      </c>
      <c r="DM7" s="25">
        <v>49.39</v>
      </c>
      <c r="DN7" s="25">
        <v>50.75</v>
      </c>
      <c r="DO7" s="25">
        <v>51.72</v>
      </c>
      <c r="DP7" s="25">
        <v>52.27</v>
      </c>
      <c r="DQ7" s="25">
        <v>52.87</v>
      </c>
      <c r="DR7" s="25">
        <v>52.41</v>
      </c>
      <c r="DS7" s="25">
        <v>0</v>
      </c>
      <c r="DT7" s="25">
        <v>32.25</v>
      </c>
      <c r="DU7" s="25">
        <v>28.96</v>
      </c>
      <c r="DV7" s="25">
        <v>29.88</v>
      </c>
      <c r="DW7" s="25">
        <v>34.869999999999997</v>
      </c>
      <c r="DX7" s="25">
        <v>18.57</v>
      </c>
      <c r="DY7" s="25">
        <v>21.14</v>
      </c>
      <c r="DZ7" s="25">
        <v>22.12</v>
      </c>
      <c r="EA7" s="25">
        <v>25.67</v>
      </c>
      <c r="EB7" s="25">
        <v>26.86</v>
      </c>
      <c r="EC7" s="25">
        <v>26.78</v>
      </c>
      <c r="ED7" s="25">
        <v>1.37</v>
      </c>
      <c r="EE7" s="25">
        <v>1</v>
      </c>
      <c r="EF7" s="25">
        <v>0.22</v>
      </c>
      <c r="EG7" s="25">
        <v>0.35</v>
      </c>
      <c r="EH7" s="25">
        <v>0.34</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45</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revision/>
  <cp:lastPrinted>2026-02-20T00:56:32Z</cp:lastPrinted>
  <dcterms:created xsi:type="dcterms:W3CDTF">2025-12-12T09:24:53Z</dcterms:created>
  <dcterms:modified xsi:type="dcterms:W3CDTF">2026-02-24T07:09:00Z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2026-01-22T05:53:22Z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731f581b-fc79-4967-915f-f89338e43d3f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