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A3303226-622F-443A-BBD1-7AE3C46C908E}" xr6:coauthVersionLast="47" xr6:coauthVersionMax="47" xr10:uidLastSave="{00000000-0000-0000-0000-000000000000}"/>
  <workbookProtection workbookAlgorithmName="SHA-512" workbookHashValue="Lw1zNVchgzo2BnV8r0+TDRhEuEkndkq9EOVptmOPjcyynxIXlFddhWj85WDAnSLJDHzC4FvoajrYFk74825mGw==" workbookSaltValue="ZIFLaOQAqz6L3zSNy76S0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BB10" i="4"/>
  <c r="W10" i="4"/>
  <c r="I10" i="4"/>
  <c r="B10" i="4"/>
  <c r="BB8" i="4"/>
  <c r="AT8" i="4"/>
  <c r="AL8" i="4"/>
  <c r="AD8" i="4"/>
  <c r="W8" i="4"/>
  <c r="P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<sst xmlns="http://schemas.openxmlformats.org/spreadsheetml/2006/main" count="228" uniqueCount="115">
  <si>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</si>
  <si>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</si>
  <si>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</si>
  <si>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</si>
  <si>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</si>
  <si>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</si>
  <si>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</si>
  <si>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</si>
  <si>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</si>
  <si>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</si>
  <si>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</si>
  <si>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</si>
  <si>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</si>
  <si>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</si>
  <si>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</si>
  <si>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</si>
  <si>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</si>
  <si>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</si>
  <si>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</si>
  <si>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</si>
  <si>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</si>
  <si>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</si>
  <si>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</si>
  <si>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</si>
  <si>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</si>
  <si>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</si>
  <si>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</si>
  <si>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</si>
  <si>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</si>
  <si>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</si>
  <si>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</si>
  <si>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</si>
  <si>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</si>
  <si>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</si>
  <si>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</si>
  <si>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</si>
  <si>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</si>
  <si>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</si>
  <si>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</si>
  <si>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</si>
  <si>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</si>
  <si>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</si>
  <si>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</si>
  <si>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</si>
  <si>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</si>
  <si>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</si>
  <si>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</si>
  <si>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</si>
  <si>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</si>
  <si>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</si>
  <si>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</si>
  <si>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</si>
  <si>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</si>
  <si>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</si>
  <si>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</si>
  <si>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</si>
  <si>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</si>
  <si>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</si>
  <si>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</si>
  <si>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</si>
  <si>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</si>
  <si>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</si>
  <si>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</si>
  <si>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</si>
  <si>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</si>
  <si>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</si>
  <si>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</si>
  <si>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</si>
  <si>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</si>
  <si>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</si>
  <si>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</si>
  <si>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</si>
  <si>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</si>
  <si>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</si>
  <si>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</si>
  <si>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</si>
  <si>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</si>
  <si>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</si>
  <si>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</si>
  <si>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</si>
  <si>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</si>
  <si>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</si>
  <si>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</si>
  <si>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</si>
  <si>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</si>
  <si>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</si>
  <si>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</si>
  <si>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</si>
  <si>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</si>
  <si>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</si>
  <si>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</si>
  <si>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</si>
  <si>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川南町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</si>
  <si>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</si>
  <si>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</si>
  <si>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</si>
  <si>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</si>
  <si>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</si>
  <si>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</si>
  <si>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</si>
  <si>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</si>
  <si>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</si>
  <si>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</si>
  <si>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</si>
  <si>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</si>
  <si>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</si>
  <si>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</si>
  <si>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</si>
  <si>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</si>
  <si>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</si>
  <si>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</si>
  <si>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</si>
  <si>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　有形固定資産減価償却率は、前年度から1.02ポイント減となりましたが、依然として全国平均等より高水準にあります。
　管路経年比率は、前年度並みの62.38％と全国平均等より著しく高水準にあります。
　管路更新率は、工事の繰越があったため、前年度から0.28ポイント減となりました。
　本町水道事業は、供用開始後49年が経過し、施設・管路の老朽化が進展しており、多くの施設が更新時期を迎えています。施設更新の工事等を増加させていますが、依然として、全国平均等より老朽化が進展していることを示しています。</t>
    <rPh sb="1" eb="3">
      <t>ユウケイ</t>
    </rPh>
    <rPh sb="3" eb="11">
      <t>コテイシサンゲンカショウキャク</t>
    </rPh>
    <rPh sb="11" eb="12">
      <t>リツ</t>
    </rPh>
    <rPh sb="27" eb="28">
      <t>ゲン</t>
    </rPh>
    <rPh sb="36" eb="38">
      <t>イゼン</t>
    </rPh>
    <rPh sb="41" eb="46">
      <t>ゼンコクヘイキントウ</t>
    </rPh>
    <rPh sb="48" eb="51">
      <t>コウスイジュン</t>
    </rPh>
    <rPh sb="108" eb="110">
      <t>コウジ</t>
    </rPh>
    <rPh sb="111" eb="113">
      <t>クリコシ</t>
    </rPh>
    <rPh sb="120" eb="123">
      <t>ゼンネンド</t>
    </rPh>
    <rPh sb="133" eb="134">
      <t>ゲン</t>
    </rPh>
    <rPh sb="181" eb="182">
      <t>オオ</t>
    </rPh>
    <rPh sb="184" eb="186">
      <t>シセツ</t>
    </rPh>
    <rPh sb="187" eb="191">
      <t>コウシンジキ</t>
    </rPh>
    <rPh sb="192" eb="193">
      <t>ムカ</t>
    </rPh>
    <rPh sb="199" eb="203">
      <t>シセツコウシン</t>
    </rPh>
    <rPh sb="206" eb="207">
      <t>トウ</t>
    </rPh>
    <rPh sb="208" eb="210">
      <t>ゾウカ</t>
    </rPh>
    <rPh sb="218" eb="220">
      <t>イゼン</t>
    </rPh>
    <rPh sb="224" eb="229">
      <t>ゼンコクヘイキントウ</t>
    </rPh>
    <rPh sb="231" eb="234">
      <t>ロウキュウカ</t>
    </rPh>
    <rPh sb="235" eb="237">
      <t>シンテン</t>
    </rPh>
    <rPh sb="244" eb="245">
      <t>シメ</t>
    </rPh>
    <phoneticPr fontId="4"/>
  </si>
  <si>
    <t>〇　経営の健全性
　経常収支比率は、退職引当金の取扱方法を変更したことにより、引当金繰入益が発生したため、前年度から24.81ポイント増となりました。
　累積欠損金比率は、引き続き0％となっています。
　流動比率は、前年度から222.18ポイント増となりました。依然として高水準にあり、支払い能力を十分に有していることを示しています。
　企業債残高対給水収益比率は、近年新規借入を行っていないため、低水準を維持しております。
　料金回収率は、前年度から11.18ポイント増となりました。引き続き100％を超過していることから、給水収益で給水に係る費用を賄えていることを示しています。
　経営健全性に関する指標の全てが健全性を示しています。
〇　経営の効率性
　給水原価は、前年度から14.13ポイント減となり、引き続き全国平均等と比べて低い水準にあります。
　漏水の増加により施設利用率は前年度から2.98ポイント増となり、有収率は2.89ポイント減となりました。配水管及び給水管の老朽化により、漏水が増加傾向にあり有収率の低下を招いています。有収率は、全国平均等と比べて著しく低水準であり、かつ、低下傾向にあります。</t>
    <rPh sb="2" eb="4">
      <t>ケイエイ</t>
    </rPh>
    <rPh sb="5" eb="8">
      <t>ケンゼンセイ</t>
    </rPh>
    <rPh sb="10" eb="16">
      <t>ケイジョウシュウシヒリツ</t>
    </rPh>
    <rPh sb="53" eb="56">
      <t>ゼンネンド</t>
    </rPh>
    <rPh sb="67" eb="68">
      <t>ゾウ</t>
    </rPh>
    <rPh sb="77" eb="84">
      <t>ルイセキケッソンキンヒリツ</t>
    </rPh>
    <rPh sb="86" eb="87">
      <t>ヒ</t>
    </rPh>
    <rPh sb="88" eb="89">
      <t>ツヅ</t>
    </rPh>
    <rPh sb="102" eb="106">
      <t>リュウドウヒリツ</t>
    </rPh>
    <rPh sb="108" eb="111">
      <t>ゼンネンド</t>
    </rPh>
    <rPh sb="123" eb="124">
      <t>ゾウ</t>
    </rPh>
    <rPh sb="131" eb="133">
      <t>イゼン</t>
    </rPh>
    <rPh sb="136" eb="137">
      <t>タカ</t>
    </rPh>
    <rPh sb="137" eb="139">
      <t>スイジュン</t>
    </rPh>
    <rPh sb="143" eb="145">
      <t>シハラ</t>
    </rPh>
    <rPh sb="146" eb="148">
      <t>ノウリョク</t>
    </rPh>
    <rPh sb="149" eb="151">
      <t>ジュウブン</t>
    </rPh>
    <rPh sb="152" eb="153">
      <t>ユウ</t>
    </rPh>
    <rPh sb="160" eb="161">
      <t>シメ</t>
    </rPh>
    <rPh sb="169" eb="174">
      <t>キギョウサイザンダカ</t>
    </rPh>
    <rPh sb="174" eb="175">
      <t>タイ</t>
    </rPh>
    <rPh sb="175" eb="181">
      <t>キュウスイシュウエキヒリツ</t>
    </rPh>
    <rPh sb="183" eb="185">
      <t>キンネン</t>
    </rPh>
    <rPh sb="185" eb="189">
      <t>シンキカリイレ</t>
    </rPh>
    <rPh sb="190" eb="191">
      <t>オコナ</t>
    </rPh>
    <rPh sb="214" eb="219">
      <t>リョウキンカイシュウリツ</t>
    </rPh>
    <rPh sb="221" eb="224">
      <t>ゼンネンド</t>
    </rPh>
    <rPh sb="235" eb="236">
      <t>ゾウ</t>
    </rPh>
    <rPh sb="243" eb="244">
      <t>ヒ</t>
    </rPh>
    <rPh sb="245" eb="246">
      <t>ツヅ</t>
    </rPh>
    <rPh sb="252" eb="254">
      <t>チョウカ</t>
    </rPh>
    <rPh sb="263" eb="267">
      <t>キュウスイシュウエキ</t>
    </rPh>
    <rPh sb="268" eb="270">
      <t>キュウスイ</t>
    </rPh>
    <rPh sb="271" eb="272">
      <t>カカ</t>
    </rPh>
    <rPh sb="273" eb="275">
      <t>ヒヨウ</t>
    </rPh>
    <rPh sb="276" eb="277">
      <t>マカナ</t>
    </rPh>
    <rPh sb="284" eb="285">
      <t>シメ</t>
    </rPh>
    <rPh sb="293" eb="298">
      <t>ケイエイケンゼンセイ</t>
    </rPh>
    <rPh sb="299" eb="300">
      <t>カン</t>
    </rPh>
    <rPh sb="302" eb="304">
      <t>シヒョウ</t>
    </rPh>
    <rPh sb="305" eb="306">
      <t>スベ</t>
    </rPh>
    <rPh sb="308" eb="311">
      <t>ケンゼンセイ</t>
    </rPh>
    <rPh sb="312" eb="313">
      <t>シメ</t>
    </rPh>
    <rPh sb="322" eb="324">
      <t>ケイエイ</t>
    </rPh>
    <rPh sb="325" eb="328">
      <t>コウリツセイ</t>
    </rPh>
    <rPh sb="330" eb="334">
      <t>キュウスイゲンカ</t>
    </rPh>
    <rPh sb="336" eb="339">
      <t>ゼンネンド</t>
    </rPh>
    <rPh sb="350" eb="351">
      <t>ゲン</t>
    </rPh>
    <rPh sb="355" eb="356">
      <t>ヒ</t>
    </rPh>
    <rPh sb="357" eb="358">
      <t>ツヅ</t>
    </rPh>
    <rPh sb="359" eb="361">
      <t>ゼンコク</t>
    </rPh>
    <rPh sb="424" eb="425">
      <t>ゲン</t>
    </rPh>
    <rPh sb="432" eb="435">
      <t>ハイスイカン</t>
    </rPh>
    <rPh sb="435" eb="436">
      <t>オヨ</t>
    </rPh>
    <rPh sb="437" eb="440">
      <t>キュウスイカン</t>
    </rPh>
    <rPh sb="441" eb="444">
      <t>ロウキュウカ</t>
    </rPh>
    <rPh sb="448" eb="450">
      <t>ロウスイ</t>
    </rPh>
    <rPh sb="451" eb="455">
      <t>ゾウカケイコウ</t>
    </rPh>
    <rPh sb="458" eb="461">
      <t>ユウシュウリツ</t>
    </rPh>
    <rPh sb="462" eb="464">
      <t>テイカ</t>
    </rPh>
    <rPh sb="465" eb="466">
      <t>マネ</t>
    </rPh>
    <rPh sb="472" eb="475">
      <t>ユウシュウリツ</t>
    </rPh>
    <rPh sb="477" eb="482">
      <t>ゼンコクヘイキントウ</t>
    </rPh>
    <rPh sb="483" eb="484">
      <t>クラ</t>
    </rPh>
    <rPh sb="486" eb="487">
      <t>イチジル</t>
    </rPh>
    <phoneticPr fontId="4"/>
  </si>
  <si>
    <t>　経営の健全性を担保している一方で、施設の老朽化が顕著となっています。
　特に重要施設については、震災に備えるため早急な耐震化が求められています。そのため、令和7年度から重要施設の耐震化を実施します。
　また、漏水対策については、有収率が著しく低下していることから、抜本的な対策が求められています。
　経営の健全性は担保していますが、物価高騰や漏水の増加により費用が増加傾向にあることや施設の更新、耐震化等のための建設改良費が増大することが予想されることから、経営状態の悪化が懸念されます。必要に応じて水道料金改正の検討が必要です。</t>
    <rPh sb="1" eb="3">
      <t>ケイエイ</t>
    </rPh>
    <rPh sb="4" eb="7">
      <t>ケンゼンセイ</t>
    </rPh>
    <rPh sb="8" eb="10">
      <t>タンポ</t>
    </rPh>
    <rPh sb="14" eb="16">
      <t>イッポウ</t>
    </rPh>
    <rPh sb="18" eb="20">
      <t>シセツ</t>
    </rPh>
    <rPh sb="21" eb="24">
      <t>ロウキュウカ</t>
    </rPh>
    <rPh sb="25" eb="27">
      <t>ケンチョ</t>
    </rPh>
    <rPh sb="37" eb="38">
      <t>トク</t>
    </rPh>
    <rPh sb="39" eb="41">
      <t>ジュウヨウ</t>
    </rPh>
    <rPh sb="41" eb="43">
      <t>シセツ</t>
    </rPh>
    <rPh sb="52" eb="53">
      <t>ソナ</t>
    </rPh>
    <rPh sb="57" eb="59">
      <t>ソウキュウ</t>
    </rPh>
    <rPh sb="60" eb="63">
      <t>タイシンカ</t>
    </rPh>
    <rPh sb="64" eb="65">
      <t>モト</t>
    </rPh>
    <rPh sb="78" eb="80">
      <t>レイワ</t>
    </rPh>
    <rPh sb="81" eb="83">
      <t>ネンド</t>
    </rPh>
    <rPh sb="85" eb="89">
      <t>ジュウヨウシセツ</t>
    </rPh>
    <rPh sb="90" eb="93">
      <t>タイシンカ</t>
    </rPh>
    <rPh sb="94" eb="96">
      <t>ジッシ</t>
    </rPh>
    <rPh sb="105" eb="109">
      <t>ロウスイタイサク</t>
    </rPh>
    <rPh sb="115" eb="118">
      <t>ユウシュウリツ</t>
    </rPh>
    <rPh sb="119" eb="120">
      <t>イチジル</t>
    </rPh>
    <rPh sb="133" eb="136">
      <t>バッポンテキ</t>
    </rPh>
    <rPh sb="137" eb="139">
      <t>タイサク</t>
    </rPh>
    <rPh sb="140" eb="141">
      <t>モト</t>
    </rPh>
    <rPh sb="151" eb="153">
      <t>ケイエイ</t>
    </rPh>
    <rPh sb="154" eb="157">
      <t>ケンゼンセイ</t>
    </rPh>
    <rPh sb="158" eb="160">
      <t>タンポ</t>
    </rPh>
    <rPh sb="167" eb="171">
      <t>ブッカコウトウ</t>
    </rPh>
    <rPh sb="172" eb="174">
      <t>ロウスイ</t>
    </rPh>
    <rPh sb="175" eb="177">
      <t>ゾウカ</t>
    </rPh>
    <rPh sb="180" eb="182">
      <t>ヒヨウ</t>
    </rPh>
    <rPh sb="183" eb="187">
      <t>ゾウカケイコウ</t>
    </rPh>
    <rPh sb="193" eb="195">
      <t>シセツ</t>
    </rPh>
    <rPh sb="196" eb="198">
      <t>コウシン</t>
    </rPh>
    <rPh sb="199" eb="202">
      <t>タイシンカ</t>
    </rPh>
    <rPh sb="202" eb="203">
      <t>トウ</t>
    </rPh>
    <rPh sb="207" eb="211">
      <t>ケンセツカイリョウ</t>
    </rPh>
    <rPh sb="211" eb="212">
      <t>ヒ</t>
    </rPh>
    <rPh sb="213" eb="215">
      <t>ゾウダイ</t>
    </rPh>
    <rPh sb="220" eb="222">
      <t>ヨソウ</t>
    </rPh>
    <rPh sb="230" eb="232">
      <t>ケイエイ</t>
    </rPh>
    <rPh sb="232" eb="234">
      <t>ジョウタイ</t>
    </rPh>
    <rPh sb="235" eb="237">
      <t>アッカ</t>
    </rPh>
    <rPh sb="238" eb="240">
      <t>ケネン</t>
    </rPh>
    <rPh sb="245" eb="247">
      <t>ヒツヨウ</t>
    </rPh>
    <rPh sb="248" eb="249">
      <t>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</si>
</sst>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3.16</c:v>
                </c:pt>
                <c:pt idx="3" formatCode="#,##0.00;&quot;△&quot;#,##0.00;&quot;-&quot;">
                  <c:v>0.71</c:v>
                </c:pt>
                <c:pt idx="4" formatCode="#,##0.00;&quot;△&quot;#,##0.00;&quot;-&quot;">
                  <c:v>0.43</c:v>
                </c:pt>
              </c:numCache>
            </c:numRef>
          </c:val>
          <c:extLst>
            <c:ext xmlns:c16="http://schemas.microsoft.com/office/drawing/2014/chart" uri="{C3380CC4-5D6E-409C-BE32-E72D297353CC}">
              <c16:uniqueId val="{00000000-FA56-4191-BC1E-ACE72BBBDDE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FA56-4191-BC1E-ACE72BBBDDE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82.55</c:v>
                </c:pt>
                <c:pt idx="1">
                  <c:v>84.41</c:v>
                </c:pt>
                <c:pt idx="2">
                  <c:v>85.4</c:v>
                </c:pt>
                <c:pt idx="3">
                  <c:v>87.75</c:v>
                </c:pt>
                <c:pt idx="4">
                  <c:v>90.73</c:v>
                </c:pt>
              </c:numCache>
            </c:numRef>
          </c:val>
          <c:extLst>
            <c:ext xmlns:c16="http://schemas.microsoft.com/office/drawing/2014/chart" uri="{C3380CC4-5D6E-409C-BE32-E72D297353CC}">
              <c16:uniqueId val="{00000000-ECD4-4857-B5A7-C3F17C5B1DA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ECD4-4857-B5A7-C3F17C5B1DA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78.05</c:v>
                </c:pt>
                <c:pt idx="1">
                  <c:v>75.900000000000006</c:v>
                </c:pt>
                <c:pt idx="2">
                  <c:v>73.84</c:v>
                </c:pt>
                <c:pt idx="3">
                  <c:v>71.260000000000005</c:v>
                </c:pt>
                <c:pt idx="4">
                  <c:v>68.37</c:v>
                </c:pt>
              </c:numCache>
            </c:numRef>
          </c:val>
          <c:extLst>
            <c:ext xmlns:c16="http://schemas.microsoft.com/office/drawing/2014/chart" uri="{C3380CC4-5D6E-409C-BE32-E72D297353CC}">
              <c16:uniqueId val="{00000000-0FD5-4EC9-A721-CF4E6EB99D9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0FD5-4EC9-A721-CF4E6EB99D9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139.25</c:v>
                </c:pt>
                <c:pt idx="1">
                  <c:v>141.05000000000001</c:v>
                </c:pt>
                <c:pt idx="2">
                  <c:v>132.66</c:v>
                </c:pt>
                <c:pt idx="3">
                  <c:v>119.58</c:v>
                </c:pt>
                <c:pt idx="4">
                  <c:v>144.38999999999999</c:v>
                </c:pt>
              </c:numCache>
            </c:numRef>
          </c:val>
          <c:extLst>
            <c:ext xmlns:c16="http://schemas.microsoft.com/office/drawing/2014/chart" uri="{C3380CC4-5D6E-409C-BE32-E72D297353CC}">
              <c16:uniqueId val="{00000000-1628-4DC5-B44B-E69EB0550A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1628-4DC5-B44B-E69EB0550A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57.83</c:v>
                </c:pt>
                <c:pt idx="1">
                  <c:v>58.67</c:v>
                </c:pt>
                <c:pt idx="2">
                  <c:v>58.29</c:v>
                </c:pt>
                <c:pt idx="3">
                  <c:v>58.04</c:v>
                </c:pt>
                <c:pt idx="4">
                  <c:v>57.02</c:v>
                </c:pt>
              </c:numCache>
            </c:numRef>
          </c:val>
          <c:extLst>
            <c:ext xmlns:c16="http://schemas.microsoft.com/office/drawing/2014/chart" uri="{C3380CC4-5D6E-409C-BE32-E72D297353CC}">
              <c16:uniqueId val="{00000000-0635-4F4A-B5FE-DC964A312D3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0635-4F4A-B5FE-DC964A312D3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68.260000000000005</c:v>
                </c:pt>
                <c:pt idx="1">
                  <c:v>65.16</c:v>
                </c:pt>
                <c:pt idx="2">
                  <c:v>62.13</c:v>
                </c:pt>
                <c:pt idx="3">
                  <c:v>62.15</c:v>
                </c:pt>
                <c:pt idx="4">
                  <c:v>62.38</c:v>
                </c:pt>
              </c:numCache>
            </c:numRef>
          </c:val>
          <c:extLst>
            <c:ext xmlns:c16="http://schemas.microsoft.com/office/drawing/2014/chart" uri="{C3380CC4-5D6E-409C-BE32-E72D297353CC}">
              <c16:uniqueId val="{00000000-3707-41BD-9BBD-C0B398EFD52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3707-41BD-9BBD-C0B398EFD52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C9-40F7-A6E3-0B2968658B8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2CC9-40F7-A6E3-0B2968658B8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1039.01</c:v>
                </c:pt>
                <c:pt idx="1">
                  <c:v>1278.99</c:v>
                </c:pt>
                <c:pt idx="2">
                  <c:v>1001.77</c:v>
                </c:pt>
                <c:pt idx="3">
                  <c:v>824.52</c:v>
                </c:pt>
                <c:pt idx="4">
                  <c:v>1046.7</c:v>
                </c:pt>
              </c:numCache>
            </c:numRef>
          </c:val>
          <c:extLst>
            <c:ext xmlns:c16="http://schemas.microsoft.com/office/drawing/2014/chart" uri="{C3380CC4-5D6E-409C-BE32-E72D297353CC}">
              <c16:uniqueId val="{00000000-89F0-4151-BE0B-5F13BCECDD8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89F0-4151-BE0B-5F13BCECDD8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53.14</c:v>
                </c:pt>
                <c:pt idx="1">
                  <c:v>42.1</c:v>
                </c:pt>
                <c:pt idx="2">
                  <c:v>31.12</c:v>
                </c:pt>
                <c:pt idx="3">
                  <c:v>19.04</c:v>
                </c:pt>
                <c:pt idx="4">
                  <c:v>6.49</c:v>
                </c:pt>
              </c:numCache>
            </c:numRef>
          </c:val>
          <c:extLst>
            <c:ext xmlns:c16="http://schemas.microsoft.com/office/drawing/2014/chart" uri="{C3380CC4-5D6E-409C-BE32-E72D297353CC}">
              <c16:uniqueId val="{00000000-F461-4816-8399-79C5B59290E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F461-4816-8399-79C5B59290E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137.38</c:v>
                </c:pt>
                <c:pt idx="1">
                  <c:v>139.88999999999999</c:v>
                </c:pt>
                <c:pt idx="2">
                  <c:v>130.11000000000001</c:v>
                </c:pt>
                <c:pt idx="3">
                  <c:v>115.74</c:v>
                </c:pt>
                <c:pt idx="4">
                  <c:v>126.92</c:v>
                </c:pt>
              </c:numCache>
            </c:numRef>
          </c:val>
          <c:extLst>
            <c:ext xmlns:c16="http://schemas.microsoft.com/office/drawing/2014/chart" uri="{C3380CC4-5D6E-409C-BE32-E72D297353CC}">
              <c16:uniqueId val="{00000000-2684-4A64-9119-E53E78F6915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2684-4A64-9119-E53E78F6915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140.54</c:v>
                </c:pt>
                <c:pt idx="1">
                  <c:v>138.38</c:v>
                </c:pt>
                <c:pt idx="2">
                  <c:v>148.34</c:v>
                </c:pt>
                <c:pt idx="3">
                  <c:v>167.05</c:v>
                </c:pt>
                <c:pt idx="4">
                  <c:v>152.91999999999999</c:v>
                </c:pt>
              </c:numCache>
            </c:numRef>
          </c:val>
          <c:extLst>
            <c:ext xmlns:c16="http://schemas.microsoft.com/office/drawing/2014/chart" uri="{C3380CC4-5D6E-409C-BE32-E72D297353CC}">
              <c16:uniqueId val="{00000000-6517-4EEC-95E1-C8C597827DB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6517-4EEC-95E1-C8C597827DB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川南町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14617</v>
      </c>
      <c r="AM8" s="65"/>
      <c r="AN8" s="65"/>
      <c r="AO8" s="65"/>
      <c r="AP8" s="65"/>
      <c r="AQ8" s="65"/>
      <c r="AR8" s="65"/>
      <c r="AS8" s="65"/>
      <c r="AT8" s="36">
        <f>データ!$S$6</f>
        <v>90.13</v>
      </c>
      <c r="AU8" s="37"/>
      <c r="AV8" s="37"/>
      <c r="AW8" s="37"/>
      <c r="AX8" s="37"/>
      <c r="AY8" s="37"/>
      <c r="AZ8" s="37"/>
      <c r="BA8" s="37"/>
      <c r="BB8" s="54">
        <f>データ!$T$6</f>
        <v>162.18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97.59</v>
      </c>
      <c r="J10" s="37"/>
      <c r="K10" s="37"/>
      <c r="L10" s="37"/>
      <c r="M10" s="37"/>
      <c r="N10" s="37"/>
      <c r="O10" s="64"/>
      <c r="P10" s="54">
        <f>データ!$P$6</f>
        <v>96.59</v>
      </c>
      <c r="Q10" s="54"/>
      <c r="R10" s="54"/>
      <c r="S10" s="54"/>
      <c r="T10" s="54"/>
      <c r="U10" s="54"/>
      <c r="V10" s="54"/>
      <c r="W10" s="65">
        <f>データ!$Q$6</f>
        <v>3828</v>
      </c>
      <c r="X10" s="65"/>
      <c r="Y10" s="65"/>
      <c r="Z10" s="65"/>
      <c r="AA10" s="65"/>
      <c r="AB10" s="65"/>
      <c r="AC10" s="65"/>
      <c r="AD10" s="2"/>
      <c r="AE10" s="2"/>
      <c r="AF10" s="2"/>
      <c r="AG10" s="2"/>
      <c r="AH10" s="2"/>
      <c r="AI10" s="2"/>
      <c r="AJ10" s="2"/>
      <c r="AK10" s="2"/>
      <c r="AL10" s="65">
        <f>データ!$U$6</f>
        <v>13957</v>
      </c>
      <c r="AM10" s="65"/>
      <c r="AN10" s="65"/>
      <c r="AO10" s="65"/>
      <c r="AP10" s="65"/>
      <c r="AQ10" s="65"/>
      <c r="AR10" s="65"/>
      <c r="AS10" s="65"/>
      <c r="AT10" s="36">
        <f>データ!$V$6</f>
        <v>54.9</v>
      </c>
      <c r="AU10" s="37"/>
      <c r="AV10" s="37"/>
      <c r="AW10" s="37"/>
      <c r="AX10" s="37"/>
      <c r="AY10" s="37"/>
      <c r="AZ10" s="37"/>
      <c r="BA10" s="37"/>
      <c r="BB10" s="54">
        <f>データ!$W$6</f>
        <v>254.23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114</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qNttxYZkkIe/3xn6l9lmJO1XUNxafk/5MvXO22OcoRzB7MdyVCY8W7x93pYIKkNASyjhDwtCEOjbQSZlg9FKw==" saltValue="JA32lZRJ8q+hB1icBop4l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454052</v>
      </c>
      <c r="D6" s="20">
        <f t="shared" si="3"/>
        <v>46</v>
      </c>
      <c r="E6" s="20">
        <f t="shared" si="3"/>
        <v>1</v>
      </c>
      <c r="F6" s="20">
        <f t="shared" si="3"/>
        <v>0</v>
      </c>
      <c r="G6" s="20">
        <f t="shared" si="3"/>
        <v>1</v>
      </c>
      <c r="H6" s="20" t="str">
        <f t="shared" si="3"/>
        <v>宮崎県　川南町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97.59</v>
      </c>
      <c r="P6" s="21">
        <f t="shared" si="3"/>
        <v>96.59</v>
      </c>
      <c r="Q6" s="21">
        <f t="shared" si="3"/>
        <v>3828</v>
      </c>
      <c r="R6" s="21">
        <f t="shared" si="3"/>
        <v>14617</v>
      </c>
      <c r="S6" s="21">
        <f t="shared" si="3"/>
        <v>90.13</v>
      </c>
      <c r="T6" s="21">
        <f t="shared" si="3"/>
        <v>162.18</v>
      </c>
      <c r="U6" s="21">
        <f t="shared" si="3"/>
        <v>13957</v>
      </c>
      <c r="V6" s="21">
        <f t="shared" si="3"/>
        <v>54.9</v>
      </c>
      <c r="W6" s="21">
        <f t="shared" si="3"/>
        <v>254.23</v>
      </c>
      <c r="X6" s="22">
        <f>IF(X7="",NA(),X7)</f>
        <v>139.25</v>
      </c>
      <c r="Y6" s="22">
        <f t="shared" ref="Y6:AG6" si="4">IF(Y7="",NA(),Y7)</f>
        <v>141.05000000000001</v>
      </c>
      <c r="Z6" s="22">
        <f t="shared" si="4"/>
        <v>132.66</v>
      </c>
      <c r="AA6" s="22">
        <f t="shared" si="4"/>
        <v>119.58</v>
      </c>
      <c r="AB6" s="22">
        <f t="shared" si="4"/>
        <v>144.38999999999999</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1039.01</v>
      </c>
      <c r="AU6" s="22">
        <f t="shared" ref="AU6:BC6" si="6">IF(AU7="",NA(),AU7)</f>
        <v>1278.99</v>
      </c>
      <c r="AV6" s="22">
        <f t="shared" si="6"/>
        <v>1001.77</v>
      </c>
      <c r="AW6" s="22">
        <f t="shared" si="6"/>
        <v>824.52</v>
      </c>
      <c r="AX6" s="22">
        <f t="shared" si="6"/>
        <v>1046.7</v>
      </c>
      <c r="AY6" s="22">
        <f t="shared" si="6"/>
        <v>371.81</v>
      </c>
      <c r="AZ6" s="22">
        <f t="shared" si="6"/>
        <v>384.23</v>
      </c>
      <c r="BA6" s="22">
        <f t="shared" si="6"/>
        <v>364.3</v>
      </c>
      <c r="BB6" s="22">
        <f t="shared" si="6"/>
        <v>378.87</v>
      </c>
      <c r="BC6" s="22">
        <f t="shared" si="6"/>
        <v>362.35</v>
      </c>
      <c r="BD6" s="21" t="str">
        <f>IF(BD7="","",IF(BD7="-","【-】","【"&amp;SUBSTITUTE(TEXT(BD7,"#,##0.00"),"-","△")&amp;"】"))</f>
        <v>【239.69】</v>
      </c>
      <c r="BE6" s="22">
        <f>IF(BE7="",NA(),BE7)</f>
        <v>53.14</v>
      </c>
      <c r="BF6" s="22">
        <f t="shared" ref="BF6:BN6" si="7">IF(BF7="",NA(),BF7)</f>
        <v>42.1</v>
      </c>
      <c r="BG6" s="22">
        <f t="shared" si="7"/>
        <v>31.12</v>
      </c>
      <c r="BH6" s="22">
        <f t="shared" si="7"/>
        <v>19.04</v>
      </c>
      <c r="BI6" s="22">
        <f t="shared" si="7"/>
        <v>6.49</v>
      </c>
      <c r="BJ6" s="22">
        <f t="shared" si="7"/>
        <v>465.85</v>
      </c>
      <c r="BK6" s="22">
        <f t="shared" si="7"/>
        <v>439.43</v>
      </c>
      <c r="BL6" s="22">
        <f t="shared" si="7"/>
        <v>438.41</v>
      </c>
      <c r="BM6" s="22">
        <f t="shared" si="7"/>
        <v>430.23</v>
      </c>
      <c r="BN6" s="22">
        <f t="shared" si="7"/>
        <v>429.24</v>
      </c>
      <c r="BO6" s="21" t="str">
        <f>IF(BO7="","",IF(BO7="-","【-】","【"&amp;SUBSTITUTE(TEXT(BO7,"#,##0.00"),"-","△")&amp;"】"))</f>
        <v>【264.86】</v>
      </c>
      <c r="BP6" s="22">
        <f>IF(BP7="",NA(),BP7)</f>
        <v>137.38</v>
      </c>
      <c r="BQ6" s="22">
        <f t="shared" ref="BQ6:BY6" si="8">IF(BQ7="",NA(),BQ7)</f>
        <v>139.88999999999999</v>
      </c>
      <c r="BR6" s="22">
        <f t="shared" si="8"/>
        <v>130.11000000000001</v>
      </c>
      <c r="BS6" s="22">
        <f t="shared" si="8"/>
        <v>115.74</v>
      </c>
      <c r="BT6" s="22">
        <f t="shared" si="8"/>
        <v>126.92</v>
      </c>
      <c r="BU6" s="22">
        <f t="shared" si="8"/>
        <v>92.39</v>
      </c>
      <c r="BV6" s="22">
        <f t="shared" si="8"/>
        <v>94.41</v>
      </c>
      <c r="BW6" s="22">
        <f t="shared" si="8"/>
        <v>90.96</v>
      </c>
      <c r="BX6" s="22">
        <f t="shared" si="8"/>
        <v>90.66</v>
      </c>
      <c r="BY6" s="22">
        <f t="shared" si="8"/>
        <v>90.78</v>
      </c>
      <c r="BZ6" s="21" t="str">
        <f>IF(BZ7="","",IF(BZ7="-","【-】","【"&amp;SUBSTITUTE(TEXT(BZ7,"#,##0.00"),"-","△")&amp;"】"))</f>
        <v>【97.59】</v>
      </c>
      <c r="CA6" s="22">
        <f>IF(CA7="",NA(),CA7)</f>
        <v>140.54</v>
      </c>
      <c r="CB6" s="22">
        <f t="shared" ref="CB6:CJ6" si="9">IF(CB7="",NA(),CB7)</f>
        <v>138.38</v>
      </c>
      <c r="CC6" s="22">
        <f t="shared" si="9"/>
        <v>148.34</v>
      </c>
      <c r="CD6" s="22">
        <f t="shared" si="9"/>
        <v>167.05</v>
      </c>
      <c r="CE6" s="22">
        <f t="shared" si="9"/>
        <v>152.91999999999999</v>
      </c>
      <c r="CF6" s="22">
        <f t="shared" si="9"/>
        <v>192.98</v>
      </c>
      <c r="CG6" s="22">
        <f t="shared" si="9"/>
        <v>192.13</v>
      </c>
      <c r="CH6" s="22">
        <f t="shared" si="9"/>
        <v>197.04</v>
      </c>
      <c r="CI6" s="22">
        <f t="shared" si="9"/>
        <v>199.33</v>
      </c>
      <c r="CJ6" s="22">
        <f t="shared" si="9"/>
        <v>202.75</v>
      </c>
      <c r="CK6" s="21" t="str">
        <f>IF(CK7="","",IF(CK7="-","【-】","【"&amp;SUBSTITUTE(TEXT(CK7,"#,##0.00"),"-","△")&amp;"】"))</f>
        <v>【181.66】</v>
      </c>
      <c r="CL6" s="22">
        <f>IF(CL7="",NA(),CL7)</f>
        <v>82.55</v>
      </c>
      <c r="CM6" s="22">
        <f t="shared" ref="CM6:CU6" si="10">IF(CM7="",NA(),CM7)</f>
        <v>84.41</v>
      </c>
      <c r="CN6" s="22">
        <f t="shared" si="10"/>
        <v>85.4</v>
      </c>
      <c r="CO6" s="22">
        <f t="shared" si="10"/>
        <v>87.75</v>
      </c>
      <c r="CP6" s="22">
        <f t="shared" si="10"/>
        <v>90.73</v>
      </c>
      <c r="CQ6" s="22">
        <f t="shared" si="10"/>
        <v>54.43</v>
      </c>
      <c r="CR6" s="22">
        <f t="shared" si="10"/>
        <v>53.87</v>
      </c>
      <c r="CS6" s="22">
        <f t="shared" si="10"/>
        <v>54.49</v>
      </c>
      <c r="CT6" s="22">
        <f t="shared" si="10"/>
        <v>54.8</v>
      </c>
      <c r="CU6" s="22">
        <f t="shared" si="10"/>
        <v>55.47</v>
      </c>
      <c r="CV6" s="21" t="str">
        <f>IF(CV7="","",IF(CV7="-","【-】","【"&amp;SUBSTITUTE(TEXT(CV7,"#,##0.00"),"-","△")&amp;"】"))</f>
        <v>【60.21】</v>
      </c>
      <c r="CW6" s="22">
        <f>IF(CW7="",NA(),CW7)</f>
        <v>78.05</v>
      </c>
      <c r="CX6" s="22">
        <f t="shared" ref="CX6:DF6" si="11">IF(CX7="",NA(),CX7)</f>
        <v>75.900000000000006</v>
      </c>
      <c r="CY6" s="22">
        <f t="shared" si="11"/>
        <v>73.84</v>
      </c>
      <c r="CZ6" s="22">
        <f t="shared" si="11"/>
        <v>71.260000000000005</v>
      </c>
      <c r="DA6" s="22">
        <f t="shared" si="11"/>
        <v>68.37</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57.83</v>
      </c>
      <c r="DI6" s="22">
        <f t="shared" ref="DI6:DQ6" si="12">IF(DI7="",NA(),DI7)</f>
        <v>58.67</v>
      </c>
      <c r="DJ6" s="22">
        <f t="shared" si="12"/>
        <v>58.29</v>
      </c>
      <c r="DK6" s="22">
        <f t="shared" si="12"/>
        <v>58.04</v>
      </c>
      <c r="DL6" s="22">
        <f t="shared" si="12"/>
        <v>57.02</v>
      </c>
      <c r="DM6" s="22">
        <f t="shared" si="12"/>
        <v>49.39</v>
      </c>
      <c r="DN6" s="22">
        <f t="shared" si="12"/>
        <v>50.75</v>
      </c>
      <c r="DO6" s="22">
        <f t="shared" si="12"/>
        <v>51.72</v>
      </c>
      <c r="DP6" s="22">
        <f t="shared" si="12"/>
        <v>52.27</v>
      </c>
      <c r="DQ6" s="22">
        <f t="shared" si="12"/>
        <v>52.87</v>
      </c>
      <c r="DR6" s="21" t="str">
        <f>IF(DR7="","",IF(DR7="-","【-】","【"&amp;SUBSTITUTE(TEXT(DR7,"#,##0.00"),"-","△")&amp;"】"))</f>
        <v>【52.41】</v>
      </c>
      <c r="DS6" s="22">
        <f>IF(DS7="",NA(),DS7)</f>
        <v>68.260000000000005</v>
      </c>
      <c r="DT6" s="22">
        <f t="shared" ref="DT6:EB6" si="13">IF(DT7="",NA(),DT7)</f>
        <v>65.16</v>
      </c>
      <c r="DU6" s="22">
        <f t="shared" si="13"/>
        <v>62.13</v>
      </c>
      <c r="DV6" s="22">
        <f t="shared" si="13"/>
        <v>62.15</v>
      </c>
      <c r="DW6" s="22">
        <f t="shared" si="13"/>
        <v>62.38</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2">
        <f t="shared" si="14"/>
        <v>3.16</v>
      </c>
      <c r="EG6" s="22">
        <f t="shared" si="14"/>
        <v>0.71</v>
      </c>
      <c r="EH6" s="22">
        <f t="shared" si="14"/>
        <v>0.43</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454052</v>
      </c>
      <c r="D7" s="24">
        <v>46</v>
      </c>
      <c r="E7" s="24">
        <v>1</v>
      </c>
      <c r="F7" s="24">
        <v>0</v>
      </c>
      <c r="G7" s="24">
        <v>1</v>
      </c>
      <c r="H7" s="24" t="s">
        <v>92</v>
      </c>
      <c r="I7" s="24" t="s">
        <v>93</v>
      </c>
      <c r="J7" s="24" t="s">
        <v>94</v>
      </c>
      <c r="K7" s="24" t="s">
        <v>95</v>
      </c>
      <c r="L7" s="24" t="s">
        <v>96</v>
      </c>
      <c r="M7" s="24" t="s">
        <v>97</v>
      </c>
      <c r="N7" s="25" t="s">
        <v>98</v>
      </c>
      <c r="O7" s="25">
        <v>97.59</v>
      </c>
      <c r="P7" s="25">
        <v>96.59</v>
      </c>
      <c r="Q7" s="25">
        <v>3828</v>
      </c>
      <c r="R7" s="25">
        <v>14617</v>
      </c>
      <c r="S7" s="25">
        <v>90.13</v>
      </c>
      <c r="T7" s="25">
        <v>162.18</v>
      </c>
      <c r="U7" s="25">
        <v>13957</v>
      </c>
      <c r="V7" s="25">
        <v>54.9</v>
      </c>
      <c r="W7" s="25">
        <v>254.23</v>
      </c>
      <c r="X7" s="25">
        <v>139.25</v>
      </c>
      <c r="Y7" s="25">
        <v>141.05000000000001</v>
      </c>
      <c r="Z7" s="25">
        <v>132.66</v>
      </c>
      <c r="AA7" s="25">
        <v>119.58</v>
      </c>
      <c r="AB7" s="25">
        <v>144.38999999999999</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1039.01</v>
      </c>
      <c r="AU7" s="25">
        <v>1278.99</v>
      </c>
      <c r="AV7" s="25">
        <v>1001.77</v>
      </c>
      <c r="AW7" s="25">
        <v>824.52</v>
      </c>
      <c r="AX7" s="25">
        <v>1046.7</v>
      </c>
      <c r="AY7" s="25">
        <v>371.81</v>
      </c>
      <c r="AZ7" s="25">
        <v>384.23</v>
      </c>
      <c r="BA7" s="25">
        <v>364.3</v>
      </c>
      <c r="BB7" s="25">
        <v>378.87</v>
      </c>
      <c r="BC7" s="25">
        <v>362.35</v>
      </c>
      <c r="BD7" s="25">
        <v>239.69</v>
      </c>
      <c r="BE7" s="25">
        <v>53.14</v>
      </c>
      <c r="BF7" s="25">
        <v>42.1</v>
      </c>
      <c r="BG7" s="25">
        <v>31.12</v>
      </c>
      <c r="BH7" s="25">
        <v>19.04</v>
      </c>
      <c r="BI7" s="25">
        <v>6.49</v>
      </c>
      <c r="BJ7" s="25">
        <v>465.85</v>
      </c>
      <c r="BK7" s="25">
        <v>439.43</v>
      </c>
      <c r="BL7" s="25">
        <v>438.41</v>
      </c>
      <c r="BM7" s="25">
        <v>430.23</v>
      </c>
      <c r="BN7" s="25">
        <v>429.24</v>
      </c>
      <c r="BO7" s="25">
        <v>264.86</v>
      </c>
      <c r="BP7" s="25">
        <v>137.38</v>
      </c>
      <c r="BQ7" s="25">
        <v>139.88999999999999</v>
      </c>
      <c r="BR7" s="25">
        <v>130.11000000000001</v>
      </c>
      <c r="BS7" s="25">
        <v>115.74</v>
      </c>
      <c r="BT7" s="25">
        <v>126.92</v>
      </c>
      <c r="BU7" s="25">
        <v>92.39</v>
      </c>
      <c r="BV7" s="25">
        <v>94.41</v>
      </c>
      <c r="BW7" s="25">
        <v>90.96</v>
      </c>
      <c r="BX7" s="25">
        <v>90.66</v>
      </c>
      <c r="BY7" s="25">
        <v>90.78</v>
      </c>
      <c r="BZ7" s="25">
        <v>97.59</v>
      </c>
      <c r="CA7" s="25">
        <v>140.54</v>
      </c>
      <c r="CB7" s="25">
        <v>138.38</v>
      </c>
      <c r="CC7" s="25">
        <v>148.34</v>
      </c>
      <c r="CD7" s="25">
        <v>167.05</v>
      </c>
      <c r="CE7" s="25">
        <v>152.91999999999999</v>
      </c>
      <c r="CF7" s="25">
        <v>192.98</v>
      </c>
      <c r="CG7" s="25">
        <v>192.13</v>
      </c>
      <c r="CH7" s="25">
        <v>197.04</v>
      </c>
      <c r="CI7" s="25">
        <v>199.33</v>
      </c>
      <c r="CJ7" s="25">
        <v>202.75</v>
      </c>
      <c r="CK7" s="25">
        <v>181.66</v>
      </c>
      <c r="CL7" s="25">
        <v>82.55</v>
      </c>
      <c r="CM7" s="25">
        <v>84.41</v>
      </c>
      <c r="CN7" s="25">
        <v>85.4</v>
      </c>
      <c r="CO7" s="25">
        <v>87.75</v>
      </c>
      <c r="CP7" s="25">
        <v>90.73</v>
      </c>
      <c r="CQ7" s="25">
        <v>54.43</v>
      </c>
      <c r="CR7" s="25">
        <v>53.87</v>
      </c>
      <c r="CS7" s="25">
        <v>54.49</v>
      </c>
      <c r="CT7" s="25">
        <v>54.8</v>
      </c>
      <c r="CU7" s="25">
        <v>55.47</v>
      </c>
      <c r="CV7" s="25">
        <v>60.21</v>
      </c>
      <c r="CW7" s="25">
        <v>78.05</v>
      </c>
      <c r="CX7" s="25">
        <v>75.900000000000006</v>
      </c>
      <c r="CY7" s="25">
        <v>73.84</v>
      </c>
      <c r="CZ7" s="25">
        <v>71.260000000000005</v>
      </c>
      <c r="DA7" s="25">
        <v>68.37</v>
      </c>
      <c r="DB7" s="25">
        <v>79.44</v>
      </c>
      <c r="DC7" s="25">
        <v>79.489999999999995</v>
      </c>
      <c r="DD7" s="25">
        <v>78.8</v>
      </c>
      <c r="DE7" s="25">
        <v>77.98</v>
      </c>
      <c r="DF7" s="25">
        <v>76.97</v>
      </c>
      <c r="DG7" s="25">
        <v>89.21</v>
      </c>
      <c r="DH7" s="25">
        <v>57.83</v>
      </c>
      <c r="DI7" s="25">
        <v>58.67</v>
      </c>
      <c r="DJ7" s="25">
        <v>58.29</v>
      </c>
      <c r="DK7" s="25">
        <v>58.04</v>
      </c>
      <c r="DL7" s="25">
        <v>57.02</v>
      </c>
      <c r="DM7" s="25">
        <v>49.39</v>
      </c>
      <c r="DN7" s="25">
        <v>50.75</v>
      </c>
      <c r="DO7" s="25">
        <v>51.72</v>
      </c>
      <c r="DP7" s="25">
        <v>52.27</v>
      </c>
      <c r="DQ7" s="25">
        <v>52.87</v>
      </c>
      <c r="DR7" s="25">
        <v>52.41</v>
      </c>
      <c r="DS7" s="25">
        <v>68.260000000000005</v>
      </c>
      <c r="DT7" s="25">
        <v>65.16</v>
      </c>
      <c r="DU7" s="25">
        <v>62.13</v>
      </c>
      <c r="DV7" s="25">
        <v>62.15</v>
      </c>
      <c r="DW7" s="25">
        <v>62.38</v>
      </c>
      <c r="DX7" s="25">
        <v>18.57</v>
      </c>
      <c r="DY7" s="25">
        <v>21.14</v>
      </c>
      <c r="DZ7" s="25">
        <v>22.12</v>
      </c>
      <c r="EA7" s="25">
        <v>25.67</v>
      </c>
      <c r="EB7" s="25">
        <v>26.86</v>
      </c>
      <c r="EC7" s="25">
        <v>26.78</v>
      </c>
      <c r="ED7" s="25">
        <v>0</v>
      </c>
      <c r="EE7" s="25">
        <v>0</v>
      </c>
      <c r="EF7" s="25">
        <v>3.16</v>
      </c>
      <c r="EG7" s="25">
        <v>0.71</v>
      </c>
      <c r="EH7" s="25">
        <v>0.43</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2026-02-04T00:14:52Z</cp:lastPrinted>
  <dcterms:created xsi:type="dcterms:W3CDTF">2025-12-12T09:24:55Z</dcterms:created>
  <dcterms:modified xsi:type="dcterms:W3CDTF">2026-02-24T07:08:40Z</dcterms:modified>
  <cp:category/>
</cp:coreProperties>
</file>