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C8750123-B61D-4873-ADBC-0280FA44D60D}" xr6:coauthVersionLast="47" xr6:coauthVersionMax="47" xr10:uidLastSave="{00000000-0000-0000-0000-000000000000}"/>
  <workbookProtection workbookAlgorithmName="SHA-512" workbookHashValue="7r0tJOym3h4arW2Vv/hDxxVFKvCkdqs8bwDiOCCIZWg/AyrdCdZLqXUIf61MyltTCpHmUssxYTnEt3ZFh8CehQ==" workbookSaltValue="Nfww543Ye6UFQC/ssLkX4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F85" i="4"/>
  <c r="BB10" i="4"/>
  <c r="AT10" i="4"/>
  <c r="W10" i="4"/>
  <c r="I10" i="4"/>
  <c r="B10" i="4"/>
  <c r="AD8" i="4"/>
  <c r="W8" i="4"/>
  <c r="P8" i="4"/>
  <c r="I8" i="4"/>
  <c r="B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<sst xmlns="http://schemas.openxmlformats.org/spreadsheetml/2006/main" count="231" uniqueCount="114">
  <si>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</si>
  <si>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</si>
  <si>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</si>
  <si>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</si>
  <si>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</si>
  <si>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</si>
  <si>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</si>
  <si>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</si>
  <si>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</si>
  <si>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</si>
  <si>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</si>
  <si>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</si>
  <si>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</si>
  <si>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</si>
  <si>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</si>
  <si>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</si>
  <si>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</si>
  <si>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</si>
  <si>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</si>
  <si>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</si>
  <si>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</si>
  <si>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</si>
  <si>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</si>
  <si>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</si>
  <si>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</si>
  <si>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</si>
  <si>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</si>
  <si>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</si>
  <si>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</si>
  <si>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</si>
  <si>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</si>
  <si>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</si>
  <si>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</si>
  <si>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</si>
  <si>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</si>
  <si>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</si>
  <si>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</si>
  <si>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</si>
  <si>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</si>
  <si>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</si>
  <si>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</si>
  <si>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</si>
  <si>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</si>
  <si>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</si>
  <si>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</si>
  <si>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</si>
  <si>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</si>
  <si>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</si>
  <si>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</si>
  <si>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</si>
  <si>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</si>
  <si>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</si>
  <si>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</si>
  <si>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</si>
  <si>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</si>
  <si>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</si>
  <si>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</si>
  <si>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</si>
  <si>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</si>
  <si>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</si>
  <si>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</si>
  <si>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</si>
  <si>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</si>
  <si>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</si>
  <si>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</si>
  <si>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</si>
  <si>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</si>
  <si>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</si>
  <si>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</si>
  <si>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</si>
  <si>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</si>
  <si>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</si>
  <si>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</si>
  <si>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</si>
  <si>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</si>
  <si>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</si>
  <si>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</si>
  <si>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</si>
  <si>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</si>
  <si>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</si>
  <si>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</si>
  <si>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</si>
  <si>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</si>
  <si>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</si>
  <si>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</si>
  <si>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</si>
  <si>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</si>
  <si>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</si>
  <si>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</si>
  <si>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</si>
  <si>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</si>
  <si>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</si>
  <si>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</si>
  <si>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一ツ瀬川営農飲雑用水広域水道企業団</t>
  </si>
  <si>
    <t>法適用</t>
  </si>
  <si>
    <t>水道事業</t>
  </si>
  <si>
    <t>末端給水事業</t>
  </si>
  <si>
    <t>A8</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</si>
  <si>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</si>
  <si>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</si>
  <si>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</si>
  <si>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</si>
  <si>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</si>
  <si>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</si>
  <si>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</si>
  <si>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</si>
  <si>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</si>
  <si>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</si>
  <si>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</si>
  <si>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</si>
  <si>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</si>
  <si>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「①有形固定資産減価償却率」については、法定耐用年数に近い資産がほとんどの為、主要施設の更新が必要となります。
「②管路経年化率」については、令和4年度より最初に布設した管が法定耐用年数を迎え、今後10年で大幅な上昇を見込んでおります。
「③管路更新率」については、平均値より低い水準にありますが、今後の管路経年化率の上昇を踏まえると更新が追いつかない状況となりえます。重要な基幹管路を計画的に更新を実施します。</t>
    <rPh sb="2" eb="8">
      <t>ユウケイコテイシサン</t>
    </rPh>
    <rPh sb="8" eb="10">
      <t>ゲンカ</t>
    </rPh>
    <rPh sb="10" eb="13">
      <t>ショウキャクリツ</t>
    </rPh>
    <rPh sb="20" eb="26">
      <t>ホウテイタイ</t>
    </rPh>
    <rPh sb="27" eb="28">
      <t>チカ</t>
    </rPh>
    <rPh sb="29" eb="31">
      <t>シサン</t>
    </rPh>
    <rPh sb="37" eb="38">
      <t>タメ</t>
    </rPh>
    <rPh sb="39" eb="43">
      <t>シュヨウシセツ</t>
    </rPh>
    <rPh sb="44" eb="46">
      <t>コウシン</t>
    </rPh>
    <rPh sb="47" eb="49">
      <t>ヒツヨウ</t>
    </rPh>
    <rPh sb="58" eb="62">
      <t>カンロケイネン</t>
    </rPh>
    <rPh sb="62" eb="63">
      <t>カ</t>
    </rPh>
    <rPh sb="63" eb="64">
      <t>リツ</t>
    </rPh>
    <rPh sb="71" eb="73">
      <t>レイワ</t>
    </rPh>
    <rPh sb="74" eb="76">
      <t>ネンド</t>
    </rPh>
    <rPh sb="78" eb="80">
      <t>サイショ</t>
    </rPh>
    <rPh sb="81" eb="83">
      <t>フセツ</t>
    </rPh>
    <rPh sb="85" eb="86">
      <t>カン</t>
    </rPh>
    <rPh sb="87" eb="93">
      <t>ホウテイタイヨウネンスウ</t>
    </rPh>
    <rPh sb="94" eb="95">
      <t>ムカ</t>
    </rPh>
    <rPh sb="97" eb="99">
      <t>コンゴ</t>
    </rPh>
    <rPh sb="101" eb="102">
      <t>ネン</t>
    </rPh>
    <rPh sb="103" eb="105">
      <t>オオハバ</t>
    </rPh>
    <rPh sb="106" eb="108">
      <t>ジョウショウ</t>
    </rPh>
    <rPh sb="109" eb="111">
      <t>ミコ</t>
    </rPh>
    <rPh sb="121" eb="126">
      <t>カンロコウシンリツ</t>
    </rPh>
    <rPh sb="133" eb="136">
      <t>ヘイキンチ</t>
    </rPh>
    <rPh sb="138" eb="139">
      <t>ヒク</t>
    </rPh>
    <rPh sb="140" eb="142">
      <t>スイジュン</t>
    </rPh>
    <rPh sb="149" eb="151">
      <t>コンゴ</t>
    </rPh>
    <rPh sb="152" eb="154">
      <t>カンロ</t>
    </rPh>
    <rPh sb="154" eb="158">
      <t>ケイネンカリツ</t>
    </rPh>
    <rPh sb="159" eb="161">
      <t>ジョウショウ</t>
    </rPh>
    <rPh sb="162" eb="163">
      <t>フ</t>
    </rPh>
    <rPh sb="167" eb="169">
      <t>コウシン</t>
    </rPh>
    <rPh sb="170" eb="171">
      <t>オ</t>
    </rPh>
    <rPh sb="176" eb="178">
      <t>ジョウキョウ</t>
    </rPh>
    <rPh sb="185" eb="187">
      <t>ジュウヨウ</t>
    </rPh>
    <phoneticPr fontId="4"/>
  </si>
  <si>
    <t>全体的に見ると著しく悪化している数値はありませんが、有形固定資産減価償却率が高い水準となってきたため、管路経年化率の上昇が見込まれています。また、経常収支比率は100％を超えていますが、給水収益が収益の6割、長期前受金が3割、その他が1割を占めている状況です。また給水人口の減少に伴う収益の減少や更新に係る費用の増加により、現金が年々減少しています。
令和6年度からは令和16年度にかけての11年間で国の営農飲雑用水施設整備補助事業を活用し、大規模な施設の更新に取り組みます。
また、令和8年4月1日からの新富町水道事業との経営統合に向けて準備をしている段階です。
今後は、総括原価を踏まえた適切な料金水準を算出し、安定的な水道事業を運営していくために料金改定も検討していきます。</t>
    <rPh sb="38" eb="39">
      <t>タカ</t>
    </rPh>
    <rPh sb="40" eb="42">
      <t>スイジュン</t>
    </rPh>
    <rPh sb="104" eb="109">
      <t>チョウキマエウケキン</t>
    </rPh>
    <rPh sb="111" eb="112">
      <t>ワリ</t>
    </rPh>
    <rPh sb="115" eb="116">
      <t>ホカ</t>
    </rPh>
    <rPh sb="118" eb="119">
      <t>ワリ</t>
    </rPh>
    <rPh sb="120" eb="121">
      <t>シ</t>
    </rPh>
    <rPh sb="125" eb="127">
      <t>ジョウキョウ</t>
    </rPh>
    <rPh sb="151" eb="152">
      <t>カカ</t>
    </rPh>
    <rPh sb="153" eb="155">
      <t>ヒヨウ</t>
    </rPh>
    <rPh sb="156" eb="158">
      <t>ゾウカ</t>
    </rPh>
    <rPh sb="162" eb="164">
      <t>ゲンキン</t>
    </rPh>
    <rPh sb="165" eb="167">
      <t>ネンネン</t>
    </rPh>
    <rPh sb="167" eb="169">
      <t>ゲンショウ</t>
    </rPh>
    <rPh sb="212" eb="214">
      <t>ホジョ</t>
    </rPh>
    <phoneticPr fontId="4"/>
  </si>
  <si>
    <t xml:space="preserve">「①経常収支比率」については、100％を上回っていますが、長期前受金戻入が多額に計上されていることから、自己資金により更新投資を行った場合、収益性が悪化することが見込まれます。
「②累積欠損金比率」についてはありませんが、多額の長期前受金により、収支均衡が保たれている状態にあります。
「③流動比率」については、100％を超えていることから支払能力に問題はありません。
「④企業債残高対給水収益比率」については、類似団体平均値と比較して低い水準になっていますが、今後建設改良に伴う企業債を借入する予定があるため、料金水準の見直しを踏まえた長期的な資金計画が必要となってきます。
「⑤料金回収率」については、必要な経費を現金収入で賄えておらず、また物価高騰や金利上昇等の影響により、将来にわたって経営を維持することは困難であることが予想されます。
「⑥給水原価」については、平均値よりも低い水準となっています。しかし、有収水量の減少や様々な費用の増加が今後見込まれますので、供給単価を上回らないよう経営努力に努めます。
「⑦施設利用率」については、近年横ばいの状態で平均値を上回っており、適正な規模と考えられます。
「⑧有収率」については、平均値よりも高い水準にはありますが、今後も漏水調査を継続的に行い、更なる有収率の向上を図ります。
</t>
    <rPh sb="2" eb="6">
      <t>ケイジョウシュウシ</t>
    </rPh>
    <rPh sb="6" eb="8">
      <t>ヒリツ</t>
    </rPh>
    <rPh sb="20" eb="22">
      <t>ウワマワ</t>
    </rPh>
    <rPh sb="29" eb="34">
      <t>チョウキマエウケキン</t>
    </rPh>
    <rPh sb="34" eb="36">
      <t>レイニュウ</t>
    </rPh>
    <rPh sb="37" eb="39">
      <t>タガク</t>
    </rPh>
    <rPh sb="40" eb="42">
      <t>ケイジョウ</t>
    </rPh>
    <rPh sb="52" eb="56">
      <t>ジコシキン</t>
    </rPh>
    <rPh sb="59" eb="63">
      <t>コウシントウシ</t>
    </rPh>
    <rPh sb="64" eb="65">
      <t>オコナ</t>
    </rPh>
    <rPh sb="67" eb="69">
      <t>バアイ</t>
    </rPh>
    <rPh sb="70" eb="73">
      <t>シュウエキセイ</t>
    </rPh>
    <rPh sb="74" eb="76">
      <t>アッカ</t>
    </rPh>
    <rPh sb="81" eb="83">
      <t>ミコ</t>
    </rPh>
    <rPh sb="91" eb="93">
      <t>ルイセキ</t>
    </rPh>
    <rPh sb="93" eb="98">
      <t>ケッソンキンヒリツ</t>
    </rPh>
    <rPh sb="111" eb="113">
      <t>タガク</t>
    </rPh>
    <rPh sb="114" eb="119">
      <t>チョウキマエウケキン</t>
    </rPh>
    <rPh sb="123" eb="127">
      <t>シュウシキンコウ</t>
    </rPh>
    <rPh sb="128" eb="129">
      <t>タモ</t>
    </rPh>
    <rPh sb="134" eb="136">
      <t>ジョウタイ</t>
    </rPh>
    <rPh sb="145" eb="149">
      <t>リュウドウヒリツ</t>
    </rPh>
    <rPh sb="161" eb="162">
      <t>コ</t>
    </rPh>
    <rPh sb="170" eb="172">
      <t>シハライ</t>
    </rPh>
    <rPh sb="172" eb="174">
      <t>ノウリョク</t>
    </rPh>
    <rPh sb="175" eb="177">
      <t>モンダイ</t>
    </rPh>
    <rPh sb="187" eb="190">
      <t>キギョウサイ</t>
    </rPh>
    <rPh sb="190" eb="192">
      <t>ザンダカ</t>
    </rPh>
    <rPh sb="192" eb="193">
      <t>タイ</t>
    </rPh>
    <rPh sb="193" eb="195">
      <t>キュウスイ</t>
    </rPh>
    <rPh sb="195" eb="197">
      <t>シュウエキ</t>
    </rPh>
    <rPh sb="197" eb="199">
      <t>ヒリツ</t>
    </rPh>
    <rPh sb="206" eb="210">
      <t>ルイジダンタイ</t>
    </rPh>
    <rPh sb="210" eb="213">
      <t>ヘイキンチ</t>
    </rPh>
    <rPh sb="214" eb="216">
      <t>ヒカク</t>
    </rPh>
    <rPh sb="218" eb="219">
      <t>ヒク</t>
    </rPh>
    <rPh sb="220" eb="222">
      <t>スイジュン</t>
    </rPh>
    <rPh sb="231" eb="233">
      <t>コンゴ</t>
    </rPh>
    <rPh sb="233" eb="237">
      <t>ケンセツカイリョウ</t>
    </rPh>
    <rPh sb="238" eb="239">
      <t>トモナ</t>
    </rPh>
    <rPh sb="240" eb="243">
      <t>キギョウサイ</t>
    </rPh>
    <rPh sb="244" eb="246">
      <t>カリイレ</t>
    </rPh>
    <rPh sb="248" eb="250">
      <t>ヨテイ</t>
    </rPh>
    <rPh sb="256" eb="258">
      <t>リョウキン</t>
    </rPh>
    <rPh sb="258" eb="260">
      <t>スイジュン</t>
    </rPh>
    <rPh sb="261" eb="263">
      <t>ミナオ</t>
    </rPh>
    <rPh sb="265" eb="266">
      <t>フ</t>
    </rPh>
    <rPh sb="269" eb="272">
      <t>チョウキテキ</t>
    </rPh>
    <rPh sb="273" eb="277">
      <t>シキンケイカク</t>
    </rPh>
    <rPh sb="278" eb="280">
      <t>ヒツヨウ</t>
    </rPh>
    <rPh sb="291" eb="296">
      <t>リョウキンカイシュウリツ</t>
    </rPh>
    <rPh sb="303" eb="305">
      <t>ヒツヨウ</t>
    </rPh>
    <rPh sb="306" eb="308">
      <t>ケイヒ</t>
    </rPh>
    <rPh sb="309" eb="313">
      <t>ゲンキンシュウニュウ</t>
    </rPh>
    <rPh sb="314" eb="315">
      <t>マカナ</t>
    </rPh>
    <rPh sb="323" eb="327">
      <t>ブッカコウトウ</t>
    </rPh>
    <rPh sb="328" eb="330">
      <t>キンリ</t>
    </rPh>
    <rPh sb="330" eb="333">
      <t>ジョウショウトウ</t>
    </rPh>
    <rPh sb="334" eb="336">
      <t>エイキョウ</t>
    </rPh>
    <rPh sb="340" eb="342">
      <t>ショウライ</t>
    </rPh>
    <rPh sb="347" eb="349">
      <t>ケイエイ</t>
    </rPh>
    <rPh sb="375" eb="379">
      <t>キュウスイゲンカ</t>
    </rPh>
    <rPh sb="386" eb="389">
      <t>ヘイキンチ</t>
    </rPh>
    <rPh sb="392" eb="393">
      <t>ヒク</t>
    </rPh>
    <rPh sb="394" eb="396">
      <t>スイジュン</t>
    </rPh>
    <rPh sb="408" eb="412">
      <t>ユウシュウスイリョウ</t>
    </rPh>
    <rPh sb="413" eb="415">
      <t>ゲンショウ</t>
    </rPh>
    <rPh sb="416" eb="418">
      <t>サマザマ</t>
    </rPh>
    <rPh sb="419" eb="421">
      <t>ヒヨウ</t>
    </rPh>
    <rPh sb="422" eb="424">
      <t>ゾウカ</t>
    </rPh>
    <rPh sb="425" eb="427">
      <t>コンゴ</t>
    </rPh>
    <rPh sb="427" eb="429">
      <t>ミコ</t>
    </rPh>
    <rPh sb="436" eb="440">
      <t>キョウキュウタンカ</t>
    </rPh>
    <rPh sb="441" eb="443">
      <t>ウワマワ</t>
    </rPh>
    <rPh sb="448" eb="452">
      <t>ケイエイドリョク</t>
    </rPh>
    <rPh sb="453" eb="454">
      <t>ツト</t>
    </rPh>
    <rPh sb="461" eb="463">
      <t>シセツ</t>
    </rPh>
    <rPh sb="463" eb="465">
      <t>リヨウ</t>
    </rPh>
    <rPh sb="465" eb="466">
      <t>リツ</t>
    </rPh>
    <rPh sb="473" eb="475">
      <t>キンネン</t>
    </rPh>
    <rPh sb="475" eb="476">
      <t>ヨコ</t>
    </rPh>
    <rPh sb="479" eb="481">
      <t>ジョウタイ</t>
    </rPh>
    <rPh sb="482" eb="485">
      <t>ヘイキンチ</t>
    </rPh>
    <rPh sb="486" eb="488">
      <t>ウワマワ</t>
    </rPh>
    <rPh sb="493" eb="495">
      <t>テキセイ</t>
    </rPh>
    <rPh sb="496" eb="498">
      <t>キボ</t>
    </rPh>
    <rPh sb="499" eb="500">
      <t>カンガ</t>
    </rPh>
    <rPh sb="509" eb="512">
      <t>ユウシュウリツ</t>
    </rPh>
    <rPh sb="519" eb="522">
      <t>ヘイキンチ</t>
    </rPh>
    <rPh sb="525" eb="526">
      <t>タカ</t>
    </rPh>
    <rPh sb="527" eb="529">
      <t>スイジュン</t>
    </rPh>
    <rPh sb="537" eb="539">
      <t>コンゴ</t>
    </rPh>
    <rPh sb="540" eb="544">
      <t>ロウスイチョウサ</t>
    </rPh>
    <rPh sb="545" eb="548">
      <t>ケイゾクテキ</t>
    </rPh>
    <rPh sb="549" eb="550">
      <t>オコナ</t>
    </rPh>
    <rPh sb="552" eb="553">
      <t>サラ</t>
    </rPh>
    <rPh sb="555" eb="558">
      <t>ユウシュウリツ</t>
    </rPh>
    <rPh sb="559" eb="561">
      <t>コウジョウ</t>
    </rPh>
    <rPh sb="562" eb="56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</si>
</sst>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0.19</c:v>
                </c:pt>
                <c:pt idx="3" formatCode="#,##0.00;&quot;△&quot;#,##0.00;&quot;-&quot;">
                  <c:v>0.33</c:v>
                </c:pt>
                <c:pt idx="4" formatCode="#,##0.00;&quot;△&quot;#,##0.00;&quot;-&quot;">
                  <c:v>0.16</c:v>
                </c:pt>
              </c:numCache>
            </c:numRef>
          </c:val>
          <c:extLst>
            <c:ext xmlns:c16="http://schemas.microsoft.com/office/drawing/2014/chart" uri="{C3380CC4-5D6E-409C-BE32-E72D297353CC}">
              <c16:uniqueId val="{00000000-BB70-4F25-B74D-7543AC9D1A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B70-4F25-B74D-7543AC9D1A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74.06</c:v>
                </c:pt>
                <c:pt idx="1">
                  <c:v>71.849999999999994</c:v>
                </c:pt>
                <c:pt idx="2">
                  <c:v>70.010000000000005</c:v>
                </c:pt>
                <c:pt idx="3">
                  <c:v>68.959999999999994</c:v>
                </c:pt>
                <c:pt idx="4">
                  <c:v>71.42</c:v>
                </c:pt>
              </c:numCache>
            </c:numRef>
          </c:val>
          <c:extLst>
            <c:ext xmlns:c16="http://schemas.microsoft.com/office/drawing/2014/chart" uri="{C3380CC4-5D6E-409C-BE32-E72D297353CC}">
              <c16:uniqueId val="{00000000-251A-4183-85B3-D1AA79CFC1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251A-4183-85B3-D1AA79CFC1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82.52</c:v>
                </c:pt>
                <c:pt idx="1">
                  <c:v>81.87</c:v>
                </c:pt>
                <c:pt idx="2">
                  <c:v>85.69</c:v>
                </c:pt>
                <c:pt idx="3">
                  <c:v>85.11</c:v>
                </c:pt>
                <c:pt idx="4">
                  <c:v>84.01</c:v>
                </c:pt>
              </c:numCache>
            </c:numRef>
          </c:val>
          <c:extLst>
            <c:ext xmlns:c16="http://schemas.microsoft.com/office/drawing/2014/chart" uri="{C3380CC4-5D6E-409C-BE32-E72D297353CC}">
              <c16:uniqueId val="{00000000-36FE-49D2-9AD2-02A9143C92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6FE-49D2-9AD2-02A9143C92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109.4</c:v>
                </c:pt>
                <c:pt idx="1">
                  <c:v>110.15</c:v>
                </c:pt>
                <c:pt idx="2">
                  <c:v>102.15</c:v>
                </c:pt>
                <c:pt idx="3">
                  <c:v>101.85</c:v>
                </c:pt>
                <c:pt idx="4">
                  <c:v>103.7</c:v>
                </c:pt>
              </c:numCache>
            </c:numRef>
          </c:val>
          <c:extLst>
            <c:ext xmlns:c16="http://schemas.microsoft.com/office/drawing/2014/chart" uri="{C3380CC4-5D6E-409C-BE32-E72D297353CC}">
              <c16:uniqueId val="{00000000-1216-4DCF-A6C0-47A4578C9E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1216-4DCF-A6C0-47A4578C9E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65.790000000000006</c:v>
                </c:pt>
                <c:pt idx="1">
                  <c:v>67.78</c:v>
                </c:pt>
                <c:pt idx="2">
                  <c:v>70.03</c:v>
                </c:pt>
                <c:pt idx="3">
                  <c:v>70.37</c:v>
                </c:pt>
                <c:pt idx="4">
                  <c:v>71.459999999999994</c:v>
                </c:pt>
              </c:numCache>
            </c:numRef>
          </c:val>
          <c:extLst>
            <c:ext xmlns:c16="http://schemas.microsoft.com/office/drawing/2014/chart" uri="{C3380CC4-5D6E-409C-BE32-E72D297353CC}">
              <c16:uniqueId val="{00000000-AC73-46E4-B07B-F91D27ABBA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C73-46E4-B07B-F91D27ABBA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0.36</c:v>
                </c:pt>
                <c:pt idx="3" formatCode="#,##0.00;&quot;△&quot;#,##0.00;&quot;-&quot;">
                  <c:v>12.81</c:v>
                </c:pt>
                <c:pt idx="4" formatCode="#,##0.00;&quot;△&quot;#,##0.00;&quot;-&quot;">
                  <c:v>21.49</c:v>
                </c:pt>
              </c:numCache>
            </c:numRef>
          </c:val>
          <c:extLst>
            <c:ext xmlns:c16="http://schemas.microsoft.com/office/drawing/2014/chart" uri="{C3380CC4-5D6E-409C-BE32-E72D297353CC}">
              <c16:uniqueId val="{00000000-ABDC-454B-B0F6-7479257139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BDC-454B-B0F6-7479257139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0E-4242-8137-3670D2B904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7D0E-4242-8137-3670D2B904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860.06</c:v>
                </c:pt>
                <c:pt idx="1">
                  <c:v>1477.71</c:v>
                </c:pt>
                <c:pt idx="2">
                  <c:v>1275.42</c:v>
                </c:pt>
                <c:pt idx="3">
                  <c:v>1268.21</c:v>
                </c:pt>
                <c:pt idx="4">
                  <c:v>800.89</c:v>
                </c:pt>
              </c:numCache>
            </c:numRef>
          </c:val>
          <c:extLst>
            <c:ext xmlns:c16="http://schemas.microsoft.com/office/drawing/2014/chart" uri="{C3380CC4-5D6E-409C-BE32-E72D297353CC}">
              <c16:uniqueId val="{00000000-85A1-44AE-B339-B58F0449936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5A1-44AE-B339-B58F0449936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196.2</c:v>
                </c:pt>
                <c:pt idx="1">
                  <c:v>213.56</c:v>
                </c:pt>
                <c:pt idx="2">
                  <c:v>211.67</c:v>
                </c:pt>
                <c:pt idx="3">
                  <c:v>245.42</c:v>
                </c:pt>
                <c:pt idx="4">
                  <c:v>221.86</c:v>
                </c:pt>
              </c:numCache>
            </c:numRef>
          </c:val>
          <c:extLst>
            <c:ext xmlns:c16="http://schemas.microsoft.com/office/drawing/2014/chart" uri="{C3380CC4-5D6E-409C-BE32-E72D297353CC}">
              <c16:uniqueId val="{00000000-1726-433C-B62E-565F72741C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726-433C-B62E-565F72741C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113.03</c:v>
                </c:pt>
                <c:pt idx="1">
                  <c:v>106.97</c:v>
                </c:pt>
                <c:pt idx="2">
                  <c:v>82.09</c:v>
                </c:pt>
                <c:pt idx="3">
                  <c:v>100.47</c:v>
                </c:pt>
                <c:pt idx="4">
                  <c:v>101.81</c:v>
                </c:pt>
              </c:numCache>
            </c:numRef>
          </c:val>
          <c:extLst>
            <c:ext xmlns:c16="http://schemas.microsoft.com/office/drawing/2014/chart" uri="{C3380CC4-5D6E-409C-BE32-E72D297353CC}">
              <c16:uniqueId val="{00000000-16B2-4A76-8CEB-C1193D84B8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6B2-4A76-8CEB-C1193D84B8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121.57</c:v>
                </c:pt>
                <c:pt idx="1">
                  <c:v>128.91</c:v>
                </c:pt>
                <c:pt idx="2">
                  <c:v>162.01</c:v>
                </c:pt>
                <c:pt idx="3">
                  <c:v>137.16999999999999</c:v>
                </c:pt>
                <c:pt idx="4">
                  <c:v>134.99</c:v>
                </c:pt>
              </c:numCache>
            </c:numRef>
          </c:val>
          <c:extLst>
            <c:ext xmlns:c16="http://schemas.microsoft.com/office/drawing/2014/chart" uri="{C3380CC4-5D6E-409C-BE32-E72D297353CC}">
              <c16:uniqueId val="{00000000-5868-441F-B2BC-E0223FD8E2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868-441F-B2BC-E0223FD8E2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一ツ瀬川営農飲雑用水広域水道企業団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民間企業出身</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76.12</v>
      </c>
      <c r="J10" s="46"/>
      <c r="K10" s="46"/>
      <c r="L10" s="46"/>
      <c r="M10" s="46"/>
      <c r="N10" s="46"/>
      <c r="O10" s="80"/>
      <c r="P10" s="47">
        <f>データ!$P$6</f>
        <v>8.66</v>
      </c>
      <c r="Q10" s="47"/>
      <c r="R10" s="47"/>
      <c r="S10" s="47"/>
      <c r="T10" s="47"/>
      <c r="U10" s="47"/>
      <c r="V10" s="47"/>
      <c r="W10" s="44">
        <f>データ!$Q$6</f>
        <v>3146</v>
      </c>
      <c r="X10" s="44"/>
      <c r="Y10" s="44"/>
      <c r="Z10" s="44"/>
      <c r="AA10" s="44"/>
      <c r="AB10" s="44"/>
      <c r="AC10" s="44"/>
      <c r="AD10" s="2"/>
      <c r="AE10" s="2"/>
      <c r="AF10" s="2"/>
      <c r="AG10" s="2"/>
      <c r="AH10" s="2"/>
      <c r="AI10" s="2"/>
      <c r="AJ10" s="2"/>
      <c r="AK10" s="2"/>
      <c r="AL10" s="44">
        <f>データ!$U$6</f>
        <v>5905</v>
      </c>
      <c r="AM10" s="44"/>
      <c r="AN10" s="44"/>
      <c r="AO10" s="44"/>
      <c r="AP10" s="44"/>
      <c r="AQ10" s="44"/>
      <c r="AR10" s="44"/>
      <c r="AS10" s="44"/>
      <c r="AT10" s="45">
        <f>データ!$V$6</f>
        <v>66.3</v>
      </c>
      <c r="AU10" s="46"/>
      <c r="AV10" s="46"/>
      <c r="AW10" s="46"/>
      <c r="AX10" s="46"/>
      <c r="AY10" s="46"/>
      <c r="AZ10" s="46"/>
      <c r="BA10" s="46"/>
      <c r="BB10" s="47">
        <f>データ!$W$6</f>
        <v>89.06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46Xnjg5RfC075cuzbsiiVG8glWP0M+mtfl5PpvS7b0mTs7pFSjdUcHoVDcCeSnghfxD1HV2ojeHduRlJhRSOQ==" saltValue="0H9C0v5XRXFQnEPEHQCKG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458406</v>
      </c>
      <c r="D6" s="20">
        <f t="shared" si="3"/>
        <v>46</v>
      </c>
      <c r="E6" s="20">
        <f t="shared" si="3"/>
        <v>1</v>
      </c>
      <c r="F6" s="20">
        <f t="shared" si="3"/>
        <v>0</v>
      </c>
      <c r="G6" s="20">
        <f t="shared" si="3"/>
        <v>1</v>
      </c>
      <c r="H6" s="20" t="str">
        <f t="shared" si="3"/>
        <v>宮崎県　一ツ瀬川営農飲雑用水広域水道企業団</v>
      </c>
      <c r="I6" s="20" t="str">
        <f t="shared" si="3"/>
        <v>法適用</v>
      </c>
      <c r="J6" s="20" t="str">
        <f t="shared" si="3"/>
        <v>水道事業</v>
      </c>
      <c r="K6" s="20" t="str">
        <f t="shared" si="3"/>
        <v>末端給水事業</v>
      </c>
      <c r="L6" s="20" t="str">
        <f t="shared" si="3"/>
        <v>A8</v>
      </c>
      <c r="M6" s="20" t="str">
        <f t="shared" si="3"/>
        <v>民間企業出身</v>
      </c>
      <c r="N6" s="21" t="str">
        <f t="shared" si="3"/>
        <v>-</v>
      </c>
      <c r="O6" s="21">
        <f t="shared" si="3"/>
        <v>76.12</v>
      </c>
      <c r="P6" s="21">
        <f t="shared" si="3"/>
        <v>8.66</v>
      </c>
      <c r="Q6" s="21">
        <f t="shared" si="3"/>
        <v>3146</v>
      </c>
      <c r="R6" s="21" t="str">
        <f t="shared" si="3"/>
        <v>-</v>
      </c>
      <c r="S6" s="21" t="str">
        <f t="shared" si="3"/>
        <v>-</v>
      </c>
      <c r="T6" s="21" t="str">
        <f t="shared" si="3"/>
        <v>-</v>
      </c>
      <c r="U6" s="21">
        <f t="shared" si="3"/>
        <v>5905</v>
      </c>
      <c r="V6" s="21">
        <f t="shared" si="3"/>
        <v>66.3</v>
      </c>
      <c r="W6" s="21">
        <f t="shared" si="3"/>
        <v>89.06</v>
      </c>
      <c r="X6" s="22">
        <f>IF(X7="",NA(),X7)</f>
        <v>109.4</v>
      </c>
      <c r="Y6" s="22">
        <f t="shared" ref="Y6:AG6" si="4">IF(Y7="",NA(),Y7)</f>
        <v>110.15</v>
      </c>
      <c r="Z6" s="22">
        <f t="shared" si="4"/>
        <v>102.15</v>
      </c>
      <c r="AA6" s="22">
        <f t="shared" si="4"/>
        <v>101.85</v>
      </c>
      <c r="AB6" s="22">
        <f t="shared" si="4"/>
        <v>103.7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860.06</v>
      </c>
      <c r="AU6" s="22">
        <f t="shared" ref="AU6:BC6" si="6">IF(AU7="",NA(),AU7)</f>
        <v>1477.71</v>
      </c>
      <c r="AV6" s="22">
        <f t="shared" si="6"/>
        <v>1275.42</v>
      </c>
      <c r="AW6" s="22">
        <f t="shared" si="6"/>
        <v>1268.21</v>
      </c>
      <c r="AX6" s="22">
        <f t="shared" si="6"/>
        <v>800.89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196.2</v>
      </c>
      <c r="BF6" s="22">
        <f t="shared" ref="BF6:BN6" si="7">IF(BF7="",NA(),BF7)</f>
        <v>213.56</v>
      </c>
      <c r="BG6" s="22">
        <f t="shared" si="7"/>
        <v>211.67</v>
      </c>
      <c r="BH6" s="22">
        <f t="shared" si="7"/>
        <v>245.42</v>
      </c>
      <c r="BI6" s="22">
        <f t="shared" si="7"/>
        <v>221.86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113.03</v>
      </c>
      <c r="BQ6" s="22">
        <f t="shared" ref="BQ6:BY6" si="8">IF(BQ7="",NA(),BQ7)</f>
        <v>106.97</v>
      </c>
      <c r="BR6" s="22">
        <f t="shared" si="8"/>
        <v>82.09</v>
      </c>
      <c r="BS6" s="22">
        <f t="shared" si="8"/>
        <v>100.47</v>
      </c>
      <c r="BT6" s="22">
        <f t="shared" si="8"/>
        <v>101.81</v>
      </c>
      <c r="BU6" s="22">
        <f t="shared" si="8"/>
        <v>82.78</v>
      </c>
      <c r="BV6" s="22">
        <f t="shared" si="8"/>
        <v>84.82</v>
      </c>
      <c r="BW6" s="22">
        <f t="shared" si="8"/>
        <v>82.29</v>
      </c>
      <c r="BX6" s="22">
        <f t="shared" si="8"/>
        <v>84.16</v>
      </c>
      <c r="BY6" s="22">
        <f t="shared" si="8"/>
        <v>81.45</v>
      </c>
      <c r="BZ6" s="21" t="str">
        <f>IF(BZ7="","",IF(BZ7="-","【-】","【"&amp;SUBSTITUTE(TEXT(BZ7,"#,##0.00"),"-","△")&amp;"】"))</f>
        <v>【97.59】</v>
      </c>
      <c r="CA6" s="22">
        <f>IF(CA7="",NA(),CA7)</f>
        <v>121.57</v>
      </c>
      <c r="CB6" s="22">
        <f t="shared" ref="CB6:CJ6" si="9">IF(CB7="",NA(),CB7)</f>
        <v>128.91</v>
      </c>
      <c r="CC6" s="22">
        <f t="shared" si="9"/>
        <v>162.01</v>
      </c>
      <c r="CD6" s="22">
        <f t="shared" si="9"/>
        <v>137.16999999999999</v>
      </c>
      <c r="CE6" s="22">
        <f t="shared" si="9"/>
        <v>134.99</v>
      </c>
      <c r="CF6" s="22">
        <f t="shared" si="9"/>
        <v>225.09</v>
      </c>
      <c r="CG6" s="22">
        <f t="shared" si="9"/>
        <v>224.82</v>
      </c>
      <c r="CH6" s="22">
        <f t="shared" si="9"/>
        <v>230.85</v>
      </c>
      <c r="CI6" s="22">
        <f t="shared" si="9"/>
        <v>230.21</v>
      </c>
      <c r="CJ6" s="22">
        <f t="shared" si="9"/>
        <v>240.31</v>
      </c>
      <c r="CK6" s="21" t="str">
        <f>IF(CK7="","",IF(CK7="-","【-】","【"&amp;SUBSTITUTE(TEXT(CK7,"#,##0.00"),"-","△")&amp;"】"))</f>
        <v>【181.66】</v>
      </c>
      <c r="CL6" s="22">
        <f>IF(CL7="",NA(),CL7)</f>
        <v>74.06</v>
      </c>
      <c r="CM6" s="22">
        <f t="shared" ref="CM6:CU6" si="10">IF(CM7="",NA(),CM7)</f>
        <v>71.849999999999994</v>
      </c>
      <c r="CN6" s="22">
        <f t="shared" si="10"/>
        <v>70.010000000000005</v>
      </c>
      <c r="CO6" s="22">
        <f t="shared" si="10"/>
        <v>68.959999999999994</v>
      </c>
      <c r="CP6" s="22">
        <f t="shared" si="10"/>
        <v>71.42</v>
      </c>
      <c r="CQ6" s="22">
        <f t="shared" si="10"/>
        <v>49.38</v>
      </c>
      <c r="CR6" s="22">
        <f t="shared" si="10"/>
        <v>50.09</v>
      </c>
      <c r="CS6" s="22">
        <f t="shared" si="10"/>
        <v>50.1</v>
      </c>
      <c r="CT6" s="22">
        <f t="shared" si="10"/>
        <v>49.76</v>
      </c>
      <c r="CU6" s="22">
        <f t="shared" si="10"/>
        <v>49.74</v>
      </c>
      <c r="CV6" s="21" t="str">
        <f>IF(CV7="","",IF(CV7="-","【-】","【"&amp;SUBSTITUTE(TEXT(CV7,"#,##0.00"),"-","△")&amp;"】"))</f>
        <v>【60.21】</v>
      </c>
      <c r="CW6" s="22">
        <f>IF(CW7="",NA(),CW7)</f>
        <v>82.52</v>
      </c>
      <c r="CX6" s="22">
        <f t="shared" ref="CX6:DF6" si="11">IF(CX7="",NA(),CX7)</f>
        <v>81.87</v>
      </c>
      <c r="CY6" s="22">
        <f t="shared" si="11"/>
        <v>85.69</v>
      </c>
      <c r="CZ6" s="22">
        <f t="shared" si="11"/>
        <v>85.11</v>
      </c>
      <c r="DA6" s="22">
        <f t="shared" si="11"/>
        <v>84.01</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65.790000000000006</v>
      </c>
      <c r="DI6" s="22">
        <f t="shared" ref="DI6:DQ6" si="12">IF(DI7="",NA(),DI7)</f>
        <v>67.78</v>
      </c>
      <c r="DJ6" s="22">
        <f t="shared" si="12"/>
        <v>70.03</v>
      </c>
      <c r="DK6" s="22">
        <f t="shared" si="12"/>
        <v>70.37</v>
      </c>
      <c r="DL6" s="22">
        <f t="shared" si="12"/>
        <v>71.459999999999994</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2">
        <f t="shared" si="13"/>
        <v>0.36</v>
      </c>
      <c r="DV6" s="22">
        <f t="shared" si="13"/>
        <v>12.81</v>
      </c>
      <c r="DW6" s="22">
        <f t="shared" si="13"/>
        <v>21.49</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2">
        <f t="shared" si="14"/>
        <v>0.19</v>
      </c>
      <c r="EG6" s="22">
        <f t="shared" si="14"/>
        <v>0.33</v>
      </c>
      <c r="EH6" s="22">
        <f t="shared" si="14"/>
        <v>0.16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458406</v>
      </c>
      <c r="D7" s="24">
        <v>46</v>
      </c>
      <c r="E7" s="24">
        <v>1</v>
      </c>
      <c r="F7" s="24">
        <v>0</v>
      </c>
      <c r="G7" s="24">
        <v>1</v>
      </c>
      <c r="H7" s="24" t="s">
        <v>93</v>
      </c>
      <c r="I7" s="24" t="s">
        <v>94</v>
      </c>
      <c r="J7" s="24" t="s">
        <v>95</v>
      </c>
      <c r="K7" s="24" t="s">
        <v>96</v>
      </c>
      <c r="L7" s="24" t="s">
        <v>97</v>
      </c>
      <c r="M7" s="24" t="s">
        <v>98</v>
      </c>
      <c r="N7" s="25" t="s">
        <v>99</v>
      </c>
      <c r="O7" s="25">
        <v>76.12</v>
      </c>
      <c r="P7" s="25">
        <v>8.66</v>
      </c>
      <c r="Q7" s="25">
        <v>3146</v>
      </c>
      <c r="R7" s="25" t="s">
        <v>99</v>
      </c>
      <c r="S7" s="25" t="s">
        <v>99</v>
      </c>
      <c r="T7" s="25" t="s">
        <v>99</v>
      </c>
      <c r="U7" s="25">
        <v>5905</v>
      </c>
      <c r="V7" s="25">
        <v>66.3</v>
      </c>
      <c r="W7" s="25">
        <v>89.06</v>
      </c>
      <c r="X7" s="25">
        <v>109.4</v>
      </c>
      <c r="Y7" s="25">
        <v>110.15</v>
      </c>
      <c r="Z7" s="25">
        <v>102.15</v>
      </c>
      <c r="AA7" s="25">
        <v>101.85</v>
      </c>
      <c r="AB7" s="25">
        <v>103.7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860.06</v>
      </c>
      <c r="AU7" s="25">
        <v>1477.71</v>
      </c>
      <c r="AV7" s="25">
        <v>1275.42</v>
      </c>
      <c r="AW7" s="25">
        <v>1268.21</v>
      </c>
      <c r="AX7" s="25">
        <v>800.89</v>
      </c>
      <c r="AY7" s="25">
        <v>305.08</v>
      </c>
      <c r="AZ7" s="25">
        <v>305.33999999999997</v>
      </c>
      <c r="BA7" s="25">
        <v>310.01</v>
      </c>
      <c r="BB7" s="25">
        <v>311.12</v>
      </c>
      <c r="BC7" s="25">
        <v>293.51</v>
      </c>
      <c r="BD7" s="25">
        <v>239.69</v>
      </c>
      <c r="BE7" s="25">
        <v>196.2</v>
      </c>
      <c r="BF7" s="25">
        <v>213.56</v>
      </c>
      <c r="BG7" s="25">
        <v>211.67</v>
      </c>
      <c r="BH7" s="25">
        <v>245.42</v>
      </c>
      <c r="BI7" s="25">
        <v>221.86</v>
      </c>
      <c r="BJ7" s="25">
        <v>585.59</v>
      </c>
      <c r="BK7" s="25">
        <v>561.34</v>
      </c>
      <c r="BL7" s="25">
        <v>538.33000000000004</v>
      </c>
      <c r="BM7" s="25">
        <v>515.14</v>
      </c>
      <c r="BN7" s="25">
        <v>498.34</v>
      </c>
      <c r="BO7" s="25">
        <v>264.86</v>
      </c>
      <c r="BP7" s="25">
        <v>113.03</v>
      </c>
      <c r="BQ7" s="25">
        <v>106.97</v>
      </c>
      <c r="BR7" s="25">
        <v>82.09</v>
      </c>
      <c r="BS7" s="25">
        <v>100.47</v>
      </c>
      <c r="BT7" s="25">
        <v>101.81</v>
      </c>
      <c r="BU7" s="25">
        <v>82.78</v>
      </c>
      <c r="BV7" s="25">
        <v>84.82</v>
      </c>
      <c r="BW7" s="25">
        <v>82.29</v>
      </c>
      <c r="BX7" s="25">
        <v>84.16</v>
      </c>
      <c r="BY7" s="25">
        <v>81.45</v>
      </c>
      <c r="BZ7" s="25">
        <v>97.59</v>
      </c>
      <c r="CA7" s="25">
        <v>121.57</v>
      </c>
      <c r="CB7" s="25">
        <v>128.91</v>
      </c>
      <c r="CC7" s="25">
        <v>162.01</v>
      </c>
      <c r="CD7" s="25">
        <v>137.16999999999999</v>
      </c>
      <c r="CE7" s="25">
        <v>134.99</v>
      </c>
      <c r="CF7" s="25">
        <v>225.09</v>
      </c>
      <c r="CG7" s="25">
        <v>224.82</v>
      </c>
      <c r="CH7" s="25">
        <v>230.85</v>
      </c>
      <c r="CI7" s="25">
        <v>230.21</v>
      </c>
      <c r="CJ7" s="25">
        <v>240.31</v>
      </c>
      <c r="CK7" s="25">
        <v>181.66</v>
      </c>
      <c r="CL7" s="25">
        <v>74.06</v>
      </c>
      <c r="CM7" s="25">
        <v>71.849999999999994</v>
      </c>
      <c r="CN7" s="25">
        <v>70.010000000000005</v>
      </c>
      <c r="CO7" s="25">
        <v>68.959999999999994</v>
      </c>
      <c r="CP7" s="25">
        <v>71.42</v>
      </c>
      <c r="CQ7" s="25">
        <v>49.38</v>
      </c>
      <c r="CR7" s="25">
        <v>50.09</v>
      </c>
      <c r="CS7" s="25">
        <v>50.1</v>
      </c>
      <c r="CT7" s="25">
        <v>49.76</v>
      </c>
      <c r="CU7" s="25">
        <v>49.74</v>
      </c>
      <c r="CV7" s="25">
        <v>60.21</v>
      </c>
      <c r="CW7" s="25">
        <v>82.52</v>
      </c>
      <c r="CX7" s="25">
        <v>81.87</v>
      </c>
      <c r="CY7" s="25">
        <v>85.69</v>
      </c>
      <c r="CZ7" s="25">
        <v>85.11</v>
      </c>
      <c r="DA7" s="25">
        <v>84.01</v>
      </c>
      <c r="DB7" s="25">
        <v>78.010000000000005</v>
      </c>
      <c r="DC7" s="25">
        <v>77.599999999999994</v>
      </c>
      <c r="DD7" s="25">
        <v>77.3</v>
      </c>
      <c r="DE7" s="25">
        <v>76.64</v>
      </c>
      <c r="DF7" s="25">
        <v>75.37</v>
      </c>
      <c r="DG7" s="25">
        <v>89.21</v>
      </c>
      <c r="DH7" s="25">
        <v>65.790000000000006</v>
      </c>
      <c r="DI7" s="25">
        <v>67.78</v>
      </c>
      <c r="DJ7" s="25">
        <v>70.03</v>
      </c>
      <c r="DK7" s="25">
        <v>70.37</v>
      </c>
      <c r="DL7" s="25">
        <v>71.459999999999994</v>
      </c>
      <c r="DM7" s="25">
        <v>47.5</v>
      </c>
      <c r="DN7" s="25">
        <v>48.41</v>
      </c>
      <c r="DO7" s="25">
        <v>50.02</v>
      </c>
      <c r="DP7" s="25">
        <v>51.38</v>
      </c>
      <c r="DQ7" s="25">
        <v>52.3</v>
      </c>
      <c r="DR7" s="25">
        <v>52.41</v>
      </c>
      <c r="DS7" s="25">
        <v>0</v>
      </c>
      <c r="DT7" s="25">
        <v>0</v>
      </c>
      <c r="DU7" s="25">
        <v>0.36</v>
      </c>
      <c r="DV7" s="25">
        <v>12.81</v>
      </c>
      <c r="DW7" s="25">
        <v>21.49</v>
      </c>
      <c r="DX7" s="25">
        <v>17.399999999999999</v>
      </c>
      <c r="DY7" s="25">
        <v>18.64</v>
      </c>
      <c r="DZ7" s="25">
        <v>19.510000000000002</v>
      </c>
      <c r="EA7" s="25">
        <v>21.6</v>
      </c>
      <c r="EB7" s="25">
        <v>23.36</v>
      </c>
      <c r="EC7" s="25">
        <v>26.78</v>
      </c>
      <c r="ED7" s="25">
        <v>0</v>
      </c>
      <c r="EE7" s="25">
        <v>0</v>
      </c>
      <c r="EF7" s="25">
        <v>0.19</v>
      </c>
      <c r="EG7" s="25">
        <v>0.33</v>
      </c>
      <c r="EH7" s="25">
        <v>0.16</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2026-02-03T04:00:52Z</cp:lastPrinted>
  <dcterms:created xsi:type="dcterms:W3CDTF">2025-12-12T09:25:01Z</dcterms:created>
  <dcterms:modified xsi:type="dcterms:W3CDTF">2026-02-24T07:10:26Z</dcterms:modified>
  <cp:category/>
</cp:coreProperties>
</file>