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簡水\"/>
    </mc:Choice>
  </mc:AlternateContent>
  <xr:revisionPtr revIDLastSave="0" documentId="13_ncr:1_{212BF7EA-6524-4DF5-8937-A6A18FAD80B8}" xr6:coauthVersionLast="47" xr6:coauthVersionMax="47" xr10:uidLastSave="{00000000-0000-0000-0000-000000000000}"/>
  <workbookProtection workbookAlgorithmName="SHA-512" workbookHashValue="7pBAgm/8sM880WFwlMROoUE+RZhOl4RazMMe9yu5Bo8/cmJJf7vgVmjoixyrQccnY0vNnDdDR7F4Uu/YqvX5OQ==" workbookSaltValue="aXoE5a+gyeIMqyCVlWxgtQ=="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I85" i="4"/>
  <c r="F85" i="4"/>
  <c r="BB10" i="4"/>
  <c r="AT10" i="4"/>
  <c r="AL10" i="4"/>
  <c r="W10" i="4"/>
  <c r="I10" i="4"/>
  <c r="B10" i="4"/>
  <c r="BB8" i="4"/>
  <c r="AD8" i="4"/>
  <c r="W8" i="4"/>
  <c r="P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<sst xmlns="http://schemas.openxmlformats.org/spreadsheetml/2006/main" count="228" uniqueCount="114">
  <si>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</si>
  <si>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</si>
  <si>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</si>
  <si>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</si>
  <si>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</si>
  <si>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</si>
  <si>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</si>
  <si>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</si>
  <si>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</si>
  <si>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</si>
  <si>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</si>
  <si>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</si>
  <si>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</si>
  <si>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</si>
  <si>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</si>
  <si>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</si>
  <si>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</si>
  <si>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</si>
  <si>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</si>
  <si>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</si>
  <si>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</si>
  <si>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</si>
  <si>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</si>
  <si>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</si>
  <si>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</si>
  <si>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</si>
  <si>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</si>
  <si>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</si>
  <si>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</si>
  <si>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</si>
  <si>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</si>
  <si>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</si>
  <si>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</si>
  <si>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</si>
  <si>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</si>
  <si>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</si>
  <si>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</si>
  <si>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</si>
  <si>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</si>
  <si>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</si>
  <si>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</si>
  <si>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</si>
  <si>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</si>
  <si>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</si>
  <si>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</si>
  <si>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</si>
  <si>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</si>
  <si>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</si>
  <si>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</si>
  <si>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</si>
  <si>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</si>
  <si>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</si>
  <si>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</si>
  <si>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</si>
  <si>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</si>
  <si>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</si>
  <si>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</si>
  <si>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</si>
  <si>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</si>
  <si>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</si>
  <si>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</si>
  <si>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</si>
  <si>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</si>
  <si>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</si>
  <si>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</si>
  <si>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</si>
  <si>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</si>
  <si>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</si>
  <si>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</si>
  <si>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</si>
  <si>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</si>
  <si>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</si>
  <si>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</si>
  <si>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</si>
  <si>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</si>
  <si>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</si>
  <si>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</si>
  <si>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</si>
  <si>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</si>
  <si>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</si>
  <si>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</si>
  <si>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</si>
  <si>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</si>
  <si>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</si>
  <si>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</si>
  <si>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</si>
  <si>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</si>
  <si>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</si>
  <si>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</si>
  <si>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</si>
  <si>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</si>
  <si>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</si>
  <si>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</si>
  <si>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都城市</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</si>
  <si>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</si>
  <si>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</si>
  <si>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</si>
  <si>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</si>
  <si>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</si>
  <si>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</si>
  <si>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</si>
  <si>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</si>
  <si>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</si>
  <si>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</si>
  <si>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</si>
  <si>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</si>
  <si>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</si>
  <si>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</si>
  <si>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</si>
  <si>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</si>
  <si>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</si>
  <si>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常損益については、「経常収支比率」が100％以下となり、収支状況は赤字であることを示しています。「料金回収率」は、29.89％と類似団体平均値を大幅に下回って推移しており、料金収入のみで費用が賄えず、一般会計からの繰入金を受けて事業を運営しています。「累積欠損金比率」は令和元年度の法適用以降、継続的に上昇し、類似団体平均値を大幅に上回っています。この状況を改善するため、令和8年4月から料金改定を実施します。
　「流動比率」は、457.04％と大幅に100％を超えて推移しており、短期的な支払能力は確保されていることを示していますが、今後は企業債償還金の増加により資金の流出が増加していきます。「給水原価」は、389.83円と類似団体平均値を上回って推移しており、前年度より24.97円上昇しました。減価償却費や支払利息の増加により、今後もさらなる上昇が見込まれています。
　「企業債残高対給水収益比率」は、上水道事業への統合に向けた施設・管路の整備、更新を進めていることから、類似団体平均値を大幅に上回って推移しています。今後も適正な投資規模を検証し、計画的に事業を進めていきます。
　「施設利用率」は68.54％と類似団体平均値を上回って推移しています。引き続き適正規模を検証しながら、効率的な施設運用を進めていきます。
　「有収率」は、77.16％と類似団体平均値を上回って推移しているものの、前年度より0.55ポイント低下しました。今後も漏水調査や老朽管更新等により、有収率の向上を図っていきます。</t>
    <phoneticPr fontId="4"/>
  </si>
  <si>
    <t>　「有形固定資産減価償却率」は、令和元年度の法適用の際に、資産取得時から減価償却が行われてきたものとして帳簿原価を算定したため、17.22％と類似団体平均値を下回って推移しております。「管路更新率」は0.45％と類似団体平均値を上回っているものの、前年度より0.32ポイント低下しました。「管路経年化率」は36.09％と類似団体平均値を上回って推移しており、更新の必要な老朽管が多数存在している状況にあります。
　今後は、アセットマネジメントに基づく効率的かつ計画的な更新投資を推進していきます。</t>
    <phoneticPr fontId="4"/>
  </si>
  <si>
    <t>　各指標において、類似団体平均値との比較で優位な指標が一部ありますが、全体を通して健全な状況とは言えません。
　給水収益が減少傾向にある中、労務単価・資材価格の高騰や施設等の老朽化に伴う更新費用の増加により、経営の抜本的な見直しが急務となっていることから、令和8年4月の料金改定に向けた準備を進めているところです。
　また、上水道事業への統合に向けて施設整備を進めておりますが、計画の実施状況及び今後の収支計画等を検証しながら、既存施設の更新等を含めた計画的な事業の推進が必要となります。
　今後も経営戦略に基づき、持続可能な給水体制の維持を図りつつ、経営の健全化及び効率化を進めていきます。</t>
    <rPh sb="38" eb="39">
      <t>トオ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</si>
</sst>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justify" vertical="top" wrapText="1"/>
      <protection locked="0"/>
    </xf>
    <xf numFmtId="0" fontId="15" fillId="0" borderId="0" xfId="0" applyFont="1" applyAlignment="1" applyProtection="1">
      <alignment horizontal="justify" vertical="top" wrapText="1"/>
      <protection locked="0"/>
    </xf>
    <xf numFmtId="0" fontId="15" fillId="0" borderId="10" xfId="0" applyFont="1" applyBorder="1" applyAlignment="1" applyProtection="1">
      <alignment horizontal="justify" vertical="top" wrapText="1"/>
      <protection locked="0"/>
    </xf>
    <xf numFmtId="0" fontId="15" fillId="0" borderId="11"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12" xfId="0" applyFont="1" applyBorder="1" applyAlignment="1" applyProtection="1">
      <alignment horizontal="justify"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justify" vertical="top" wrapText="1"/>
      <protection locked="0"/>
    </xf>
    <xf numFmtId="0" fontId="16" fillId="0" borderId="0" xfId="0" applyFont="1" applyAlignment="1" applyProtection="1">
      <alignment horizontal="justify" vertical="top" wrapText="1"/>
      <protection locked="0"/>
    </xf>
    <xf numFmtId="0" fontId="16" fillId="0" borderId="10" xfId="0" applyFont="1" applyBorder="1" applyAlignment="1" applyProtection="1">
      <alignment horizontal="justify" vertical="top" wrapText="1"/>
      <protection locked="0"/>
    </xf>
    <xf numFmtId="0" fontId="5" fillId="0" borderId="9" xfId="0" applyFont="1" applyBorder="1" applyAlignment="1" applyProtection="1">
      <alignment horizontal="justify" vertical="top" wrapText="1"/>
      <protection locked="0"/>
    </xf>
    <xf numFmtId="0" fontId="5" fillId="0" borderId="0" xfId="0" applyFont="1" applyAlignment="1" applyProtection="1">
      <alignment horizontal="justify" vertical="top" wrapText="1"/>
      <protection locked="0"/>
    </xf>
    <xf numFmtId="0" fontId="5" fillId="0" borderId="10" xfId="0" applyFont="1" applyBorder="1" applyAlignment="1" applyProtection="1">
      <alignment horizontal="justify"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0.94</c:v>
                </c:pt>
                <c:pt idx="1">
                  <c:v>0.59</c:v>
                </c:pt>
                <c:pt idx="2">
                  <c:v>1.73</c:v>
                </c:pt>
                <c:pt idx="3">
                  <c:v>0.77</c:v>
                </c:pt>
                <c:pt idx="4">
                  <c:v>0.45</c:v>
                </c:pt>
              </c:numCache>
            </c:numRef>
          </c:val>
          <c:extLst>
            <c:ext xmlns:c16="http://schemas.microsoft.com/office/drawing/2014/chart" uri="{C3380CC4-5D6E-409C-BE32-E72D297353CC}">
              <c16:uniqueId val="{00000000-6761-4EFC-B145-06416761A23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0.28999999999999998</c:v>
                </c:pt>
                <c:pt idx="2">
                  <c:v>1.8</c:v>
                </c:pt>
                <c:pt idx="3">
                  <c:v>0.28999999999999998</c:v>
                </c:pt>
                <c:pt idx="4">
                  <c:v>0.17</c:v>
                </c:pt>
              </c:numCache>
            </c:numRef>
          </c:val>
          <c:smooth val="0"/>
          <c:extLst>
            <c:ext xmlns:c16="http://schemas.microsoft.com/office/drawing/2014/chart" uri="{C3380CC4-5D6E-409C-BE32-E72D297353CC}">
              <c16:uniqueId val="{00000001-6761-4EFC-B145-06416761A23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67.290000000000006</c:v>
                </c:pt>
                <c:pt idx="1">
                  <c:v>65.430000000000007</c:v>
                </c:pt>
                <c:pt idx="2">
                  <c:v>65.42</c:v>
                </c:pt>
                <c:pt idx="3">
                  <c:v>66.23</c:v>
                </c:pt>
                <c:pt idx="4">
                  <c:v>68.540000000000006</c:v>
                </c:pt>
              </c:numCache>
            </c:numRef>
          </c:val>
          <c:extLst>
            <c:ext xmlns:c16="http://schemas.microsoft.com/office/drawing/2014/chart" uri="{C3380CC4-5D6E-409C-BE32-E72D297353CC}">
              <c16:uniqueId val="{00000000-F214-4CBB-8764-72F325F6449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54.14</c:v>
                </c:pt>
                <c:pt idx="1">
                  <c:v>53.79</c:v>
                </c:pt>
                <c:pt idx="2">
                  <c:v>56.4</c:v>
                </c:pt>
                <c:pt idx="3">
                  <c:v>54.97</c:v>
                </c:pt>
                <c:pt idx="4">
                  <c:v>56.35</c:v>
                </c:pt>
              </c:numCache>
            </c:numRef>
          </c:val>
          <c:smooth val="0"/>
          <c:extLst>
            <c:ext xmlns:c16="http://schemas.microsoft.com/office/drawing/2014/chart" uri="{C3380CC4-5D6E-409C-BE32-E72D297353CC}">
              <c16:uniqueId val="{00000001-F214-4CBB-8764-72F325F6449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79.66</c:v>
                </c:pt>
                <c:pt idx="1">
                  <c:v>78.86</c:v>
                </c:pt>
                <c:pt idx="2">
                  <c:v>79.48</c:v>
                </c:pt>
                <c:pt idx="3">
                  <c:v>77.709999999999994</c:v>
                </c:pt>
                <c:pt idx="4">
                  <c:v>77.16</c:v>
                </c:pt>
              </c:numCache>
            </c:numRef>
          </c:val>
          <c:extLst>
            <c:ext xmlns:c16="http://schemas.microsoft.com/office/drawing/2014/chart" uri="{C3380CC4-5D6E-409C-BE32-E72D297353CC}">
              <c16:uniqueId val="{00000000-1225-4C40-BBCE-8A3A2C97D12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76.239999999999995</c:v>
                </c:pt>
                <c:pt idx="1">
                  <c:v>73.81</c:v>
                </c:pt>
                <c:pt idx="2">
                  <c:v>73.099999999999994</c:v>
                </c:pt>
                <c:pt idx="3">
                  <c:v>71.36</c:v>
                </c:pt>
                <c:pt idx="4">
                  <c:v>69.33</c:v>
                </c:pt>
              </c:numCache>
            </c:numRef>
          </c:val>
          <c:smooth val="0"/>
          <c:extLst>
            <c:ext xmlns:c16="http://schemas.microsoft.com/office/drawing/2014/chart" uri="{C3380CC4-5D6E-409C-BE32-E72D297353CC}">
              <c16:uniqueId val="{00000001-1225-4C40-BBCE-8A3A2C97D12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103.26</c:v>
                </c:pt>
                <c:pt idx="1">
                  <c:v>94.08</c:v>
                </c:pt>
                <c:pt idx="2">
                  <c:v>96.68</c:v>
                </c:pt>
                <c:pt idx="3">
                  <c:v>95.32</c:v>
                </c:pt>
                <c:pt idx="4">
                  <c:v>96.38</c:v>
                </c:pt>
              </c:numCache>
            </c:numRef>
          </c:val>
          <c:extLst>
            <c:ext xmlns:c16="http://schemas.microsoft.com/office/drawing/2014/chart" uri="{C3380CC4-5D6E-409C-BE32-E72D297353CC}">
              <c16:uniqueId val="{00000000-BB5B-4949-8F54-751E1527B33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103.57</c:v>
                </c:pt>
                <c:pt idx="1">
                  <c:v>100.97</c:v>
                </c:pt>
                <c:pt idx="2">
                  <c:v>101.68</c:v>
                </c:pt>
                <c:pt idx="3">
                  <c:v>97.35</c:v>
                </c:pt>
                <c:pt idx="4">
                  <c:v>100.59</c:v>
                </c:pt>
              </c:numCache>
            </c:numRef>
          </c:val>
          <c:smooth val="0"/>
          <c:extLst>
            <c:ext xmlns:c16="http://schemas.microsoft.com/office/drawing/2014/chart" uri="{C3380CC4-5D6E-409C-BE32-E72D297353CC}">
              <c16:uniqueId val="{00000001-BB5B-4949-8F54-751E1527B33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9.1300000000000008</c:v>
                </c:pt>
                <c:pt idx="1">
                  <c:v>13</c:v>
                </c:pt>
                <c:pt idx="2">
                  <c:v>15.12</c:v>
                </c:pt>
                <c:pt idx="3">
                  <c:v>15.03</c:v>
                </c:pt>
                <c:pt idx="4">
                  <c:v>17.22</c:v>
                </c:pt>
              </c:numCache>
            </c:numRef>
          </c:val>
          <c:extLst>
            <c:ext xmlns:c16="http://schemas.microsoft.com/office/drawing/2014/chart" uri="{C3380CC4-5D6E-409C-BE32-E72D297353CC}">
              <c16:uniqueId val="{00000000-A23F-4437-9BEC-761160D3D92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31.44</c:v>
                </c:pt>
                <c:pt idx="1">
                  <c:v>35.43</c:v>
                </c:pt>
                <c:pt idx="2">
                  <c:v>41.69</c:v>
                </c:pt>
                <c:pt idx="3">
                  <c:v>45.06</c:v>
                </c:pt>
                <c:pt idx="4">
                  <c:v>37.619999999999997</c:v>
                </c:pt>
              </c:numCache>
            </c:numRef>
          </c:val>
          <c:smooth val="0"/>
          <c:extLst>
            <c:ext xmlns:c16="http://schemas.microsoft.com/office/drawing/2014/chart" uri="{C3380CC4-5D6E-409C-BE32-E72D297353CC}">
              <c16:uniqueId val="{00000001-A23F-4437-9BEC-761160D3D92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30.69</c:v>
                </c:pt>
                <c:pt idx="1">
                  <c:v>30.32</c:v>
                </c:pt>
                <c:pt idx="2">
                  <c:v>34.79</c:v>
                </c:pt>
                <c:pt idx="3">
                  <c:v>35.78</c:v>
                </c:pt>
                <c:pt idx="4">
                  <c:v>36.090000000000003</c:v>
                </c:pt>
              </c:numCache>
            </c:numRef>
          </c:val>
          <c:extLst>
            <c:ext xmlns:c16="http://schemas.microsoft.com/office/drawing/2014/chart" uri="{C3380CC4-5D6E-409C-BE32-E72D297353CC}">
              <c16:uniqueId val="{00000000-C310-4FA1-9F71-7C7D39115A5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10.78</c:v>
                </c:pt>
                <c:pt idx="1">
                  <c:v>11.16</c:v>
                </c:pt>
                <c:pt idx="2">
                  <c:v>14.82</c:v>
                </c:pt>
                <c:pt idx="3">
                  <c:v>17.05</c:v>
                </c:pt>
                <c:pt idx="4">
                  <c:v>15.2</c:v>
                </c:pt>
              </c:numCache>
            </c:numRef>
          </c:val>
          <c:smooth val="0"/>
          <c:extLst>
            <c:ext xmlns:c16="http://schemas.microsoft.com/office/drawing/2014/chart" uri="{C3380CC4-5D6E-409C-BE32-E72D297353CC}">
              <c16:uniqueId val="{00000001-C310-4FA1-9F71-7C7D39115A5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25.62</c:v>
                </c:pt>
                <c:pt idx="1">
                  <c:v>37.94</c:v>
                </c:pt>
                <c:pt idx="2">
                  <c:v>52.72</c:v>
                </c:pt>
                <c:pt idx="3">
                  <c:v>69.87</c:v>
                </c:pt>
                <c:pt idx="4">
                  <c:v>86.57</c:v>
                </c:pt>
              </c:numCache>
            </c:numRef>
          </c:val>
          <c:extLst>
            <c:ext xmlns:c16="http://schemas.microsoft.com/office/drawing/2014/chart" uri="{C3380CC4-5D6E-409C-BE32-E72D297353CC}">
              <c16:uniqueId val="{00000000-3DC4-4AAA-9620-398FC9F303A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5.78</c:v>
                </c:pt>
                <c:pt idx="1">
                  <c:v>8.73</c:v>
                </c:pt>
                <c:pt idx="2">
                  <c:v>15.24</c:v>
                </c:pt>
                <c:pt idx="3">
                  <c:v>25.06</c:v>
                </c:pt>
                <c:pt idx="4">
                  <c:v>18.309999999999999</c:v>
                </c:pt>
              </c:numCache>
            </c:numRef>
          </c:val>
          <c:smooth val="0"/>
          <c:extLst>
            <c:ext xmlns:c16="http://schemas.microsoft.com/office/drawing/2014/chart" uri="{C3380CC4-5D6E-409C-BE32-E72D297353CC}">
              <c16:uniqueId val="{00000001-3DC4-4AAA-9620-398FC9F303A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209.01</c:v>
                </c:pt>
                <c:pt idx="1">
                  <c:v>274.87</c:v>
                </c:pt>
                <c:pt idx="2">
                  <c:v>289.60000000000002</c:v>
                </c:pt>
                <c:pt idx="3">
                  <c:v>329.37</c:v>
                </c:pt>
                <c:pt idx="4">
                  <c:v>457.04</c:v>
                </c:pt>
              </c:numCache>
            </c:numRef>
          </c:val>
          <c:extLst>
            <c:ext xmlns:c16="http://schemas.microsoft.com/office/drawing/2014/chart" uri="{C3380CC4-5D6E-409C-BE32-E72D297353CC}">
              <c16:uniqueId val="{00000000-F5D6-4464-A19A-1298E5DA6C1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92.24</c:v>
                </c:pt>
                <c:pt idx="1">
                  <c:v>116</c:v>
                </c:pt>
                <c:pt idx="2">
                  <c:v>132.63999999999999</c:v>
                </c:pt>
                <c:pt idx="3">
                  <c:v>134.22</c:v>
                </c:pt>
                <c:pt idx="4">
                  <c:v>146.79</c:v>
                </c:pt>
              </c:numCache>
            </c:numRef>
          </c:val>
          <c:smooth val="0"/>
          <c:extLst>
            <c:ext xmlns:c16="http://schemas.microsoft.com/office/drawing/2014/chart" uri="{C3380CC4-5D6E-409C-BE32-E72D297353CC}">
              <c16:uniqueId val="{00000001-F5D6-4464-A19A-1298E5DA6C1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2801.25</c:v>
                </c:pt>
                <c:pt idx="1">
                  <c:v>3242.38</c:v>
                </c:pt>
                <c:pt idx="2">
                  <c:v>3516.62</c:v>
                </c:pt>
                <c:pt idx="3">
                  <c:v>4281.22</c:v>
                </c:pt>
                <c:pt idx="4">
                  <c:v>4401.32</c:v>
                </c:pt>
              </c:numCache>
            </c:numRef>
          </c:val>
          <c:extLst>
            <c:ext xmlns:c16="http://schemas.microsoft.com/office/drawing/2014/chart" uri="{C3380CC4-5D6E-409C-BE32-E72D297353CC}">
              <c16:uniqueId val="{00000000-5145-4788-AA12-2D294CDA2D0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1546.97</c:v>
                </c:pt>
                <c:pt idx="1">
                  <c:v>1471.36</c:v>
                </c:pt>
                <c:pt idx="2">
                  <c:v>1495.64</c:v>
                </c:pt>
                <c:pt idx="3">
                  <c:v>1331.83</c:v>
                </c:pt>
                <c:pt idx="4">
                  <c:v>1124.56</c:v>
                </c:pt>
              </c:numCache>
            </c:numRef>
          </c:val>
          <c:smooth val="0"/>
          <c:extLst>
            <c:ext xmlns:c16="http://schemas.microsoft.com/office/drawing/2014/chart" uri="{C3380CC4-5D6E-409C-BE32-E72D297353CC}">
              <c16:uniqueId val="{00000001-5145-4788-AA12-2D294CDA2D0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35.72</c:v>
                </c:pt>
                <c:pt idx="1">
                  <c:v>33.06</c:v>
                </c:pt>
                <c:pt idx="2">
                  <c:v>33.979999999999997</c:v>
                </c:pt>
                <c:pt idx="3">
                  <c:v>31.63</c:v>
                </c:pt>
                <c:pt idx="4">
                  <c:v>29.89</c:v>
                </c:pt>
              </c:numCache>
            </c:numRef>
          </c:val>
          <c:extLst>
            <c:ext xmlns:c16="http://schemas.microsoft.com/office/drawing/2014/chart" uri="{C3380CC4-5D6E-409C-BE32-E72D297353CC}">
              <c16:uniqueId val="{00000000-B8C8-45BF-AD10-95B8C643FE6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51.1</c:v>
                </c:pt>
                <c:pt idx="1">
                  <c:v>51.76</c:v>
                </c:pt>
                <c:pt idx="2">
                  <c:v>46.15</c:v>
                </c:pt>
                <c:pt idx="3">
                  <c:v>47.78</c:v>
                </c:pt>
                <c:pt idx="4">
                  <c:v>53.53</c:v>
                </c:pt>
              </c:numCache>
            </c:numRef>
          </c:val>
          <c:smooth val="0"/>
          <c:extLst>
            <c:ext xmlns:c16="http://schemas.microsoft.com/office/drawing/2014/chart" uri="{C3380CC4-5D6E-409C-BE32-E72D297353CC}">
              <c16:uniqueId val="{00000001-B8C8-45BF-AD10-95B8C643FE6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322.83</c:v>
                </c:pt>
                <c:pt idx="1">
                  <c:v>349.13</c:v>
                </c:pt>
                <c:pt idx="2">
                  <c:v>347.43</c:v>
                </c:pt>
                <c:pt idx="3">
                  <c:v>364.86</c:v>
                </c:pt>
                <c:pt idx="4">
                  <c:v>389.83</c:v>
                </c:pt>
              </c:numCache>
            </c:numRef>
          </c:val>
          <c:extLst>
            <c:ext xmlns:c16="http://schemas.microsoft.com/office/drawing/2014/chart" uri="{C3380CC4-5D6E-409C-BE32-E72D297353CC}">
              <c16:uniqueId val="{00000000-AA2A-491B-B9E7-F10CFEFD1F2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269.64</c:v>
                </c:pt>
                <c:pt idx="1">
                  <c:v>276.18</c:v>
                </c:pt>
                <c:pt idx="2">
                  <c:v>315.83</c:v>
                </c:pt>
                <c:pt idx="3">
                  <c:v>319.76</c:v>
                </c:pt>
                <c:pt idx="4">
                  <c:v>236.73</c:v>
                </c:pt>
              </c:numCache>
            </c:numRef>
          </c:val>
          <c:smooth val="0"/>
          <c:extLst>
            <c:ext xmlns:c16="http://schemas.microsoft.com/office/drawing/2014/chart" uri="{C3380CC4-5D6E-409C-BE32-E72D297353CC}">
              <c16:uniqueId val="{00000001-AA2A-491B-B9E7-F10CFEFD1F2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宮崎県　都城市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C2</v>
      </c>
      <c r="X8" s="43"/>
      <c r="Y8" s="43"/>
      <c r="Z8" s="43"/>
      <c r="AA8" s="43"/>
      <c r="AB8" s="43"/>
      <c r="AC8" s="43"/>
      <c r="AD8" s="43" t="str">
        <f>データ!$M$6</f>
        <v>非設置</v>
      </c>
      <c r="AE8" s="43"/>
      <c r="AF8" s="43"/>
      <c r="AG8" s="43"/>
      <c r="AH8" s="43"/>
      <c r="AI8" s="43"/>
      <c r="AJ8" s="43"/>
      <c r="AK8" s="2"/>
      <c r="AL8" s="44">
        <f>データ!$R$6</f>
        <v>162574</v>
      </c>
      <c r="AM8" s="44"/>
      <c r="AN8" s="44"/>
      <c r="AO8" s="44"/>
      <c r="AP8" s="44"/>
      <c r="AQ8" s="44"/>
      <c r="AR8" s="44"/>
      <c r="AS8" s="44"/>
      <c r="AT8" s="45">
        <f>データ!$S$6</f>
        <v>653.36</v>
      </c>
      <c r="AU8" s="46"/>
      <c r="AV8" s="46"/>
      <c r="AW8" s="46"/>
      <c r="AX8" s="46"/>
      <c r="AY8" s="46"/>
      <c r="AZ8" s="46"/>
      <c r="BA8" s="46"/>
      <c r="BB8" s="47">
        <f>データ!$T$6</f>
        <v>248.83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13.5</v>
      </c>
      <c r="J10" s="46"/>
      <c r="K10" s="46"/>
      <c r="L10" s="46"/>
      <c r="M10" s="46"/>
      <c r="N10" s="46"/>
      <c r="O10" s="80"/>
      <c r="P10" s="47">
        <f>データ!$P$6</f>
        <v>4.22</v>
      </c>
      <c r="Q10" s="47"/>
      <c r="R10" s="47"/>
      <c r="S10" s="47"/>
      <c r="T10" s="47"/>
      <c r="U10" s="47"/>
      <c r="V10" s="47"/>
      <c r="W10" s="44">
        <f>データ!$Q$6</f>
        <v>2343</v>
      </c>
      <c r="X10" s="44"/>
      <c r="Y10" s="44"/>
      <c r="Z10" s="44"/>
      <c r="AA10" s="44"/>
      <c r="AB10" s="44"/>
      <c r="AC10" s="44"/>
      <c r="AD10" s="2"/>
      <c r="AE10" s="2"/>
      <c r="AF10" s="2"/>
      <c r="AG10" s="2"/>
      <c r="AH10" s="2"/>
      <c r="AI10" s="2"/>
      <c r="AJ10" s="2"/>
      <c r="AK10" s="2"/>
      <c r="AL10" s="44">
        <f>データ!$U$6</f>
        <v>6836</v>
      </c>
      <c r="AM10" s="44"/>
      <c r="AN10" s="44"/>
      <c r="AO10" s="44"/>
      <c r="AP10" s="44"/>
      <c r="AQ10" s="44"/>
      <c r="AR10" s="44"/>
      <c r="AS10" s="44"/>
      <c r="AT10" s="45">
        <f>データ!$V$6</f>
        <v>51.92</v>
      </c>
      <c r="AU10" s="46"/>
      <c r="AV10" s="46"/>
      <c r="AW10" s="46"/>
      <c r="AX10" s="46"/>
      <c r="AY10" s="46"/>
      <c r="AZ10" s="46"/>
      <c r="BA10" s="46"/>
      <c r="BB10" s="47">
        <f>データ!$W$6</f>
        <v>131.66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4" t="s">
        <v>112</v>
      </c>
      <c r="BM47" s="85"/>
      <c r="BN47" s="85"/>
      <c r="BO47" s="85"/>
      <c r="BP47" s="85"/>
      <c r="BQ47" s="85"/>
      <c r="BR47" s="85"/>
      <c r="BS47" s="85"/>
      <c r="BT47" s="85"/>
      <c r="BU47" s="85"/>
      <c r="BV47" s="85"/>
      <c r="BW47" s="85"/>
      <c r="BX47" s="85"/>
      <c r="BY47" s="85"/>
      <c r="BZ47" s="8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4"/>
      <c r="BM48" s="85"/>
      <c r="BN48" s="85"/>
      <c r="BO48" s="85"/>
      <c r="BP48" s="85"/>
      <c r="BQ48" s="85"/>
      <c r="BR48" s="85"/>
      <c r="BS48" s="85"/>
      <c r="BT48" s="85"/>
      <c r="BU48" s="85"/>
      <c r="BV48" s="85"/>
      <c r="BW48" s="85"/>
      <c r="BX48" s="85"/>
      <c r="BY48" s="85"/>
      <c r="BZ48" s="8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4"/>
      <c r="BM49" s="85"/>
      <c r="BN49" s="85"/>
      <c r="BO49" s="85"/>
      <c r="BP49" s="85"/>
      <c r="BQ49" s="85"/>
      <c r="BR49" s="85"/>
      <c r="BS49" s="85"/>
      <c r="BT49" s="85"/>
      <c r="BU49" s="85"/>
      <c r="BV49" s="85"/>
      <c r="BW49" s="85"/>
      <c r="BX49" s="85"/>
      <c r="BY49" s="85"/>
      <c r="BZ49" s="8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4"/>
      <c r="BM50" s="85"/>
      <c r="BN50" s="85"/>
      <c r="BO50" s="85"/>
      <c r="BP50" s="85"/>
      <c r="BQ50" s="85"/>
      <c r="BR50" s="85"/>
      <c r="BS50" s="85"/>
      <c r="BT50" s="85"/>
      <c r="BU50" s="85"/>
      <c r="BV50" s="85"/>
      <c r="BW50" s="85"/>
      <c r="BX50" s="85"/>
      <c r="BY50" s="85"/>
      <c r="BZ50" s="8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4"/>
      <c r="BM51" s="85"/>
      <c r="BN51" s="85"/>
      <c r="BO51" s="85"/>
      <c r="BP51" s="85"/>
      <c r="BQ51" s="85"/>
      <c r="BR51" s="85"/>
      <c r="BS51" s="85"/>
      <c r="BT51" s="85"/>
      <c r="BU51" s="85"/>
      <c r="BV51" s="85"/>
      <c r="BW51" s="85"/>
      <c r="BX51" s="85"/>
      <c r="BY51" s="85"/>
      <c r="BZ51" s="8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4"/>
      <c r="BM52" s="85"/>
      <c r="BN52" s="85"/>
      <c r="BO52" s="85"/>
      <c r="BP52" s="85"/>
      <c r="BQ52" s="85"/>
      <c r="BR52" s="85"/>
      <c r="BS52" s="85"/>
      <c r="BT52" s="85"/>
      <c r="BU52" s="85"/>
      <c r="BV52" s="85"/>
      <c r="BW52" s="85"/>
      <c r="BX52" s="85"/>
      <c r="BY52" s="85"/>
      <c r="BZ52" s="8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4"/>
      <c r="BM53" s="85"/>
      <c r="BN53" s="85"/>
      <c r="BO53" s="85"/>
      <c r="BP53" s="85"/>
      <c r="BQ53" s="85"/>
      <c r="BR53" s="85"/>
      <c r="BS53" s="85"/>
      <c r="BT53" s="85"/>
      <c r="BU53" s="85"/>
      <c r="BV53" s="85"/>
      <c r="BW53" s="85"/>
      <c r="BX53" s="85"/>
      <c r="BY53" s="85"/>
      <c r="BZ53" s="8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4"/>
      <c r="BM54" s="85"/>
      <c r="BN54" s="85"/>
      <c r="BO54" s="85"/>
      <c r="BP54" s="85"/>
      <c r="BQ54" s="85"/>
      <c r="BR54" s="85"/>
      <c r="BS54" s="85"/>
      <c r="BT54" s="85"/>
      <c r="BU54" s="85"/>
      <c r="BV54" s="85"/>
      <c r="BW54" s="85"/>
      <c r="BX54" s="85"/>
      <c r="BY54" s="85"/>
      <c r="BZ54" s="8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4"/>
      <c r="BM55" s="85"/>
      <c r="BN55" s="85"/>
      <c r="BO55" s="85"/>
      <c r="BP55" s="85"/>
      <c r="BQ55" s="85"/>
      <c r="BR55" s="85"/>
      <c r="BS55" s="85"/>
      <c r="BT55" s="85"/>
      <c r="BU55" s="85"/>
      <c r="BV55" s="85"/>
      <c r="BW55" s="85"/>
      <c r="BX55" s="85"/>
      <c r="BY55" s="85"/>
      <c r="BZ55" s="8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4"/>
      <c r="BM56" s="85"/>
      <c r="BN56" s="85"/>
      <c r="BO56" s="85"/>
      <c r="BP56" s="85"/>
      <c r="BQ56" s="85"/>
      <c r="BR56" s="85"/>
      <c r="BS56" s="85"/>
      <c r="BT56" s="85"/>
      <c r="BU56" s="85"/>
      <c r="BV56" s="85"/>
      <c r="BW56" s="85"/>
      <c r="BX56" s="85"/>
      <c r="BY56" s="85"/>
      <c r="BZ56" s="8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4"/>
      <c r="BM57" s="85"/>
      <c r="BN57" s="85"/>
      <c r="BO57" s="85"/>
      <c r="BP57" s="85"/>
      <c r="BQ57" s="85"/>
      <c r="BR57" s="85"/>
      <c r="BS57" s="85"/>
      <c r="BT57" s="85"/>
      <c r="BU57" s="85"/>
      <c r="BV57" s="85"/>
      <c r="BW57" s="85"/>
      <c r="BX57" s="85"/>
      <c r="BY57" s="85"/>
      <c r="BZ57" s="8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4"/>
      <c r="BM58" s="85"/>
      <c r="BN58" s="85"/>
      <c r="BO58" s="85"/>
      <c r="BP58" s="85"/>
      <c r="BQ58" s="85"/>
      <c r="BR58" s="85"/>
      <c r="BS58" s="85"/>
      <c r="BT58" s="85"/>
      <c r="BU58" s="85"/>
      <c r="BV58" s="85"/>
      <c r="BW58" s="85"/>
      <c r="BX58" s="85"/>
      <c r="BY58" s="85"/>
      <c r="BZ58" s="8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4"/>
      <c r="BM59" s="85"/>
      <c r="BN59" s="85"/>
      <c r="BO59" s="85"/>
      <c r="BP59" s="85"/>
      <c r="BQ59" s="85"/>
      <c r="BR59" s="85"/>
      <c r="BS59" s="85"/>
      <c r="BT59" s="85"/>
      <c r="BU59" s="85"/>
      <c r="BV59" s="85"/>
      <c r="BW59" s="85"/>
      <c r="BX59" s="85"/>
      <c r="BY59" s="85"/>
      <c r="BZ59" s="86"/>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4"/>
      <c r="BM60" s="85"/>
      <c r="BN60" s="85"/>
      <c r="BO60" s="85"/>
      <c r="BP60" s="85"/>
      <c r="BQ60" s="85"/>
      <c r="BR60" s="85"/>
      <c r="BS60" s="85"/>
      <c r="BT60" s="85"/>
      <c r="BU60" s="85"/>
      <c r="BV60" s="85"/>
      <c r="BW60" s="85"/>
      <c r="BX60" s="85"/>
      <c r="BY60" s="85"/>
      <c r="BZ60" s="86"/>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4"/>
      <c r="BM61" s="85"/>
      <c r="BN61" s="85"/>
      <c r="BO61" s="85"/>
      <c r="BP61" s="85"/>
      <c r="BQ61" s="85"/>
      <c r="BR61" s="85"/>
      <c r="BS61" s="85"/>
      <c r="BT61" s="85"/>
      <c r="BU61" s="85"/>
      <c r="BV61" s="85"/>
      <c r="BW61" s="85"/>
      <c r="BX61" s="85"/>
      <c r="BY61" s="85"/>
      <c r="BZ61" s="8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4"/>
      <c r="BM62" s="85"/>
      <c r="BN62" s="85"/>
      <c r="BO62" s="85"/>
      <c r="BP62" s="85"/>
      <c r="BQ62" s="85"/>
      <c r="BR62" s="85"/>
      <c r="BS62" s="85"/>
      <c r="BT62" s="85"/>
      <c r="BU62" s="85"/>
      <c r="BV62" s="85"/>
      <c r="BW62" s="85"/>
      <c r="BX62" s="85"/>
      <c r="BY62" s="85"/>
      <c r="BZ62" s="8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4"/>
      <c r="BM63" s="85"/>
      <c r="BN63" s="85"/>
      <c r="BO63" s="85"/>
      <c r="BP63" s="85"/>
      <c r="BQ63" s="85"/>
      <c r="BR63" s="85"/>
      <c r="BS63" s="85"/>
      <c r="BT63" s="85"/>
      <c r="BU63" s="85"/>
      <c r="BV63" s="85"/>
      <c r="BW63" s="85"/>
      <c r="BX63" s="85"/>
      <c r="BY63" s="85"/>
      <c r="BZ63" s="8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asvxT+ngE5pqj8D/6T69IhAvgkIHKJ7exWAe7gCcuX2h97pl2/brH+iJXxJNCQugTkPJ8M1E++aDzdVCnY6SMA==" saltValue="/nlZZWyvQbswANO35x6BR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452025</v>
      </c>
      <c r="D6" s="20">
        <f t="shared" si="3"/>
        <v>46</v>
      </c>
      <c r="E6" s="20">
        <f t="shared" si="3"/>
        <v>1</v>
      </c>
      <c r="F6" s="20">
        <f t="shared" si="3"/>
        <v>0</v>
      </c>
      <c r="G6" s="20">
        <f t="shared" si="3"/>
        <v>5</v>
      </c>
      <c r="H6" s="20" t="str">
        <f t="shared" si="3"/>
        <v>宮崎県　都城市</v>
      </c>
      <c r="I6" s="20" t="str">
        <f t="shared" si="3"/>
        <v>法適用</v>
      </c>
      <c r="J6" s="20" t="str">
        <f t="shared" si="3"/>
        <v>水道事業</v>
      </c>
      <c r="K6" s="20" t="str">
        <f t="shared" si="3"/>
        <v>簡易水道事業</v>
      </c>
      <c r="L6" s="20" t="str">
        <f t="shared" si="3"/>
        <v>C2</v>
      </c>
      <c r="M6" s="20" t="str">
        <f t="shared" si="3"/>
        <v>非設置</v>
      </c>
      <c r="N6" s="21" t="str">
        <f t="shared" si="3"/>
        <v>-</v>
      </c>
      <c r="O6" s="21">
        <f t="shared" si="3"/>
        <v>13.5</v>
      </c>
      <c r="P6" s="21">
        <f t="shared" si="3"/>
        <v>4.22</v>
      </c>
      <c r="Q6" s="21">
        <f t="shared" si="3"/>
        <v>2343</v>
      </c>
      <c r="R6" s="21">
        <f t="shared" si="3"/>
        <v>162574</v>
      </c>
      <c r="S6" s="21">
        <f t="shared" si="3"/>
        <v>653.36</v>
      </c>
      <c r="T6" s="21">
        <f t="shared" si="3"/>
        <v>248.83</v>
      </c>
      <c r="U6" s="21">
        <f t="shared" si="3"/>
        <v>6836</v>
      </c>
      <c r="V6" s="21">
        <f t="shared" si="3"/>
        <v>51.92</v>
      </c>
      <c r="W6" s="21">
        <f t="shared" si="3"/>
        <v>131.66</v>
      </c>
      <c r="X6" s="22">
        <f>IF(X7="",NA(),X7)</f>
        <v>103.26</v>
      </c>
      <c r="Y6" s="22">
        <f t="shared" ref="Y6:AG6" si="4">IF(Y7="",NA(),Y7)</f>
        <v>94.08</v>
      </c>
      <c r="Z6" s="22">
        <f t="shared" si="4"/>
        <v>96.68</v>
      </c>
      <c r="AA6" s="22">
        <f t="shared" si="4"/>
        <v>95.32</v>
      </c>
      <c r="AB6" s="22">
        <f t="shared" si="4"/>
        <v>96.38</v>
      </c>
      <c r="AC6" s="22">
        <f t="shared" si="4"/>
        <v>103.57</v>
      </c>
      <c r="AD6" s="22">
        <f t="shared" si="4"/>
        <v>100.97</v>
      </c>
      <c r="AE6" s="22">
        <f t="shared" si="4"/>
        <v>101.68</v>
      </c>
      <c r="AF6" s="22">
        <f t="shared" si="4"/>
        <v>97.35</v>
      </c>
      <c r="AG6" s="22">
        <f t="shared" si="4"/>
        <v>100.59</v>
      </c>
      <c r="AH6" s="21" t="str">
        <f>IF(AH7="","",IF(AH7="-","【-】","【"&amp;SUBSTITUTE(TEXT(AH7,"#,##0.00"),"-","△")&amp;"】"))</f>
        <v>【102.02】</v>
      </c>
      <c r="AI6" s="22">
        <f>IF(AI7="",NA(),AI7)</f>
        <v>25.62</v>
      </c>
      <c r="AJ6" s="22">
        <f t="shared" ref="AJ6:AR6" si="5">IF(AJ7="",NA(),AJ7)</f>
        <v>37.94</v>
      </c>
      <c r="AK6" s="22">
        <f t="shared" si="5"/>
        <v>52.72</v>
      </c>
      <c r="AL6" s="22">
        <f t="shared" si="5"/>
        <v>69.87</v>
      </c>
      <c r="AM6" s="22">
        <f t="shared" si="5"/>
        <v>86.57</v>
      </c>
      <c r="AN6" s="22">
        <f t="shared" si="5"/>
        <v>5.78</v>
      </c>
      <c r="AO6" s="22">
        <f t="shared" si="5"/>
        <v>8.73</v>
      </c>
      <c r="AP6" s="22">
        <f t="shared" si="5"/>
        <v>15.24</v>
      </c>
      <c r="AQ6" s="22">
        <f t="shared" si="5"/>
        <v>25.06</v>
      </c>
      <c r="AR6" s="22">
        <f t="shared" si="5"/>
        <v>18.309999999999999</v>
      </c>
      <c r="AS6" s="21" t="str">
        <f>IF(AS7="","",IF(AS7="-","【-】","【"&amp;SUBSTITUTE(TEXT(AS7,"#,##0.00"),"-","△")&amp;"】"))</f>
        <v>【26.96】</v>
      </c>
      <c r="AT6" s="22">
        <f>IF(AT7="",NA(),AT7)</f>
        <v>209.01</v>
      </c>
      <c r="AU6" s="22">
        <f t="shared" ref="AU6:BC6" si="6">IF(AU7="",NA(),AU7)</f>
        <v>274.87</v>
      </c>
      <c r="AV6" s="22">
        <f t="shared" si="6"/>
        <v>289.60000000000002</v>
      </c>
      <c r="AW6" s="22">
        <f t="shared" si="6"/>
        <v>329.37</v>
      </c>
      <c r="AX6" s="22">
        <f t="shared" si="6"/>
        <v>457.04</v>
      </c>
      <c r="AY6" s="22">
        <f t="shared" si="6"/>
        <v>92.24</v>
      </c>
      <c r="AZ6" s="22">
        <f t="shared" si="6"/>
        <v>116</v>
      </c>
      <c r="BA6" s="22">
        <f t="shared" si="6"/>
        <v>132.63999999999999</v>
      </c>
      <c r="BB6" s="22">
        <f t="shared" si="6"/>
        <v>134.22</v>
      </c>
      <c r="BC6" s="22">
        <f t="shared" si="6"/>
        <v>146.79</v>
      </c>
      <c r="BD6" s="21" t="str">
        <f>IF(BD7="","",IF(BD7="-","【-】","【"&amp;SUBSTITUTE(TEXT(BD7,"#,##0.00"),"-","△")&amp;"】"))</f>
        <v>【142.39】</v>
      </c>
      <c r="BE6" s="22">
        <f>IF(BE7="",NA(),BE7)</f>
        <v>2801.25</v>
      </c>
      <c r="BF6" s="22">
        <f t="shared" ref="BF6:BN6" si="7">IF(BF7="",NA(),BF7)</f>
        <v>3242.38</v>
      </c>
      <c r="BG6" s="22">
        <f t="shared" si="7"/>
        <v>3516.62</v>
      </c>
      <c r="BH6" s="22">
        <f t="shared" si="7"/>
        <v>4281.22</v>
      </c>
      <c r="BI6" s="22">
        <f t="shared" si="7"/>
        <v>4401.32</v>
      </c>
      <c r="BJ6" s="22">
        <f t="shared" si="7"/>
        <v>1546.97</v>
      </c>
      <c r="BK6" s="22">
        <f t="shared" si="7"/>
        <v>1471.36</v>
      </c>
      <c r="BL6" s="22">
        <f t="shared" si="7"/>
        <v>1495.64</v>
      </c>
      <c r="BM6" s="22">
        <f t="shared" si="7"/>
        <v>1331.83</v>
      </c>
      <c r="BN6" s="22">
        <f t="shared" si="7"/>
        <v>1124.56</v>
      </c>
      <c r="BO6" s="21" t="str">
        <f>IF(BO7="","",IF(BO7="-","【-】","【"&amp;SUBSTITUTE(TEXT(BO7,"#,##0.00"),"-","△")&amp;"】"))</f>
        <v>【1,043.36】</v>
      </c>
      <c r="BP6" s="22">
        <f>IF(BP7="",NA(),BP7)</f>
        <v>35.72</v>
      </c>
      <c r="BQ6" s="22">
        <f t="shared" ref="BQ6:BY6" si="8">IF(BQ7="",NA(),BQ7)</f>
        <v>33.06</v>
      </c>
      <c r="BR6" s="22">
        <f t="shared" si="8"/>
        <v>33.979999999999997</v>
      </c>
      <c r="BS6" s="22">
        <f t="shared" si="8"/>
        <v>31.63</v>
      </c>
      <c r="BT6" s="22">
        <f t="shared" si="8"/>
        <v>29.89</v>
      </c>
      <c r="BU6" s="22">
        <f t="shared" si="8"/>
        <v>51.1</v>
      </c>
      <c r="BV6" s="22">
        <f t="shared" si="8"/>
        <v>51.76</v>
      </c>
      <c r="BW6" s="22">
        <f t="shared" si="8"/>
        <v>46.15</v>
      </c>
      <c r="BX6" s="22">
        <f t="shared" si="8"/>
        <v>47.78</v>
      </c>
      <c r="BY6" s="22">
        <f t="shared" si="8"/>
        <v>53.53</v>
      </c>
      <c r="BZ6" s="21" t="str">
        <f>IF(BZ7="","",IF(BZ7="-","【-】","【"&amp;SUBSTITUTE(TEXT(BZ7,"#,##0.00"),"-","△")&amp;"】"))</f>
        <v>【56.19】</v>
      </c>
      <c r="CA6" s="22">
        <f>IF(CA7="",NA(),CA7)</f>
        <v>322.83</v>
      </c>
      <c r="CB6" s="22">
        <f t="shared" ref="CB6:CJ6" si="9">IF(CB7="",NA(),CB7)</f>
        <v>349.13</v>
      </c>
      <c r="CC6" s="22">
        <f t="shared" si="9"/>
        <v>347.43</v>
      </c>
      <c r="CD6" s="22">
        <f t="shared" si="9"/>
        <v>364.86</v>
      </c>
      <c r="CE6" s="22">
        <f t="shared" si="9"/>
        <v>389.83</v>
      </c>
      <c r="CF6" s="22">
        <f t="shared" si="9"/>
        <v>269.64</v>
      </c>
      <c r="CG6" s="22">
        <f t="shared" si="9"/>
        <v>276.18</v>
      </c>
      <c r="CH6" s="22">
        <f t="shared" si="9"/>
        <v>315.83</v>
      </c>
      <c r="CI6" s="22">
        <f t="shared" si="9"/>
        <v>319.76</v>
      </c>
      <c r="CJ6" s="22">
        <f t="shared" si="9"/>
        <v>236.73</v>
      </c>
      <c r="CK6" s="21" t="str">
        <f>IF(CK7="","",IF(CK7="-","【-】","【"&amp;SUBSTITUTE(TEXT(CK7,"#,##0.00"),"-","△")&amp;"】"))</f>
        <v>【285.60】</v>
      </c>
      <c r="CL6" s="22">
        <f>IF(CL7="",NA(),CL7)</f>
        <v>67.290000000000006</v>
      </c>
      <c r="CM6" s="22">
        <f t="shared" ref="CM6:CU6" si="10">IF(CM7="",NA(),CM7)</f>
        <v>65.430000000000007</v>
      </c>
      <c r="CN6" s="22">
        <f t="shared" si="10"/>
        <v>65.42</v>
      </c>
      <c r="CO6" s="22">
        <f t="shared" si="10"/>
        <v>66.23</v>
      </c>
      <c r="CP6" s="22">
        <f t="shared" si="10"/>
        <v>68.540000000000006</v>
      </c>
      <c r="CQ6" s="22">
        <f t="shared" si="10"/>
        <v>54.14</v>
      </c>
      <c r="CR6" s="22">
        <f t="shared" si="10"/>
        <v>53.79</v>
      </c>
      <c r="CS6" s="22">
        <f t="shared" si="10"/>
        <v>56.4</v>
      </c>
      <c r="CT6" s="22">
        <f t="shared" si="10"/>
        <v>54.97</v>
      </c>
      <c r="CU6" s="22">
        <f t="shared" si="10"/>
        <v>56.35</v>
      </c>
      <c r="CV6" s="21" t="str">
        <f>IF(CV7="","",IF(CV7="-","【-】","【"&amp;SUBSTITUTE(TEXT(CV7,"#,##0.00"),"-","△")&amp;"】"))</f>
        <v>【48.33】</v>
      </c>
      <c r="CW6" s="22">
        <f>IF(CW7="",NA(),CW7)</f>
        <v>79.66</v>
      </c>
      <c r="CX6" s="22">
        <f t="shared" ref="CX6:DF6" si="11">IF(CX7="",NA(),CX7)</f>
        <v>78.86</v>
      </c>
      <c r="CY6" s="22">
        <f t="shared" si="11"/>
        <v>79.48</v>
      </c>
      <c r="CZ6" s="22">
        <f t="shared" si="11"/>
        <v>77.709999999999994</v>
      </c>
      <c r="DA6" s="22">
        <f t="shared" si="11"/>
        <v>77.16</v>
      </c>
      <c r="DB6" s="22">
        <f t="shared" si="11"/>
        <v>76.239999999999995</v>
      </c>
      <c r="DC6" s="22">
        <f t="shared" si="11"/>
        <v>73.81</v>
      </c>
      <c r="DD6" s="22">
        <f t="shared" si="11"/>
        <v>73.099999999999994</v>
      </c>
      <c r="DE6" s="22">
        <f t="shared" si="11"/>
        <v>71.36</v>
      </c>
      <c r="DF6" s="22">
        <f t="shared" si="11"/>
        <v>69.33</v>
      </c>
      <c r="DG6" s="21" t="str">
        <f>IF(DG7="","",IF(DG7="-","【-】","【"&amp;SUBSTITUTE(TEXT(DG7,"#,##0.00"),"-","△")&amp;"】"))</f>
        <v>【70.34】</v>
      </c>
      <c r="DH6" s="22">
        <f>IF(DH7="",NA(),DH7)</f>
        <v>9.1300000000000008</v>
      </c>
      <c r="DI6" s="22">
        <f t="shared" ref="DI6:DQ6" si="12">IF(DI7="",NA(),DI7)</f>
        <v>13</v>
      </c>
      <c r="DJ6" s="22">
        <f t="shared" si="12"/>
        <v>15.12</v>
      </c>
      <c r="DK6" s="22">
        <f t="shared" si="12"/>
        <v>15.03</v>
      </c>
      <c r="DL6" s="22">
        <f t="shared" si="12"/>
        <v>17.22</v>
      </c>
      <c r="DM6" s="22">
        <f t="shared" si="12"/>
        <v>31.44</v>
      </c>
      <c r="DN6" s="22">
        <f t="shared" si="12"/>
        <v>35.43</v>
      </c>
      <c r="DO6" s="22">
        <f t="shared" si="12"/>
        <v>41.69</v>
      </c>
      <c r="DP6" s="22">
        <f t="shared" si="12"/>
        <v>45.06</v>
      </c>
      <c r="DQ6" s="22">
        <f t="shared" si="12"/>
        <v>37.619999999999997</v>
      </c>
      <c r="DR6" s="21" t="str">
        <f>IF(DR7="","",IF(DR7="-","【-】","【"&amp;SUBSTITUTE(TEXT(DR7,"#,##0.00"),"-","△")&amp;"】"))</f>
        <v>【35.50】</v>
      </c>
      <c r="DS6" s="22">
        <f>IF(DS7="",NA(),DS7)</f>
        <v>30.69</v>
      </c>
      <c r="DT6" s="22">
        <f t="shared" ref="DT6:EB6" si="13">IF(DT7="",NA(),DT7)</f>
        <v>30.32</v>
      </c>
      <c r="DU6" s="22">
        <f t="shared" si="13"/>
        <v>34.79</v>
      </c>
      <c r="DV6" s="22">
        <f t="shared" si="13"/>
        <v>35.78</v>
      </c>
      <c r="DW6" s="22">
        <f t="shared" si="13"/>
        <v>36.090000000000003</v>
      </c>
      <c r="DX6" s="22">
        <f t="shared" si="13"/>
        <v>10.78</v>
      </c>
      <c r="DY6" s="22">
        <f t="shared" si="13"/>
        <v>11.16</v>
      </c>
      <c r="DZ6" s="22">
        <f t="shared" si="13"/>
        <v>14.82</v>
      </c>
      <c r="EA6" s="22">
        <f t="shared" si="13"/>
        <v>17.05</v>
      </c>
      <c r="EB6" s="22">
        <f t="shared" si="13"/>
        <v>15.2</v>
      </c>
      <c r="EC6" s="21" t="str">
        <f>IF(EC7="","",IF(EC7="-","【-】","【"&amp;SUBSTITUTE(TEXT(EC7,"#,##0.00"),"-","△")&amp;"】"))</f>
        <v>【16.16】</v>
      </c>
      <c r="ED6" s="22">
        <f>IF(ED7="",NA(),ED7)</f>
        <v>0.94</v>
      </c>
      <c r="EE6" s="22">
        <f t="shared" ref="EE6:EM6" si="14">IF(EE7="",NA(),EE7)</f>
        <v>0.59</v>
      </c>
      <c r="EF6" s="22">
        <f t="shared" si="14"/>
        <v>1.73</v>
      </c>
      <c r="EG6" s="22">
        <f t="shared" si="14"/>
        <v>0.77</v>
      </c>
      <c r="EH6" s="22">
        <f t="shared" si="14"/>
        <v>0.45</v>
      </c>
      <c r="EI6" s="22">
        <f t="shared" si="14"/>
        <v>0.26</v>
      </c>
      <c r="EJ6" s="22">
        <f t="shared" si="14"/>
        <v>0.28999999999999998</v>
      </c>
      <c r="EK6" s="22">
        <f t="shared" si="14"/>
        <v>1.8</v>
      </c>
      <c r="EL6" s="22">
        <f t="shared" si="14"/>
        <v>0.28999999999999998</v>
      </c>
      <c r="EM6" s="22">
        <f t="shared" si="14"/>
        <v>0.17</v>
      </c>
      <c r="EN6" s="21" t="str">
        <f>IF(EN7="","",IF(EN7="-","【-】","【"&amp;SUBSTITUTE(TEXT(EN7,"#,##0.00"),"-","△")&amp;"】"))</f>
        <v>【0.28】</v>
      </c>
    </row>
    <row r="7" spans="1:144" s="23" customFormat="1" x14ac:dyDescent="0.2">
      <c r="A7" s="15"/>
      <c r="B7" s="24">
        <v>2024</v>
      </c>
      <c r="C7" s="24">
        <v>452025</v>
      </c>
      <c r="D7" s="24">
        <v>46</v>
      </c>
      <c r="E7" s="24">
        <v>1</v>
      </c>
      <c r="F7" s="24">
        <v>0</v>
      </c>
      <c r="G7" s="24">
        <v>5</v>
      </c>
      <c r="H7" s="24" t="s">
        <v>93</v>
      </c>
      <c r="I7" s="24" t="s">
        <v>94</v>
      </c>
      <c r="J7" s="24" t="s">
        <v>95</v>
      </c>
      <c r="K7" s="24" t="s">
        <v>96</v>
      </c>
      <c r="L7" s="24" t="s">
        <v>97</v>
      </c>
      <c r="M7" s="24" t="s">
        <v>98</v>
      </c>
      <c r="N7" s="25" t="s">
        <v>99</v>
      </c>
      <c r="O7" s="25">
        <v>13.5</v>
      </c>
      <c r="P7" s="25">
        <v>4.22</v>
      </c>
      <c r="Q7" s="25">
        <v>2343</v>
      </c>
      <c r="R7" s="25">
        <v>162574</v>
      </c>
      <c r="S7" s="25">
        <v>653.36</v>
      </c>
      <c r="T7" s="25">
        <v>248.83</v>
      </c>
      <c r="U7" s="25">
        <v>6836</v>
      </c>
      <c r="V7" s="25">
        <v>51.92</v>
      </c>
      <c r="W7" s="25">
        <v>131.66</v>
      </c>
      <c r="X7" s="25">
        <v>103.26</v>
      </c>
      <c r="Y7" s="25">
        <v>94.08</v>
      </c>
      <c r="Z7" s="25">
        <v>96.68</v>
      </c>
      <c r="AA7" s="25">
        <v>95.32</v>
      </c>
      <c r="AB7" s="25">
        <v>96.38</v>
      </c>
      <c r="AC7" s="25">
        <v>103.57</v>
      </c>
      <c r="AD7" s="25">
        <v>100.97</v>
      </c>
      <c r="AE7" s="25">
        <v>101.68</v>
      </c>
      <c r="AF7" s="25">
        <v>97.35</v>
      </c>
      <c r="AG7" s="25">
        <v>100.59</v>
      </c>
      <c r="AH7" s="25">
        <v>102.02</v>
      </c>
      <c r="AI7" s="25">
        <v>25.62</v>
      </c>
      <c r="AJ7" s="25">
        <v>37.94</v>
      </c>
      <c r="AK7" s="25">
        <v>52.72</v>
      </c>
      <c r="AL7" s="25">
        <v>69.87</v>
      </c>
      <c r="AM7" s="25">
        <v>86.57</v>
      </c>
      <c r="AN7" s="25">
        <v>5.78</v>
      </c>
      <c r="AO7" s="25">
        <v>8.73</v>
      </c>
      <c r="AP7" s="25">
        <v>15.24</v>
      </c>
      <c r="AQ7" s="25">
        <v>25.06</v>
      </c>
      <c r="AR7" s="25">
        <v>18.309999999999999</v>
      </c>
      <c r="AS7" s="25">
        <v>26.96</v>
      </c>
      <c r="AT7" s="25">
        <v>209.01</v>
      </c>
      <c r="AU7" s="25">
        <v>274.87</v>
      </c>
      <c r="AV7" s="25">
        <v>289.60000000000002</v>
      </c>
      <c r="AW7" s="25">
        <v>329.37</v>
      </c>
      <c r="AX7" s="25">
        <v>457.04</v>
      </c>
      <c r="AY7" s="25">
        <v>92.24</v>
      </c>
      <c r="AZ7" s="25">
        <v>116</v>
      </c>
      <c r="BA7" s="25">
        <v>132.63999999999999</v>
      </c>
      <c r="BB7" s="25">
        <v>134.22</v>
      </c>
      <c r="BC7" s="25">
        <v>146.79</v>
      </c>
      <c r="BD7" s="25">
        <v>142.38999999999999</v>
      </c>
      <c r="BE7" s="25">
        <v>2801.25</v>
      </c>
      <c r="BF7" s="25">
        <v>3242.38</v>
      </c>
      <c r="BG7" s="25">
        <v>3516.62</v>
      </c>
      <c r="BH7" s="25">
        <v>4281.22</v>
      </c>
      <c r="BI7" s="25">
        <v>4401.32</v>
      </c>
      <c r="BJ7" s="25">
        <v>1546.97</v>
      </c>
      <c r="BK7" s="25">
        <v>1471.36</v>
      </c>
      <c r="BL7" s="25">
        <v>1495.64</v>
      </c>
      <c r="BM7" s="25">
        <v>1331.83</v>
      </c>
      <c r="BN7" s="25">
        <v>1124.56</v>
      </c>
      <c r="BO7" s="25">
        <v>1043.3599999999999</v>
      </c>
      <c r="BP7" s="25">
        <v>35.72</v>
      </c>
      <c r="BQ7" s="25">
        <v>33.06</v>
      </c>
      <c r="BR7" s="25">
        <v>33.979999999999997</v>
      </c>
      <c r="BS7" s="25">
        <v>31.63</v>
      </c>
      <c r="BT7" s="25">
        <v>29.89</v>
      </c>
      <c r="BU7" s="25">
        <v>51.1</v>
      </c>
      <c r="BV7" s="25">
        <v>51.76</v>
      </c>
      <c r="BW7" s="25">
        <v>46.15</v>
      </c>
      <c r="BX7" s="25">
        <v>47.78</v>
      </c>
      <c r="BY7" s="25">
        <v>53.53</v>
      </c>
      <c r="BZ7" s="25">
        <v>56.19</v>
      </c>
      <c r="CA7" s="25">
        <v>322.83</v>
      </c>
      <c r="CB7" s="25">
        <v>349.13</v>
      </c>
      <c r="CC7" s="25">
        <v>347.43</v>
      </c>
      <c r="CD7" s="25">
        <v>364.86</v>
      </c>
      <c r="CE7" s="25">
        <v>389.83</v>
      </c>
      <c r="CF7" s="25">
        <v>269.64</v>
      </c>
      <c r="CG7" s="25">
        <v>276.18</v>
      </c>
      <c r="CH7" s="25">
        <v>315.83</v>
      </c>
      <c r="CI7" s="25">
        <v>319.76</v>
      </c>
      <c r="CJ7" s="25">
        <v>236.73</v>
      </c>
      <c r="CK7" s="25">
        <v>285.60000000000002</v>
      </c>
      <c r="CL7" s="25">
        <v>67.290000000000006</v>
      </c>
      <c r="CM7" s="25">
        <v>65.430000000000007</v>
      </c>
      <c r="CN7" s="25">
        <v>65.42</v>
      </c>
      <c r="CO7" s="25">
        <v>66.23</v>
      </c>
      <c r="CP7" s="25">
        <v>68.540000000000006</v>
      </c>
      <c r="CQ7" s="25">
        <v>54.14</v>
      </c>
      <c r="CR7" s="25">
        <v>53.79</v>
      </c>
      <c r="CS7" s="25">
        <v>56.4</v>
      </c>
      <c r="CT7" s="25">
        <v>54.97</v>
      </c>
      <c r="CU7" s="25">
        <v>56.35</v>
      </c>
      <c r="CV7" s="25">
        <v>48.33</v>
      </c>
      <c r="CW7" s="25">
        <v>79.66</v>
      </c>
      <c r="CX7" s="25">
        <v>78.86</v>
      </c>
      <c r="CY7" s="25">
        <v>79.48</v>
      </c>
      <c r="CZ7" s="25">
        <v>77.709999999999994</v>
      </c>
      <c r="DA7" s="25">
        <v>77.16</v>
      </c>
      <c r="DB7" s="25">
        <v>76.239999999999995</v>
      </c>
      <c r="DC7" s="25">
        <v>73.81</v>
      </c>
      <c r="DD7" s="25">
        <v>73.099999999999994</v>
      </c>
      <c r="DE7" s="25">
        <v>71.36</v>
      </c>
      <c r="DF7" s="25">
        <v>69.33</v>
      </c>
      <c r="DG7" s="25">
        <v>70.34</v>
      </c>
      <c r="DH7" s="25">
        <v>9.1300000000000008</v>
      </c>
      <c r="DI7" s="25">
        <v>13</v>
      </c>
      <c r="DJ7" s="25">
        <v>15.12</v>
      </c>
      <c r="DK7" s="25">
        <v>15.03</v>
      </c>
      <c r="DL7" s="25">
        <v>17.22</v>
      </c>
      <c r="DM7" s="25">
        <v>31.44</v>
      </c>
      <c r="DN7" s="25">
        <v>35.43</v>
      </c>
      <c r="DO7" s="25">
        <v>41.69</v>
      </c>
      <c r="DP7" s="25">
        <v>45.06</v>
      </c>
      <c r="DQ7" s="25">
        <v>37.619999999999997</v>
      </c>
      <c r="DR7" s="25">
        <v>35.5</v>
      </c>
      <c r="DS7" s="25">
        <v>30.69</v>
      </c>
      <c r="DT7" s="25">
        <v>30.32</v>
      </c>
      <c r="DU7" s="25">
        <v>34.79</v>
      </c>
      <c r="DV7" s="25">
        <v>35.78</v>
      </c>
      <c r="DW7" s="25">
        <v>36.090000000000003</v>
      </c>
      <c r="DX7" s="25">
        <v>10.78</v>
      </c>
      <c r="DY7" s="25">
        <v>11.16</v>
      </c>
      <c r="DZ7" s="25">
        <v>14.82</v>
      </c>
      <c r="EA7" s="25">
        <v>17.05</v>
      </c>
      <c r="EB7" s="25">
        <v>15.2</v>
      </c>
      <c r="EC7" s="25">
        <v>16.16</v>
      </c>
      <c r="ED7" s="25">
        <v>0.94</v>
      </c>
      <c r="EE7" s="25">
        <v>0.59</v>
      </c>
      <c r="EF7" s="25">
        <v>1.73</v>
      </c>
      <c r="EG7" s="25">
        <v>0.77</v>
      </c>
      <c r="EH7" s="25">
        <v>0.45</v>
      </c>
      <c r="EI7" s="25">
        <v>0.26</v>
      </c>
      <c r="EJ7" s="25">
        <v>0.28999999999999998</v>
      </c>
      <c r="EK7" s="25">
        <v>1.8</v>
      </c>
      <c r="EL7" s="25">
        <v>0.28999999999999998</v>
      </c>
      <c r="EM7" s="25">
        <v>0.17</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2026-01-27T06:16:37Z</cp:lastPrinted>
  <dcterms:created xsi:type="dcterms:W3CDTF">2025-12-12T09:24:43Z</dcterms:created>
  <dcterms:modified xsi:type="dcterms:W3CDTF">2026-02-24T07:00:58Z</dcterms:modified>
  <cp:category/>
</cp:coreProperties>
</file>