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60114公営企業に係る経営比較分析表（令和６年度決算）の分析・公表について\07_ホームページ掲載\01 法適用\【法適】下水\【法適】農集排\"/>
    </mc:Choice>
  </mc:AlternateContent>
  <xr:revisionPtr revIDLastSave="0" documentId="13_ncr:1_{4FC56580-EAEF-4F9C-B764-6AA1BA1C4F49}" xr6:coauthVersionLast="47" xr6:coauthVersionMax="47" xr10:uidLastSave="{00000000-0000-0000-0000-000000000000}"/>
  <workbookProtection workbookAlgorithmName="SHA-512" workbookHashValue="DlhOP/mFnne455xvycy2Z5lo7uNiTqfrsKxb8AywPOiaxKN/scKeE3WvaXyqqGt+uiHOjb4MqK+xKCw4/vRryg==" workbookSaltValue="3XZPGDEKJ6w166uUUdK/Nw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R6" i="5"/>
  <c r="AD10" i="4" s="1"/>
  <c r="Q6" i="5"/>
  <c r="W10" i="4" s="1"/>
  <c r="P6" i="5"/>
  <c r="P10" i="4" s="1"/>
  <c r="O6" i="5"/>
  <c r="N6" i="5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I85" i="4"/>
  <c r="H85" i="4"/>
  <c r="G85" i="4"/>
  <c r="F85" i="4"/>
  <c r="AL10" i="4"/>
  <c r="I10" i="4"/>
  <c r="B10" i="4"/>
  <c r="BB8" i="4"/>
  <c r="AT8" i="4"/>
  <c r="AL8" i="4"/>
  <c r="I8" i="4"/>
  <c r="B8" i="4"/>
</calcChain>
</file>

<file path=xl/sharedStrings.xml><?xml version="1.0" encoding="utf-8"?>
<sst xmlns="http://schemas.openxmlformats.org/spreadsheetml/2006/main" count="231" uniqueCount="114">
  <si>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</si>
  <si>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</si>
  <si>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</si>
  <si>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</si>
  <si>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</si>
  <si>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</si>
  <si>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　①「有形固定資産減価償却率」は、類似団体平均や全国平均よりも高くなっており、今後も年々上昇していくと見込まれます。
　また、平成4年に供用を開始しており、法定耐用年数の経過による管渠の更新はないため、②「管渠老朽化率」、③「管渠改善率」はいずれも「0」（ゼロ）となっています。</t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</si>
  <si>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</si>
  <si>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</si>
  <si>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</si>
  <si>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</si>
  <si>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</si>
  <si>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</si>
  <si>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</si>
  <si>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</si>
  <si>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</si>
  <si>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</si>
  <si>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</si>
  <si>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</si>
  <si>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</si>
  <si>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</si>
  <si>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</si>
  <si>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</si>
  <si>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</si>
  <si>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</si>
  <si>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</si>
  <si>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</si>
  <si>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</si>
  <si>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</si>
  <si>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</si>
  <si>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</si>
  <si>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</si>
  <si>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</si>
  <si>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</si>
  <si>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</si>
  <si>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</si>
  <si>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</si>
  <si>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</si>
  <si>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</si>
  <si>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</si>
  <si>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</si>
  <si>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</si>
  <si>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</si>
  <si>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</si>
  <si>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</si>
  <si>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</si>
  <si>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</si>
  <si>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</si>
  <si>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</si>
  <si>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</si>
  <si>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</si>
  <si>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</si>
  <si>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</si>
  <si>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</si>
  <si>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</si>
  <si>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</si>
  <si>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</si>
  <si>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</si>
  <si>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</si>
  <si>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</si>
  <si>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</si>
  <si>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</si>
  <si>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</si>
  <si>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</si>
  <si>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</si>
  <si>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</si>
  <si>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</si>
  <si>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</si>
  <si>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</si>
  <si>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</si>
  <si>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</si>
  <si>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</si>
  <si>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</si>
  <si>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</si>
  <si>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</si>
  <si>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</si>
  <si>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</si>
  <si>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</si>
  <si>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</si>
  <si>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　農業集落排水事業は、施設規模も小さく、集落が点在するなど効率性が低い状況のなか、「有形固定資産減価償却率」が上昇し経年化が進んでいることから、施設の機能診断と費用対効果を勘案したうえで、公共下水道へ接続するなどの施設の統廃合に取り組んでいます。
　なお、経営においては、使用料で事業費を賄うことができていないため、一般会計からの多額の繰入金に依存していましたが、令和7年度からの使用料改定により、経費回収率などが改善される見込みとなっています。</t>
    <rPh sb="62" eb="63">
      <t>すす</t>
    </rPh>
    <rPh sb="86" eb="88">
      <t>かんあん</t>
    </rPh>
    <rPh sb="114" eb="115">
      <t>と</t>
    </rPh>
    <rPh sb="116" eb="117">
      <t>く</t>
    </rPh>
    <phoneticPr fontId="14" type="Hiragana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</si>
  <si>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</si>
  <si>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</si>
  <si>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</si>
  <si>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</si>
  <si>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</si>
  <si>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</si>
  <si>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</si>
  <si>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</si>
  <si>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</si>
  <si>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</si>
  <si>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</si>
  <si>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</si>
  <si>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</si>
  <si>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</si>
  <si>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</si>
  <si>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</si>
  <si>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</si>
  <si>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宮崎県　宮崎市</t>
  </si>
  <si>
    <t>法適用</t>
  </si>
  <si>
    <t>下水道事業</t>
  </si>
  <si>
    <t>農業集落排水</t>
  </si>
  <si>
    <t>F1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</si>
  <si>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</si>
  <si>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</si>
  <si>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</si>
  <si>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</si>
  <si>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</si>
  <si>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</si>
  <si>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</si>
  <si>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</si>
  <si>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</si>
  <si>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</si>
  <si>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</si>
  <si>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r>
      <t>●経営の健全性について
　①「経常収支比率」は、100％以上を維持していますが、収支不足分を一般会計からの繰入金で賄っているためであり、⑤「経費回収率」は、100％を下回る水準が続いています。令和７年度より使用料の改定が行われますが、独立採算制の観点から、今後も使用料の定期的な見直しの検討が必要です。
　累積欠損金はなく、③「流動比率」は、流動資産の減少により下降し、類似団体平均や全国平均より高い水準ではありますが、100％を下回っています。
　④「企業債残高対事業規模比率」は企業債現在高に対する一般会計からの繰出基準割合が100％となったため「0」となっています。</t>
    </r>
    <r>
      <rPr>
        <sz val="11"/>
        <rFont val="ＭＳ ゴシック"/>
        <family val="3"/>
        <charset val="128"/>
      </rPr>
      <t xml:space="preserve">
●効率性について
　⑥「汚水処理原価」は前年度より上昇したものの、類似団体平均や全国平均を大きく下回っています。
　⑦「施設利用率」は、類似団体平均や全国平均より低くなっており、公共下水道への接続等、より効率的な施設運営を検討する必要があります。　
　⑧「水洗化率」は、類似団体平均より低い水準で推移しているため、引き続き未接続世帯への広報・啓発に取り組んでいく必要があります。</t>
    </r>
    <rPh sb="171" eb="173">
      <t>りゅうどう</t>
    </rPh>
    <rPh sb="173" eb="175">
      <t>しさん</t>
    </rPh>
    <rPh sb="176" eb="178">
      <t>げんしょう</t>
    </rPh>
    <rPh sb="181" eb="183">
      <t>かこう</t>
    </rPh>
    <rPh sb="308" eb="309">
      <t>まえ</t>
    </rPh>
    <rPh sb="313" eb="315">
      <t>じょうしょう</t>
    </rPh>
    <rPh sb="325" eb="327">
      <t>へいきん</t>
    </rPh>
    <phoneticPr fontId="1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</si>
</sst>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9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</font>
    <font>
      <sz val="6"/>
      <name val="游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A-4CB8-B8B2-9C4309814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A-4CB8-B8B2-9C4309814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44.93</c:v>
                </c:pt>
                <c:pt idx="1">
                  <c:v>45.17</c:v>
                </c:pt>
                <c:pt idx="2">
                  <c:v>45.78</c:v>
                </c:pt>
                <c:pt idx="3">
                  <c:v>46.08</c:v>
                </c:pt>
                <c:pt idx="4">
                  <c:v>43.31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C-45C8-A1FA-5584CC18A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C-45C8-A1FA-5584CC18A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84.09</c:v>
                </c:pt>
                <c:pt idx="1">
                  <c:v>84.56</c:v>
                </c:pt>
                <c:pt idx="2">
                  <c:v>85.87</c:v>
                </c:pt>
                <c:pt idx="3">
                  <c:v>86.42</c:v>
                </c:pt>
                <c:pt idx="4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8-4F13-9A5E-042315E2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90.52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8-4F13-9A5E-042315E2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103.63</c:v>
                </c:pt>
                <c:pt idx="1">
                  <c:v>103.12</c:v>
                </c:pt>
                <c:pt idx="2">
                  <c:v>106.34</c:v>
                </c:pt>
                <c:pt idx="3">
                  <c:v>108.06</c:v>
                </c:pt>
                <c:pt idx="4">
                  <c:v>106.31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A-4CA8-AF2F-668F952D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103.09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CA8-AF2F-668F952D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39.64</c:v>
                </c:pt>
                <c:pt idx="1">
                  <c:v>41.71</c:v>
                </c:pt>
                <c:pt idx="2">
                  <c:v>43.68</c:v>
                </c:pt>
                <c:pt idx="3">
                  <c:v>45.67</c:v>
                </c:pt>
                <c:pt idx="4">
                  <c:v>47.03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C-4698-9F3C-DA08BBAC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24.8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C-4698-9F3C-DA08BBAC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0-48ED-A9AB-62FC3D62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0-48ED-A9AB-62FC3D62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09E-B488-F4A68399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101.24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B-409E-B488-F4A68399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68.19</c:v>
                </c:pt>
                <c:pt idx="1">
                  <c:v>70.87</c:v>
                </c:pt>
                <c:pt idx="2">
                  <c:v>78.5</c:v>
                </c:pt>
                <c:pt idx="3">
                  <c:v>82.95</c:v>
                </c:pt>
                <c:pt idx="4">
                  <c:v>68.239999999999995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6-4E9B-8E81-B6BA2589E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37.24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E9B-8E81-B6BA2589E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4-44B3-A028-6291864E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783.8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4-44B3-A028-6291864E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62.3</c:v>
                </c:pt>
                <c:pt idx="1">
                  <c:v>69.59</c:v>
                </c:pt>
                <c:pt idx="2">
                  <c:v>66.239999999999995</c:v>
                </c:pt>
                <c:pt idx="3">
                  <c:v>67.87</c:v>
                </c:pt>
                <c:pt idx="4">
                  <c:v>64.75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8-4B0D-A3EE-134F0F8F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68.11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8-4B0D-A3EE-134F0F8F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196.86</c:v>
                </c:pt>
                <c:pt idx="1">
                  <c:v>176.02</c:v>
                </c:pt>
                <c:pt idx="2">
                  <c:v>184.89</c:v>
                </c:pt>
                <c:pt idx="3">
                  <c:v>180.45</c:v>
                </c:pt>
                <c:pt idx="4">
                  <c:v>189.13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1-4CD4-B4B2-8F3DB074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222.41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1-4CD4-B4B2-8F3DB074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8625" y="27908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00525" y="27908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972425" y="27908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744325" y="27908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8625" y="65627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00525" y="65627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72425" y="65627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744325" y="6562725"/>
          <a:ext cx="352044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28625" y="10677525"/>
          <a:ext cx="45262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457825" y="10677525"/>
          <a:ext cx="45262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487025" y="10677525"/>
          <a:ext cx="45262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289935" y="29622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061835" y="29622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833735" y="29622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605635" y="29622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4605635" y="67341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833735" y="67341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061835" y="67341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289935" y="67341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95775" y="108489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342120" y="108489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354175" y="10848975"/>
          <a:ext cx="6591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workbookViewId="0"/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50" t="s">
        <v>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pans="1:78" ht="9.75" customHeight="1" x14ac:dyDescent="0.2">
      <c r="A3" s="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pans="1:78" ht="9.75" customHeight="1" x14ac:dyDescent="0.2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8" t="str">
        <f>データ!H6</f>
        <v>宮崎県　宮崎市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29" t="s">
        <v>8</v>
      </c>
      <c r="C7" s="29"/>
      <c r="D7" s="29"/>
      <c r="E7" s="29"/>
      <c r="F7" s="29"/>
      <c r="G7" s="29"/>
      <c r="H7" s="29"/>
      <c r="I7" s="29" t="s">
        <v>14</v>
      </c>
      <c r="J7" s="29"/>
      <c r="K7" s="29"/>
      <c r="L7" s="29"/>
      <c r="M7" s="29"/>
      <c r="N7" s="29"/>
      <c r="O7" s="29"/>
      <c r="P7" s="29" t="s">
        <v>7</v>
      </c>
      <c r="Q7" s="29"/>
      <c r="R7" s="29"/>
      <c r="S7" s="29"/>
      <c r="T7" s="29"/>
      <c r="U7" s="29"/>
      <c r="V7" s="29"/>
      <c r="W7" s="29" t="s">
        <v>16</v>
      </c>
      <c r="X7" s="29"/>
      <c r="Y7" s="29"/>
      <c r="Z7" s="29"/>
      <c r="AA7" s="29"/>
      <c r="AB7" s="29"/>
      <c r="AC7" s="29"/>
      <c r="AD7" s="29" t="s">
        <v>5</v>
      </c>
      <c r="AE7" s="29"/>
      <c r="AF7" s="29"/>
      <c r="AG7" s="29"/>
      <c r="AH7" s="29"/>
      <c r="AI7" s="29"/>
      <c r="AJ7" s="29"/>
      <c r="AK7" s="3"/>
      <c r="AL7" s="29" t="s">
        <v>17</v>
      </c>
      <c r="AM7" s="29"/>
      <c r="AN7" s="29"/>
      <c r="AO7" s="29"/>
      <c r="AP7" s="29"/>
      <c r="AQ7" s="29"/>
      <c r="AR7" s="29"/>
      <c r="AS7" s="29"/>
      <c r="AT7" s="29" t="s">
        <v>12</v>
      </c>
      <c r="AU7" s="29"/>
      <c r="AV7" s="29"/>
      <c r="AW7" s="29"/>
      <c r="AX7" s="29"/>
      <c r="AY7" s="29"/>
      <c r="AZ7" s="29"/>
      <c r="BA7" s="29"/>
      <c r="BB7" s="29" t="s">
        <v>18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19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2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農業集落排水</v>
      </c>
      <c r="Q8" s="33"/>
      <c r="R8" s="33"/>
      <c r="S8" s="33"/>
      <c r="T8" s="33"/>
      <c r="U8" s="33"/>
      <c r="V8" s="33"/>
      <c r="W8" s="33" t="str">
        <f>データ!L6</f>
        <v>F1</v>
      </c>
      <c r="X8" s="33"/>
      <c r="Y8" s="33"/>
      <c r="Z8" s="33"/>
      <c r="AA8" s="33"/>
      <c r="AB8" s="33"/>
      <c r="AC8" s="33"/>
      <c r="AD8" s="34" t="str">
        <f>データ!$M$6</f>
        <v>自治体職員</v>
      </c>
      <c r="AE8" s="34"/>
      <c r="AF8" s="34"/>
      <c r="AG8" s="34"/>
      <c r="AH8" s="34"/>
      <c r="AI8" s="34"/>
      <c r="AJ8" s="34"/>
      <c r="AK8" s="3"/>
      <c r="AL8" s="35">
        <f>データ!S6</f>
        <v>394504</v>
      </c>
      <c r="AM8" s="35"/>
      <c r="AN8" s="35"/>
      <c r="AO8" s="35"/>
      <c r="AP8" s="35"/>
      <c r="AQ8" s="35"/>
      <c r="AR8" s="35"/>
      <c r="AS8" s="35"/>
      <c r="AT8" s="36">
        <f>データ!T6</f>
        <v>643.57000000000005</v>
      </c>
      <c r="AU8" s="36"/>
      <c r="AV8" s="36"/>
      <c r="AW8" s="36"/>
      <c r="AX8" s="36"/>
      <c r="AY8" s="36"/>
      <c r="AZ8" s="36"/>
      <c r="BA8" s="36"/>
      <c r="BB8" s="36">
        <f>データ!U6</f>
        <v>612.99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13</v>
      </c>
      <c r="BM8" s="38"/>
      <c r="BN8" s="39" t="s">
        <v>21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2">
      <c r="A9" s="2"/>
      <c r="B9" s="29" t="s">
        <v>23</v>
      </c>
      <c r="C9" s="29"/>
      <c r="D9" s="29"/>
      <c r="E9" s="29"/>
      <c r="F9" s="29"/>
      <c r="G9" s="29"/>
      <c r="H9" s="29"/>
      <c r="I9" s="29" t="s">
        <v>24</v>
      </c>
      <c r="J9" s="29"/>
      <c r="K9" s="29"/>
      <c r="L9" s="29"/>
      <c r="M9" s="29"/>
      <c r="N9" s="29"/>
      <c r="O9" s="29"/>
      <c r="P9" s="29" t="s">
        <v>26</v>
      </c>
      <c r="Q9" s="29"/>
      <c r="R9" s="29"/>
      <c r="S9" s="29"/>
      <c r="T9" s="29"/>
      <c r="U9" s="29"/>
      <c r="V9" s="29"/>
      <c r="W9" s="29" t="s">
        <v>27</v>
      </c>
      <c r="X9" s="29"/>
      <c r="Y9" s="29"/>
      <c r="Z9" s="29"/>
      <c r="AA9" s="29"/>
      <c r="AB9" s="29"/>
      <c r="AC9" s="29"/>
      <c r="AD9" s="29" t="s">
        <v>22</v>
      </c>
      <c r="AE9" s="29"/>
      <c r="AF9" s="29"/>
      <c r="AG9" s="29"/>
      <c r="AH9" s="29"/>
      <c r="AI9" s="29"/>
      <c r="AJ9" s="29"/>
      <c r="AK9" s="3"/>
      <c r="AL9" s="29" t="s">
        <v>30</v>
      </c>
      <c r="AM9" s="29"/>
      <c r="AN9" s="29"/>
      <c r="AO9" s="29"/>
      <c r="AP9" s="29"/>
      <c r="AQ9" s="29"/>
      <c r="AR9" s="29"/>
      <c r="AS9" s="29"/>
      <c r="AT9" s="29" t="s">
        <v>31</v>
      </c>
      <c r="AU9" s="29"/>
      <c r="AV9" s="29"/>
      <c r="AW9" s="29"/>
      <c r="AX9" s="29"/>
      <c r="AY9" s="29"/>
      <c r="AZ9" s="29"/>
      <c r="BA9" s="29"/>
      <c r="BB9" s="29" t="s">
        <v>34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35</v>
      </c>
      <c r="BM9" s="42"/>
      <c r="BN9" s="43" t="s">
        <v>37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2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71.900000000000006</v>
      </c>
      <c r="J10" s="36"/>
      <c r="K10" s="36"/>
      <c r="L10" s="36"/>
      <c r="M10" s="36"/>
      <c r="N10" s="36"/>
      <c r="O10" s="36"/>
      <c r="P10" s="36">
        <f>データ!P6</f>
        <v>3.01</v>
      </c>
      <c r="Q10" s="36"/>
      <c r="R10" s="36"/>
      <c r="S10" s="36"/>
      <c r="T10" s="36"/>
      <c r="U10" s="36"/>
      <c r="V10" s="36"/>
      <c r="W10" s="36">
        <f>データ!Q6</f>
        <v>92.76</v>
      </c>
      <c r="X10" s="36"/>
      <c r="Y10" s="36"/>
      <c r="Z10" s="36"/>
      <c r="AA10" s="36"/>
      <c r="AB10" s="36"/>
      <c r="AC10" s="36"/>
      <c r="AD10" s="35">
        <f>データ!R6</f>
        <v>2430</v>
      </c>
      <c r="AE10" s="35"/>
      <c r="AF10" s="35"/>
      <c r="AG10" s="35"/>
      <c r="AH10" s="35"/>
      <c r="AI10" s="35"/>
      <c r="AJ10" s="35"/>
      <c r="AK10" s="2"/>
      <c r="AL10" s="35">
        <f>データ!V6</f>
        <v>11817</v>
      </c>
      <c r="AM10" s="35"/>
      <c r="AN10" s="35"/>
      <c r="AO10" s="35"/>
      <c r="AP10" s="35"/>
      <c r="AQ10" s="35"/>
      <c r="AR10" s="35"/>
      <c r="AS10" s="35"/>
      <c r="AT10" s="36">
        <f>データ!W6</f>
        <v>6.95</v>
      </c>
      <c r="AU10" s="36"/>
      <c r="AV10" s="36"/>
      <c r="AW10" s="36"/>
      <c r="AX10" s="36"/>
      <c r="AY10" s="36"/>
      <c r="AZ10" s="36"/>
      <c r="BA10" s="36"/>
      <c r="BB10" s="36">
        <f>データ!X6</f>
        <v>1700.29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38</v>
      </c>
      <c r="BM10" s="46"/>
      <c r="BN10" s="47" t="s">
        <v>40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41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2">
      <c r="A14" s="2"/>
      <c r="B14" s="53" t="s">
        <v>29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59" t="s">
        <v>42</v>
      </c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1"/>
    </row>
    <row r="15" spans="1:78" ht="13.5" customHeight="1" x14ac:dyDescent="0.2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2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4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9" t="s">
        <v>44</v>
      </c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2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5" t="s">
        <v>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56" t="s">
        <v>11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9" t="s">
        <v>10</v>
      </c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1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2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4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5" t="s">
        <v>79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49" t="s">
        <v>45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2">
      <c r="B84" s="6" t="s">
        <v>46</v>
      </c>
      <c r="C84" s="6"/>
      <c r="D84" s="6"/>
      <c r="E84" s="6" t="s">
        <v>48</v>
      </c>
      <c r="F84" s="6" t="s">
        <v>49</v>
      </c>
      <c r="G84" s="6" t="s">
        <v>50</v>
      </c>
      <c r="H84" s="6" t="s">
        <v>43</v>
      </c>
      <c r="I84" s="6" t="s">
        <v>9</v>
      </c>
      <c r="J84" s="6" t="s">
        <v>51</v>
      </c>
      <c r="K84" s="6" t="s">
        <v>52</v>
      </c>
      <c r="L84" s="6" t="s">
        <v>33</v>
      </c>
      <c r="M84" s="6" t="s">
        <v>36</v>
      </c>
      <c r="N84" s="6" t="s">
        <v>54</v>
      </c>
      <c r="O84" s="6" t="s">
        <v>56</v>
      </c>
    </row>
    <row r="85" spans="1:78" hidden="1" x14ac:dyDescent="0.2">
      <c r="B85" s="6"/>
      <c r="C85" s="6"/>
      <c r="D85" s="6"/>
      <c r="E85" s="6" t="str">
        <f>データ!AI6</f>
        <v>【104.30】</v>
      </c>
      <c r="F85" s="6" t="str">
        <f>データ!AT6</f>
        <v>【102.74】</v>
      </c>
      <c r="G85" s="6" t="str">
        <f>データ!BE6</f>
        <v>【47.19】</v>
      </c>
      <c r="H85" s="6" t="str">
        <f>データ!BP6</f>
        <v>【798.10】</v>
      </c>
      <c r="I85" s="6" t="str">
        <f>データ!CA6</f>
        <v>【54.51】</v>
      </c>
      <c r="J85" s="6" t="str">
        <f>データ!CL6</f>
        <v>【286.33】</v>
      </c>
      <c r="K85" s="6" t="str">
        <f>データ!CW6</f>
        <v>【49.92】</v>
      </c>
      <c r="L85" s="6" t="str">
        <f>データ!DH6</f>
        <v>【87.80】</v>
      </c>
      <c r="M85" s="6" t="str">
        <f>データ!DS6</f>
        <v>【28.46】</v>
      </c>
      <c r="N85" s="6" t="str">
        <f>データ!ED6</f>
        <v>【0.03】</v>
      </c>
      <c r="O85" s="6" t="str">
        <f>データ!EO6</f>
        <v>【0.02】</v>
      </c>
    </row>
  </sheetData>
  <sheetProtection algorithmName="SHA-512" hashValue="nU9RASe6l1dv5sIe8Ua1FUAZfbNsy4qQBykHOSy45bbjhSIqXyGhW1Hxg9F08M6pcG9Z1Rvy4Ttp2Xrwc7vV/A==" saltValue="S48Yc9drnLA6oEtKWFm9BQ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58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20</v>
      </c>
      <c r="B3" s="16" t="s">
        <v>32</v>
      </c>
      <c r="C3" s="16" t="s">
        <v>60</v>
      </c>
      <c r="D3" s="16" t="s">
        <v>39</v>
      </c>
      <c r="E3" s="16" t="s">
        <v>4</v>
      </c>
      <c r="F3" s="16" t="s">
        <v>3</v>
      </c>
      <c r="G3" s="16" t="s">
        <v>25</v>
      </c>
      <c r="H3" s="73" t="s">
        <v>61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1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11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62</v>
      </c>
      <c r="B4" s="17"/>
      <c r="C4" s="17"/>
      <c r="D4" s="17"/>
      <c r="E4" s="17"/>
      <c r="F4" s="17"/>
      <c r="G4" s="17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47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28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64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15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69</v>
      </c>
      <c r="B5" s="18"/>
      <c r="C5" s="18"/>
      <c r="D5" s="18"/>
      <c r="E5" s="18"/>
      <c r="F5" s="18"/>
      <c r="G5" s="18"/>
      <c r="H5" s="22" t="s">
        <v>59</v>
      </c>
      <c r="I5" s="22" t="s">
        <v>70</v>
      </c>
      <c r="J5" s="22" t="s">
        <v>71</v>
      </c>
      <c r="K5" s="22" t="s">
        <v>72</v>
      </c>
      <c r="L5" s="22" t="s">
        <v>73</v>
      </c>
      <c r="M5" s="22" t="s">
        <v>5</v>
      </c>
      <c r="N5" s="22" t="s">
        <v>74</v>
      </c>
      <c r="O5" s="22" t="s">
        <v>75</v>
      </c>
      <c r="P5" s="22" t="s">
        <v>76</v>
      </c>
      <c r="Q5" s="22" t="s">
        <v>77</v>
      </c>
      <c r="R5" s="22" t="s">
        <v>78</v>
      </c>
      <c r="S5" s="22" t="s">
        <v>80</v>
      </c>
      <c r="T5" s="22" t="s">
        <v>81</v>
      </c>
      <c r="U5" s="22" t="s">
        <v>0</v>
      </c>
      <c r="V5" s="22" t="s">
        <v>82</v>
      </c>
      <c r="W5" s="22" t="s">
        <v>83</v>
      </c>
      <c r="X5" s="22" t="s">
        <v>84</v>
      </c>
      <c r="Y5" s="22" t="s">
        <v>85</v>
      </c>
      <c r="Z5" s="22" t="s">
        <v>86</v>
      </c>
      <c r="AA5" s="22" t="s">
        <v>87</v>
      </c>
      <c r="AB5" s="22" t="s">
        <v>88</v>
      </c>
      <c r="AC5" s="22" t="s">
        <v>89</v>
      </c>
      <c r="AD5" s="22" t="s">
        <v>91</v>
      </c>
      <c r="AE5" s="22" t="s">
        <v>92</v>
      </c>
      <c r="AF5" s="22" t="s">
        <v>93</v>
      </c>
      <c r="AG5" s="22" t="s">
        <v>94</v>
      </c>
      <c r="AH5" s="22" t="s">
        <v>95</v>
      </c>
      <c r="AI5" s="22" t="s">
        <v>46</v>
      </c>
      <c r="AJ5" s="22" t="s">
        <v>85</v>
      </c>
      <c r="AK5" s="22" t="s">
        <v>86</v>
      </c>
      <c r="AL5" s="22" t="s">
        <v>87</v>
      </c>
      <c r="AM5" s="22" t="s">
        <v>88</v>
      </c>
      <c r="AN5" s="22" t="s">
        <v>89</v>
      </c>
      <c r="AO5" s="22" t="s">
        <v>91</v>
      </c>
      <c r="AP5" s="22" t="s">
        <v>92</v>
      </c>
      <c r="AQ5" s="22" t="s">
        <v>93</v>
      </c>
      <c r="AR5" s="22" t="s">
        <v>94</v>
      </c>
      <c r="AS5" s="22" t="s">
        <v>95</v>
      </c>
      <c r="AT5" s="22" t="s">
        <v>90</v>
      </c>
      <c r="AU5" s="22" t="s">
        <v>85</v>
      </c>
      <c r="AV5" s="22" t="s">
        <v>86</v>
      </c>
      <c r="AW5" s="22" t="s">
        <v>87</v>
      </c>
      <c r="AX5" s="22" t="s">
        <v>88</v>
      </c>
      <c r="AY5" s="22" t="s">
        <v>89</v>
      </c>
      <c r="AZ5" s="22" t="s">
        <v>91</v>
      </c>
      <c r="BA5" s="22" t="s">
        <v>92</v>
      </c>
      <c r="BB5" s="22" t="s">
        <v>93</v>
      </c>
      <c r="BC5" s="22" t="s">
        <v>94</v>
      </c>
      <c r="BD5" s="22" t="s">
        <v>95</v>
      </c>
      <c r="BE5" s="22" t="s">
        <v>90</v>
      </c>
      <c r="BF5" s="22" t="s">
        <v>85</v>
      </c>
      <c r="BG5" s="22" t="s">
        <v>86</v>
      </c>
      <c r="BH5" s="22" t="s">
        <v>87</v>
      </c>
      <c r="BI5" s="22" t="s">
        <v>88</v>
      </c>
      <c r="BJ5" s="22" t="s">
        <v>89</v>
      </c>
      <c r="BK5" s="22" t="s">
        <v>91</v>
      </c>
      <c r="BL5" s="22" t="s">
        <v>92</v>
      </c>
      <c r="BM5" s="22" t="s">
        <v>93</v>
      </c>
      <c r="BN5" s="22" t="s">
        <v>94</v>
      </c>
      <c r="BO5" s="22" t="s">
        <v>95</v>
      </c>
      <c r="BP5" s="22" t="s">
        <v>90</v>
      </c>
      <c r="BQ5" s="22" t="s">
        <v>85</v>
      </c>
      <c r="BR5" s="22" t="s">
        <v>86</v>
      </c>
      <c r="BS5" s="22" t="s">
        <v>87</v>
      </c>
      <c r="BT5" s="22" t="s">
        <v>88</v>
      </c>
      <c r="BU5" s="22" t="s">
        <v>89</v>
      </c>
      <c r="BV5" s="22" t="s">
        <v>91</v>
      </c>
      <c r="BW5" s="22" t="s">
        <v>92</v>
      </c>
      <c r="BX5" s="22" t="s">
        <v>93</v>
      </c>
      <c r="BY5" s="22" t="s">
        <v>94</v>
      </c>
      <c r="BZ5" s="22" t="s">
        <v>95</v>
      </c>
      <c r="CA5" s="22" t="s">
        <v>90</v>
      </c>
      <c r="CB5" s="22" t="s">
        <v>85</v>
      </c>
      <c r="CC5" s="22" t="s">
        <v>86</v>
      </c>
      <c r="CD5" s="22" t="s">
        <v>87</v>
      </c>
      <c r="CE5" s="22" t="s">
        <v>88</v>
      </c>
      <c r="CF5" s="22" t="s">
        <v>89</v>
      </c>
      <c r="CG5" s="22" t="s">
        <v>91</v>
      </c>
      <c r="CH5" s="22" t="s">
        <v>92</v>
      </c>
      <c r="CI5" s="22" t="s">
        <v>93</v>
      </c>
      <c r="CJ5" s="22" t="s">
        <v>94</v>
      </c>
      <c r="CK5" s="22" t="s">
        <v>95</v>
      </c>
      <c r="CL5" s="22" t="s">
        <v>90</v>
      </c>
      <c r="CM5" s="22" t="s">
        <v>85</v>
      </c>
      <c r="CN5" s="22" t="s">
        <v>86</v>
      </c>
      <c r="CO5" s="22" t="s">
        <v>87</v>
      </c>
      <c r="CP5" s="22" t="s">
        <v>88</v>
      </c>
      <c r="CQ5" s="22" t="s">
        <v>89</v>
      </c>
      <c r="CR5" s="22" t="s">
        <v>91</v>
      </c>
      <c r="CS5" s="22" t="s">
        <v>92</v>
      </c>
      <c r="CT5" s="22" t="s">
        <v>93</v>
      </c>
      <c r="CU5" s="22" t="s">
        <v>94</v>
      </c>
      <c r="CV5" s="22" t="s">
        <v>95</v>
      </c>
      <c r="CW5" s="22" t="s">
        <v>90</v>
      </c>
      <c r="CX5" s="22" t="s">
        <v>85</v>
      </c>
      <c r="CY5" s="22" t="s">
        <v>86</v>
      </c>
      <c r="CZ5" s="22" t="s">
        <v>87</v>
      </c>
      <c r="DA5" s="22" t="s">
        <v>88</v>
      </c>
      <c r="DB5" s="22" t="s">
        <v>89</v>
      </c>
      <c r="DC5" s="22" t="s">
        <v>91</v>
      </c>
      <c r="DD5" s="22" t="s">
        <v>92</v>
      </c>
      <c r="DE5" s="22" t="s">
        <v>93</v>
      </c>
      <c r="DF5" s="22" t="s">
        <v>94</v>
      </c>
      <c r="DG5" s="22" t="s">
        <v>95</v>
      </c>
      <c r="DH5" s="22" t="s">
        <v>90</v>
      </c>
      <c r="DI5" s="22" t="s">
        <v>85</v>
      </c>
      <c r="DJ5" s="22" t="s">
        <v>86</v>
      </c>
      <c r="DK5" s="22" t="s">
        <v>87</v>
      </c>
      <c r="DL5" s="22" t="s">
        <v>88</v>
      </c>
      <c r="DM5" s="22" t="s">
        <v>89</v>
      </c>
      <c r="DN5" s="22" t="s">
        <v>91</v>
      </c>
      <c r="DO5" s="22" t="s">
        <v>92</v>
      </c>
      <c r="DP5" s="22" t="s">
        <v>93</v>
      </c>
      <c r="DQ5" s="22" t="s">
        <v>94</v>
      </c>
      <c r="DR5" s="22" t="s">
        <v>95</v>
      </c>
      <c r="DS5" s="22" t="s">
        <v>90</v>
      </c>
      <c r="DT5" s="22" t="s">
        <v>85</v>
      </c>
      <c r="DU5" s="22" t="s">
        <v>86</v>
      </c>
      <c r="DV5" s="22" t="s">
        <v>87</v>
      </c>
      <c r="DW5" s="22" t="s">
        <v>88</v>
      </c>
      <c r="DX5" s="22" t="s">
        <v>89</v>
      </c>
      <c r="DY5" s="22" t="s">
        <v>91</v>
      </c>
      <c r="DZ5" s="22" t="s">
        <v>92</v>
      </c>
      <c r="EA5" s="22" t="s">
        <v>93</v>
      </c>
      <c r="EB5" s="22" t="s">
        <v>94</v>
      </c>
      <c r="EC5" s="22" t="s">
        <v>95</v>
      </c>
      <c r="ED5" s="22" t="s">
        <v>90</v>
      </c>
      <c r="EE5" s="22" t="s">
        <v>85</v>
      </c>
      <c r="EF5" s="22" t="s">
        <v>86</v>
      </c>
      <c r="EG5" s="22" t="s">
        <v>87</v>
      </c>
      <c r="EH5" s="22" t="s">
        <v>88</v>
      </c>
      <c r="EI5" s="22" t="s">
        <v>89</v>
      </c>
      <c r="EJ5" s="22" t="s">
        <v>91</v>
      </c>
      <c r="EK5" s="22" t="s">
        <v>92</v>
      </c>
      <c r="EL5" s="22" t="s">
        <v>93</v>
      </c>
      <c r="EM5" s="22" t="s">
        <v>94</v>
      </c>
      <c r="EN5" s="22" t="s">
        <v>95</v>
      </c>
      <c r="EO5" s="22" t="s">
        <v>90</v>
      </c>
    </row>
    <row r="6" spans="1:148" s="13" customFormat="1" x14ac:dyDescent="0.2">
      <c r="A6" s="14" t="s">
        <v>96</v>
      </c>
      <c r="B6" s="19">
        <f t="shared" ref="B6:X6" si="1">B7</f>
        <v>2024</v>
      </c>
      <c r="C6" s="19">
        <f t="shared" si="1"/>
        <v>452017</v>
      </c>
      <c r="D6" s="19">
        <f t="shared" si="1"/>
        <v>46</v>
      </c>
      <c r="E6" s="19">
        <f t="shared" si="1"/>
        <v>17</v>
      </c>
      <c r="F6" s="19">
        <f t="shared" si="1"/>
        <v>5</v>
      </c>
      <c r="G6" s="19">
        <f t="shared" si="1"/>
        <v>0</v>
      </c>
      <c r="H6" s="19" t="str">
        <f t="shared" si="1"/>
        <v>宮崎県　宮崎市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農業集落排水</v>
      </c>
      <c r="L6" s="19" t="str">
        <f t="shared" si="1"/>
        <v>F1</v>
      </c>
      <c r="M6" s="19" t="str">
        <f t="shared" si="1"/>
        <v>自治体職員</v>
      </c>
      <c r="N6" s="23" t="str">
        <f t="shared" si="1"/>
        <v>-</v>
      </c>
      <c r="O6" s="23">
        <f t="shared" si="1"/>
        <v>71.900000000000006</v>
      </c>
      <c r="P6" s="23">
        <f t="shared" si="1"/>
        <v>3.01</v>
      </c>
      <c r="Q6" s="23">
        <f t="shared" si="1"/>
        <v>92.76</v>
      </c>
      <c r="R6" s="23">
        <f t="shared" si="1"/>
        <v>2430</v>
      </c>
      <c r="S6" s="23">
        <f t="shared" si="1"/>
        <v>394504</v>
      </c>
      <c r="T6" s="23">
        <f t="shared" si="1"/>
        <v>643.57000000000005</v>
      </c>
      <c r="U6" s="23">
        <f t="shared" si="1"/>
        <v>612.99</v>
      </c>
      <c r="V6" s="23">
        <f t="shared" si="1"/>
        <v>11817</v>
      </c>
      <c r="W6" s="23">
        <f t="shared" si="1"/>
        <v>6.95</v>
      </c>
      <c r="X6" s="23">
        <f t="shared" si="1"/>
        <v>1700.29</v>
      </c>
      <c r="Y6" s="27">
        <f t="shared" ref="Y6:AH6" si="2">IF(Y7="",NA(),Y7)</f>
        <v>103.63</v>
      </c>
      <c r="Z6" s="27">
        <f t="shared" si="2"/>
        <v>103.12</v>
      </c>
      <c r="AA6" s="27">
        <f t="shared" si="2"/>
        <v>106.34</v>
      </c>
      <c r="AB6" s="27">
        <f t="shared" si="2"/>
        <v>108.06</v>
      </c>
      <c r="AC6" s="27">
        <f t="shared" si="2"/>
        <v>106.31</v>
      </c>
      <c r="AD6" s="27">
        <f t="shared" si="2"/>
        <v>103.09</v>
      </c>
      <c r="AE6" s="27">
        <f t="shared" si="2"/>
        <v>102.11</v>
      </c>
      <c r="AF6" s="27">
        <f t="shared" si="2"/>
        <v>101.91</v>
      </c>
      <c r="AG6" s="27">
        <f t="shared" si="2"/>
        <v>103.07</v>
      </c>
      <c r="AH6" s="27">
        <f t="shared" si="2"/>
        <v>103.04</v>
      </c>
      <c r="AI6" s="23" t="str">
        <f>IF(AI7="","",IF(AI7="-","【-】","【"&amp;SUBSTITUTE(TEXT(AI7,"#,##0.00"),"-","△")&amp;"】"))</f>
        <v>【104.30】</v>
      </c>
      <c r="AJ6" s="23">
        <f t="shared" ref="AJ6:AS6" si="3">IF(AJ7="",NA(),AJ7)</f>
        <v>0</v>
      </c>
      <c r="AK6" s="23">
        <f t="shared" si="3"/>
        <v>0</v>
      </c>
      <c r="AL6" s="23">
        <f t="shared" si="3"/>
        <v>0</v>
      </c>
      <c r="AM6" s="23">
        <f t="shared" si="3"/>
        <v>0</v>
      </c>
      <c r="AN6" s="23">
        <f t="shared" si="3"/>
        <v>0</v>
      </c>
      <c r="AO6" s="27">
        <f t="shared" si="3"/>
        <v>101.24</v>
      </c>
      <c r="AP6" s="27">
        <f t="shared" si="3"/>
        <v>124.9</v>
      </c>
      <c r="AQ6" s="27">
        <f t="shared" si="3"/>
        <v>124.8</v>
      </c>
      <c r="AR6" s="27">
        <f t="shared" si="3"/>
        <v>120.64</v>
      </c>
      <c r="AS6" s="27">
        <f t="shared" si="3"/>
        <v>100.31</v>
      </c>
      <c r="AT6" s="23" t="str">
        <f>IF(AT7="","",IF(AT7="-","【-】","【"&amp;SUBSTITUTE(TEXT(AT7,"#,##0.00"),"-","△")&amp;"】"))</f>
        <v>【102.74】</v>
      </c>
      <c r="AU6" s="27">
        <f t="shared" ref="AU6:BD6" si="4">IF(AU7="",NA(),AU7)</f>
        <v>68.19</v>
      </c>
      <c r="AV6" s="27">
        <f t="shared" si="4"/>
        <v>70.87</v>
      </c>
      <c r="AW6" s="27">
        <f t="shared" si="4"/>
        <v>78.5</v>
      </c>
      <c r="AX6" s="27">
        <f t="shared" si="4"/>
        <v>82.95</v>
      </c>
      <c r="AY6" s="27">
        <f t="shared" si="4"/>
        <v>68.239999999999995</v>
      </c>
      <c r="AZ6" s="27">
        <f t="shared" si="4"/>
        <v>37.24</v>
      </c>
      <c r="BA6" s="27">
        <f t="shared" si="4"/>
        <v>33.58</v>
      </c>
      <c r="BB6" s="27">
        <f t="shared" si="4"/>
        <v>35.42</v>
      </c>
      <c r="BC6" s="27">
        <f t="shared" si="4"/>
        <v>39.82</v>
      </c>
      <c r="BD6" s="27">
        <f t="shared" si="4"/>
        <v>41.03</v>
      </c>
      <c r="BE6" s="23" t="str">
        <f>IF(BE7="","",IF(BE7="-","【-】","【"&amp;SUBSTITUTE(TEXT(BE7,"#,##0.00"),"-","△")&amp;"】"))</f>
        <v>【47.19】</v>
      </c>
      <c r="BF6" s="23">
        <f t="shared" ref="BF6:BO6" si="5">IF(BF7="",NA(),BF7)</f>
        <v>0</v>
      </c>
      <c r="BG6" s="23">
        <f t="shared" si="5"/>
        <v>0</v>
      </c>
      <c r="BH6" s="23">
        <f t="shared" si="5"/>
        <v>0</v>
      </c>
      <c r="BI6" s="23">
        <f t="shared" si="5"/>
        <v>0</v>
      </c>
      <c r="BJ6" s="23">
        <f t="shared" si="5"/>
        <v>0</v>
      </c>
      <c r="BK6" s="27">
        <f t="shared" si="5"/>
        <v>783.8</v>
      </c>
      <c r="BL6" s="27">
        <f t="shared" si="5"/>
        <v>778.81</v>
      </c>
      <c r="BM6" s="27">
        <f t="shared" si="5"/>
        <v>718.49</v>
      </c>
      <c r="BN6" s="27">
        <f t="shared" si="5"/>
        <v>743.31</v>
      </c>
      <c r="BO6" s="27">
        <f t="shared" si="5"/>
        <v>796.8</v>
      </c>
      <c r="BP6" s="23" t="str">
        <f>IF(BP7="","",IF(BP7="-","【-】","【"&amp;SUBSTITUTE(TEXT(BP7,"#,##0.00"),"-","△")&amp;"】"))</f>
        <v>【798.10】</v>
      </c>
      <c r="BQ6" s="27">
        <f t="shared" ref="BQ6:BZ6" si="6">IF(BQ7="",NA(),BQ7)</f>
        <v>62.3</v>
      </c>
      <c r="BR6" s="27">
        <f t="shared" si="6"/>
        <v>69.59</v>
      </c>
      <c r="BS6" s="27">
        <f t="shared" si="6"/>
        <v>66.239999999999995</v>
      </c>
      <c r="BT6" s="27">
        <f t="shared" si="6"/>
        <v>67.87</v>
      </c>
      <c r="BU6" s="27">
        <f t="shared" si="6"/>
        <v>64.75</v>
      </c>
      <c r="BV6" s="27">
        <f t="shared" si="6"/>
        <v>68.11</v>
      </c>
      <c r="BW6" s="27">
        <f t="shared" si="6"/>
        <v>67.23</v>
      </c>
      <c r="BX6" s="27">
        <f t="shared" si="6"/>
        <v>61.82</v>
      </c>
      <c r="BY6" s="27">
        <f t="shared" si="6"/>
        <v>61.15</v>
      </c>
      <c r="BZ6" s="27">
        <f t="shared" si="6"/>
        <v>58.41</v>
      </c>
      <c r="CA6" s="23" t="str">
        <f>IF(CA7="","",IF(CA7="-","【-】","【"&amp;SUBSTITUTE(TEXT(CA7,"#,##0.00"),"-","△")&amp;"】"))</f>
        <v>【54.51】</v>
      </c>
      <c r="CB6" s="27">
        <f t="shared" ref="CB6:CK6" si="7">IF(CB7="",NA(),CB7)</f>
        <v>196.86</v>
      </c>
      <c r="CC6" s="27">
        <f t="shared" si="7"/>
        <v>176.02</v>
      </c>
      <c r="CD6" s="27">
        <f t="shared" si="7"/>
        <v>184.89</v>
      </c>
      <c r="CE6" s="27">
        <f t="shared" si="7"/>
        <v>180.45</v>
      </c>
      <c r="CF6" s="27">
        <f t="shared" si="7"/>
        <v>189.13</v>
      </c>
      <c r="CG6" s="27">
        <f t="shared" si="7"/>
        <v>222.41</v>
      </c>
      <c r="CH6" s="27">
        <f t="shared" si="7"/>
        <v>228.21</v>
      </c>
      <c r="CI6" s="27">
        <f t="shared" si="7"/>
        <v>246.9</v>
      </c>
      <c r="CJ6" s="27">
        <f t="shared" si="7"/>
        <v>250.43</v>
      </c>
      <c r="CK6" s="27">
        <f t="shared" si="7"/>
        <v>267.33999999999997</v>
      </c>
      <c r="CL6" s="23" t="str">
        <f>IF(CL7="","",IF(CL7="-","【-】","【"&amp;SUBSTITUTE(TEXT(CL7,"#,##0.00"),"-","△")&amp;"】"))</f>
        <v>【286.33】</v>
      </c>
      <c r="CM6" s="27">
        <f t="shared" ref="CM6:CV6" si="8">IF(CM7="",NA(),CM7)</f>
        <v>44.93</v>
      </c>
      <c r="CN6" s="27">
        <f t="shared" si="8"/>
        <v>45.17</v>
      </c>
      <c r="CO6" s="27">
        <f t="shared" si="8"/>
        <v>45.78</v>
      </c>
      <c r="CP6" s="27">
        <f t="shared" si="8"/>
        <v>46.08</v>
      </c>
      <c r="CQ6" s="27">
        <f t="shared" si="8"/>
        <v>43.31</v>
      </c>
      <c r="CR6" s="27">
        <f t="shared" si="8"/>
        <v>55.26</v>
      </c>
      <c r="CS6" s="27">
        <f t="shared" si="8"/>
        <v>54.54</v>
      </c>
      <c r="CT6" s="27">
        <f t="shared" si="8"/>
        <v>52.9</v>
      </c>
      <c r="CU6" s="27">
        <f t="shared" si="8"/>
        <v>52.63</v>
      </c>
      <c r="CV6" s="27">
        <f t="shared" si="8"/>
        <v>52.34</v>
      </c>
      <c r="CW6" s="23" t="str">
        <f>IF(CW7="","",IF(CW7="-","【-】","【"&amp;SUBSTITUTE(TEXT(CW7,"#,##0.00"),"-","△")&amp;"】"))</f>
        <v>【49.92】</v>
      </c>
      <c r="CX6" s="27">
        <f t="shared" ref="CX6:DG6" si="9">IF(CX7="",NA(),CX7)</f>
        <v>84.09</v>
      </c>
      <c r="CY6" s="27">
        <f t="shared" si="9"/>
        <v>84.56</v>
      </c>
      <c r="CZ6" s="27">
        <f t="shared" si="9"/>
        <v>85.87</v>
      </c>
      <c r="DA6" s="27">
        <f t="shared" si="9"/>
        <v>86.42</v>
      </c>
      <c r="DB6" s="27">
        <f t="shared" si="9"/>
        <v>85.93</v>
      </c>
      <c r="DC6" s="27">
        <f t="shared" si="9"/>
        <v>90.52</v>
      </c>
      <c r="DD6" s="27">
        <f t="shared" si="9"/>
        <v>90.3</v>
      </c>
      <c r="DE6" s="27">
        <f t="shared" si="9"/>
        <v>90.3</v>
      </c>
      <c r="DF6" s="27">
        <f t="shared" si="9"/>
        <v>90.32</v>
      </c>
      <c r="DG6" s="27">
        <f t="shared" si="9"/>
        <v>90.05</v>
      </c>
      <c r="DH6" s="23" t="str">
        <f>IF(DH7="","",IF(DH7="-","【-】","【"&amp;SUBSTITUTE(TEXT(DH7,"#,##0.00"),"-","△")&amp;"】"))</f>
        <v>【87.80】</v>
      </c>
      <c r="DI6" s="27">
        <f t="shared" ref="DI6:DR6" si="10">IF(DI7="",NA(),DI7)</f>
        <v>39.64</v>
      </c>
      <c r="DJ6" s="27">
        <f t="shared" si="10"/>
        <v>41.71</v>
      </c>
      <c r="DK6" s="27">
        <f t="shared" si="10"/>
        <v>43.68</v>
      </c>
      <c r="DL6" s="27">
        <f t="shared" si="10"/>
        <v>45.67</v>
      </c>
      <c r="DM6" s="27">
        <f t="shared" si="10"/>
        <v>47.03</v>
      </c>
      <c r="DN6" s="27">
        <f t="shared" si="10"/>
        <v>24.8</v>
      </c>
      <c r="DO6" s="27">
        <f t="shared" si="10"/>
        <v>28.12</v>
      </c>
      <c r="DP6" s="27">
        <f t="shared" si="10"/>
        <v>28.79</v>
      </c>
      <c r="DQ6" s="27">
        <f t="shared" si="10"/>
        <v>30.5</v>
      </c>
      <c r="DR6" s="27">
        <f t="shared" si="10"/>
        <v>30.49</v>
      </c>
      <c r="DS6" s="23" t="str">
        <f>IF(DS7="","",IF(DS7="-","【-】","【"&amp;SUBSTITUTE(TEXT(DS7,"#,##0.00"),"-","△")&amp;"】"))</f>
        <v>【28.46】</v>
      </c>
      <c r="DT6" s="23">
        <f t="shared" ref="DT6:EC6" si="11">IF(DT7="",NA(),DT7)</f>
        <v>0</v>
      </c>
      <c r="DU6" s="23">
        <f t="shared" si="11"/>
        <v>0</v>
      </c>
      <c r="DV6" s="23">
        <f t="shared" si="11"/>
        <v>0</v>
      </c>
      <c r="DW6" s="23">
        <f t="shared" si="11"/>
        <v>0</v>
      </c>
      <c r="DX6" s="23">
        <f t="shared" si="11"/>
        <v>0</v>
      </c>
      <c r="DY6" s="23">
        <f t="shared" si="11"/>
        <v>0</v>
      </c>
      <c r="DZ6" s="23">
        <f t="shared" si="11"/>
        <v>0</v>
      </c>
      <c r="EA6" s="23">
        <f t="shared" si="11"/>
        <v>0</v>
      </c>
      <c r="EB6" s="23">
        <f t="shared" si="11"/>
        <v>0</v>
      </c>
      <c r="EC6" s="27">
        <f t="shared" si="11"/>
        <v>0.05</v>
      </c>
      <c r="ED6" s="23" t="str">
        <f>IF(ED7="","",IF(ED7="-","【-】","【"&amp;SUBSTITUTE(TEXT(ED7,"#,##0.00"),"-","△")&amp;"】"))</f>
        <v>【0.03】</v>
      </c>
      <c r="EE6" s="23">
        <f t="shared" ref="EE6:EN6" si="12">IF(EE7="",NA(),EE7)</f>
        <v>0</v>
      </c>
      <c r="EF6" s="23">
        <f t="shared" si="12"/>
        <v>0</v>
      </c>
      <c r="EG6" s="23">
        <f t="shared" si="12"/>
        <v>0</v>
      </c>
      <c r="EH6" s="23">
        <f t="shared" si="12"/>
        <v>0</v>
      </c>
      <c r="EI6" s="23">
        <f t="shared" si="12"/>
        <v>0</v>
      </c>
      <c r="EJ6" s="27">
        <f t="shared" si="12"/>
        <v>0.02</v>
      </c>
      <c r="EK6" s="27">
        <f t="shared" si="12"/>
        <v>0.01</v>
      </c>
      <c r="EL6" s="27">
        <f t="shared" si="12"/>
        <v>0.01</v>
      </c>
      <c r="EM6" s="27">
        <f t="shared" si="12"/>
        <v>0.02</v>
      </c>
      <c r="EN6" s="27">
        <f t="shared" si="12"/>
        <v>0.02</v>
      </c>
      <c r="EO6" s="23" t="str">
        <f>IF(EO7="","",IF(EO7="-","【-】","【"&amp;SUBSTITUTE(TEXT(EO7,"#,##0.00"),"-","△")&amp;"】"))</f>
        <v>【0.02】</v>
      </c>
    </row>
    <row r="7" spans="1:148" s="13" customFormat="1" x14ac:dyDescent="0.2">
      <c r="A7" s="14"/>
      <c r="B7" s="20">
        <v>2024</v>
      </c>
      <c r="C7" s="20">
        <v>452017</v>
      </c>
      <c r="D7" s="20">
        <v>46</v>
      </c>
      <c r="E7" s="20">
        <v>17</v>
      </c>
      <c r="F7" s="20">
        <v>5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100</v>
      </c>
      <c r="L7" s="20" t="s">
        <v>101</v>
      </c>
      <c r="M7" s="20" t="s">
        <v>102</v>
      </c>
      <c r="N7" s="24" t="s">
        <v>103</v>
      </c>
      <c r="O7" s="24">
        <v>71.900000000000006</v>
      </c>
      <c r="P7" s="24">
        <v>3.01</v>
      </c>
      <c r="Q7" s="24">
        <v>92.76</v>
      </c>
      <c r="R7" s="24">
        <v>2430</v>
      </c>
      <c r="S7" s="24">
        <v>394504</v>
      </c>
      <c r="T7" s="24">
        <v>643.57000000000005</v>
      </c>
      <c r="U7" s="24">
        <v>612.99</v>
      </c>
      <c r="V7" s="24">
        <v>11817</v>
      </c>
      <c r="W7" s="24">
        <v>6.95</v>
      </c>
      <c r="X7" s="24">
        <v>1700.29</v>
      </c>
      <c r="Y7" s="24">
        <v>103.63</v>
      </c>
      <c r="Z7" s="24">
        <v>103.12</v>
      </c>
      <c r="AA7" s="24">
        <v>106.34</v>
      </c>
      <c r="AB7" s="24">
        <v>108.06</v>
      </c>
      <c r="AC7" s="24">
        <v>106.31</v>
      </c>
      <c r="AD7" s="24">
        <v>103.09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101.24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68.19</v>
      </c>
      <c r="AV7" s="24">
        <v>70.87</v>
      </c>
      <c r="AW7" s="24">
        <v>78.5</v>
      </c>
      <c r="AX7" s="24">
        <v>82.95</v>
      </c>
      <c r="AY7" s="24">
        <v>68.239999999999995</v>
      </c>
      <c r="AZ7" s="24">
        <v>37.24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783.8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62.3</v>
      </c>
      <c r="BR7" s="24">
        <v>69.59</v>
      </c>
      <c r="BS7" s="24">
        <v>66.239999999999995</v>
      </c>
      <c r="BT7" s="24">
        <v>67.87</v>
      </c>
      <c r="BU7" s="24">
        <v>64.75</v>
      </c>
      <c r="BV7" s="24">
        <v>68.11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196.86</v>
      </c>
      <c r="CC7" s="24">
        <v>176.02</v>
      </c>
      <c r="CD7" s="24">
        <v>184.89</v>
      </c>
      <c r="CE7" s="24">
        <v>180.45</v>
      </c>
      <c r="CF7" s="24">
        <v>189.13</v>
      </c>
      <c r="CG7" s="24">
        <v>222.41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44.93</v>
      </c>
      <c r="CN7" s="24">
        <v>45.17</v>
      </c>
      <c r="CO7" s="24">
        <v>45.78</v>
      </c>
      <c r="CP7" s="24">
        <v>46.08</v>
      </c>
      <c r="CQ7" s="24">
        <v>43.31</v>
      </c>
      <c r="CR7" s="24">
        <v>55.26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>
        <v>84.09</v>
      </c>
      <c r="CY7" s="24">
        <v>84.56</v>
      </c>
      <c r="CZ7" s="24">
        <v>85.87</v>
      </c>
      <c r="DA7" s="24">
        <v>86.42</v>
      </c>
      <c r="DB7" s="24">
        <v>85.93</v>
      </c>
      <c r="DC7" s="24">
        <v>90.52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>
        <v>39.64</v>
      </c>
      <c r="DJ7" s="24">
        <v>41.71</v>
      </c>
      <c r="DK7" s="24">
        <v>43.68</v>
      </c>
      <c r="DL7" s="24">
        <v>45.67</v>
      </c>
      <c r="DM7" s="24">
        <v>47.03</v>
      </c>
      <c r="DN7" s="24">
        <v>24.8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104</v>
      </c>
      <c r="C9" s="15" t="s">
        <v>105</v>
      </c>
      <c r="D9" s="15" t="s">
        <v>106</v>
      </c>
      <c r="E9" s="15" t="s">
        <v>107</v>
      </c>
      <c r="F9" s="15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32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8" x14ac:dyDescent="0.2">
      <c r="B13" t="s">
        <v>111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堀口 太暉</cp:lastModifiedBy>
  <dcterms:created xsi:type="dcterms:W3CDTF">2025-12-23T06:24:28Z</dcterms:created>
  <dcterms:modified xsi:type="dcterms:W3CDTF">2026-02-24T07:16:11Z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2026-01-29T23:39:39Z</vt:filetime>
  </property>
</Properties>
</file>