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28D7C75C-EA97-49D3-AF2C-10E6D8161744}" xr6:coauthVersionLast="47" xr6:coauthVersionMax="47" xr10:uidLastSave="{00000000-0000-0000-0000-000000000000}"/>
  <workbookProtection workbookAlgorithmName="SHA-512" workbookHashValue="QNI4jo2iPGOEFDRXuugOj4Ns1/mYJa1ZLolhRNj4KBvvO9BNQhUPsxqWT/ssTdzguYdvsUZuPfzAMJkuUvzY0w==" workbookSaltValue="GAGMMd2LkbBfCw0JWnVa6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<sst xmlns="http://schemas.openxmlformats.org/spreadsheetml/2006/main" count="231" uniqueCount="115">
  <si>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</si>
  <si>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</si>
  <si>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</si>
  <si>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</si>
  <si>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</si>
  <si>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</si>
  <si>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</si>
  <si>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</si>
  <si>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</si>
  <si>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</si>
  <si>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</si>
  <si>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</si>
  <si>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</si>
  <si>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</si>
  <si>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</si>
  <si>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</si>
  <si>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</si>
  <si>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</si>
  <si>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</si>
  <si>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</si>
  <si>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</si>
  <si>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</si>
  <si>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</si>
  <si>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</si>
  <si>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</si>
  <si>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</si>
  <si>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</si>
  <si>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</si>
  <si>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</si>
  <si>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</si>
  <si>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</si>
  <si>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</si>
  <si>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</si>
  <si>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</si>
  <si>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</si>
  <si>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</si>
  <si>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</si>
  <si>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</si>
  <si>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</si>
  <si>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</si>
  <si>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</si>
  <si>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</si>
  <si>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</si>
  <si>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</si>
  <si>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</si>
  <si>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</si>
  <si>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</si>
  <si>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</si>
  <si>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</si>
  <si>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</si>
  <si>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</si>
  <si>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</si>
  <si>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</si>
  <si>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</si>
  <si>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</si>
  <si>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</si>
  <si>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</si>
  <si>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</si>
  <si>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</si>
  <si>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</si>
  <si>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</si>
  <si>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</si>
  <si>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</si>
  <si>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</si>
  <si>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</si>
  <si>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</si>
  <si>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</si>
  <si>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</si>
  <si>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</si>
  <si>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</si>
  <si>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</si>
  <si>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</si>
  <si>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</si>
  <si>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</si>
  <si>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</si>
  <si>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</si>
  <si>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</si>
  <si>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</si>
  <si>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</si>
  <si>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</si>
  <si>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</si>
  <si>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</si>
  <si>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</si>
  <si>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</si>
  <si>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</si>
  <si>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</si>
  <si>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</si>
  <si>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</si>
  <si>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</si>
  <si>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</si>
  <si>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</si>
  <si>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</si>
  <si>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</si>
  <si>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</si>
  <si>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</si>
  <si>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</si>
  <si>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</si>
  <si>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</si>
  <si>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</si>
  <si>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</si>
  <si>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</si>
  <si>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</si>
  <si>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</si>
  <si>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</si>
  <si>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</si>
  <si>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</si>
  <si>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</si>
  <si>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</si>
  <si>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</si>
  <si>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</si>
  <si>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</si>
  <si>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</si>
  <si>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有形固定資産減価償却率は、数値が100％に近いほど、保有資産が法定耐用年数に近づいていることを示しています。
　老朽化について、法定耐用年数を超えた管渠はないことから、現在必要な更新事業はない状況です。
　今後の老朽化を見据えて、将来の更新費用の財源確保と投資計画の見直し等を行う必要があります。</t>
  </si>
  <si>
    <t>　今後、処理施設の老朽化に伴う費用の増加に対応するため、更新費用の財源となる使用料の見直しや処理場の統廃合も含めた効率的な改革が必要となっています。
　また、本地域内においては、不明水増加が大きな問題となっています。その影響による維持管理経費の増加も顕著に表れているため、早急な原因の究明と整備を行う必要があります。なお、経営戦略については令和6年度に近年の物価高騰等の影響を事業費に反映し、改定を行いました。</t>
    <phoneticPr fontId="4"/>
  </si>
  <si>
    <t>・経常収支比率は100％を上回っており、累積欠損金も発生しておらず、比較的経営の健全性は保たれています。今後も健全経営を持続していくことが必要です。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経費回収率は100％を下回っています。このことは、現行の使用料収入では全ての汚水処理経費を賄えていないことを示していますので、将来を見据え、維持管理費用に対する使用料水準について再検討していく必要があります。また、維持管理費の削減や不明水（特に雨天時に汚水量が増加する現象）対策に取り組み、有収水量の確保に努めます。
・水洗化率は平均値よりも優位な数値で推移していますが、施設利用率は平均値を下回っています。これは、令和４年度に農業集落排水処理区域であった行縢地区を効率的な汚水処理を目的に特定環境保全公共下水道に接続したため、水洗化率は上昇し、施設利用率は一時的に減少したと考えられます。</t>
    <rPh sb="13" eb="15">
      <t>ウワマワ</t>
    </rPh>
    <rPh sb="34" eb="37">
      <t>ヒカクテキ</t>
    </rPh>
    <rPh sb="37" eb="39">
      <t>ケイエイ</t>
    </rPh>
    <rPh sb="40" eb="43">
      <t>ケンゼンセイ</t>
    </rPh>
    <rPh sb="44" eb="45">
      <t>タモ</t>
    </rPh>
    <rPh sb="52" eb="54">
      <t>コンゴ</t>
    </rPh>
    <rPh sb="55" eb="57">
      <t>ケンゼン</t>
    </rPh>
    <rPh sb="60" eb="62">
      <t>ジゾク</t>
    </rPh>
    <rPh sb="69" eb="71">
      <t>ヒツヨウ</t>
    </rPh>
    <rPh sb="414" eb="416">
      <t>スイセン</t>
    </rPh>
    <rPh sb="416" eb="417">
      <t>カ</t>
    </rPh>
    <rPh sb="417" eb="418">
      <t>リツ</t>
    </rPh>
    <rPh sb="440" eb="442">
      <t>シセツ</t>
    </rPh>
    <rPh sb="442" eb="445">
      <t>リヨウリツ</t>
    </rPh>
    <rPh sb="446" eb="449">
      <t>ヘイキンチ</t>
    </rPh>
    <rPh sb="450" eb="452">
      <t>シタマワ</t>
    </rPh>
    <rPh sb="462" eb="464">
      <t>レイワ</t>
    </rPh>
    <rPh sb="465" eb="466">
      <t>ネン</t>
    </rPh>
    <rPh sb="466" eb="467">
      <t>ド</t>
    </rPh>
    <rPh sb="468" eb="478">
      <t>ノウギョウシュウラクハイスイショリクイキ</t>
    </rPh>
    <rPh sb="482" eb="484">
      <t>ムカバキ</t>
    </rPh>
    <rPh sb="484" eb="486">
      <t>チク</t>
    </rPh>
    <rPh sb="487" eb="490">
      <t>コウリツテキ</t>
    </rPh>
    <rPh sb="491" eb="495">
      <t>オスイショリ</t>
    </rPh>
    <rPh sb="496" eb="498">
      <t>モクテキ</t>
    </rPh>
    <rPh sb="499" eb="501">
      <t>トクテイ</t>
    </rPh>
    <rPh sb="501" eb="503">
      <t>カンキョウ</t>
    </rPh>
    <rPh sb="503" eb="505">
      <t>ホゼン</t>
    </rPh>
    <rPh sb="505" eb="510">
      <t>コウキョウゲスイドウ</t>
    </rPh>
    <rPh sb="511" eb="513">
      <t>セツゾク</t>
    </rPh>
    <rPh sb="518" eb="522">
      <t>スイセンカリツ</t>
    </rPh>
    <rPh sb="523" eb="525">
      <t>ジョウショウ</t>
    </rPh>
    <rPh sb="527" eb="529">
      <t>シセツ</t>
    </rPh>
    <rPh sb="529" eb="532">
      <t>リヨウリツ</t>
    </rPh>
    <rPh sb="533" eb="536">
      <t>イチジテキ</t>
    </rPh>
    <rPh sb="537" eb="539">
      <t>ゲンショウ</t>
    </rPh>
    <rPh sb="542" eb="543">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</si>
</sst>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A-4A2D-AA2E-ADD3FEAE2D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2EA-4A2D-AA2E-ADD3FEAE2D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54.42</c:v>
                </c:pt>
                <c:pt idx="1">
                  <c:v>55.89</c:v>
                </c:pt>
                <c:pt idx="2">
                  <c:v>50.3</c:v>
                </c:pt>
                <c:pt idx="3">
                  <c:v>48.74</c:v>
                </c:pt>
                <c:pt idx="4">
                  <c:v>48.14</c:v>
                </c:pt>
              </c:numCache>
            </c:numRef>
          </c:val>
          <c:extLst>
            <c:ext xmlns:c16="http://schemas.microsoft.com/office/drawing/2014/chart" uri="{C3380CC4-5D6E-409C-BE32-E72D297353CC}">
              <c16:uniqueId val="{00000000-C956-48A8-A8FE-F40C2312AB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C956-48A8-A8FE-F40C2312AB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91.19</c:v>
                </c:pt>
                <c:pt idx="1">
                  <c:v>92.09</c:v>
                </c:pt>
                <c:pt idx="2">
                  <c:v>92.48</c:v>
                </c:pt>
                <c:pt idx="3">
                  <c:v>92.58</c:v>
                </c:pt>
                <c:pt idx="4">
                  <c:v>92.58</c:v>
                </c:pt>
              </c:numCache>
            </c:numRef>
          </c:val>
          <c:extLst>
            <c:ext xmlns:c16="http://schemas.microsoft.com/office/drawing/2014/chart" uri="{C3380CC4-5D6E-409C-BE32-E72D297353CC}">
              <c16:uniqueId val="{00000000-3399-4962-B192-80BF75BD9A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399-4962-B192-80BF75BD9A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99.71</c:v>
                </c:pt>
                <c:pt idx="1">
                  <c:v>100.08</c:v>
                </c:pt>
                <c:pt idx="2">
                  <c:v>100.01</c:v>
                </c:pt>
                <c:pt idx="3">
                  <c:v>99.34</c:v>
                </c:pt>
                <c:pt idx="4">
                  <c:v>100.76</c:v>
                </c:pt>
              </c:numCache>
            </c:numRef>
          </c:val>
          <c:extLst>
            <c:ext xmlns:c16="http://schemas.microsoft.com/office/drawing/2014/chart" uri="{C3380CC4-5D6E-409C-BE32-E72D297353CC}">
              <c16:uniqueId val="{00000000-63E8-4A4E-930E-7DBA3A3FDF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63E8-4A4E-930E-7DBA3A3FDF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39.69</c:v>
                </c:pt>
                <c:pt idx="1">
                  <c:v>41.9</c:v>
                </c:pt>
                <c:pt idx="2">
                  <c:v>44.53</c:v>
                </c:pt>
                <c:pt idx="3">
                  <c:v>46.72</c:v>
                </c:pt>
                <c:pt idx="4">
                  <c:v>48.92</c:v>
                </c:pt>
              </c:numCache>
            </c:numRef>
          </c:val>
          <c:extLst>
            <c:ext xmlns:c16="http://schemas.microsoft.com/office/drawing/2014/chart" uri="{C3380CC4-5D6E-409C-BE32-E72D297353CC}">
              <c16:uniqueId val="{00000000-E234-472A-A46F-DC4F2E4E92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234-472A-A46F-DC4F2E4E92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16-43CA-B30E-A2998A6D37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4B16-43CA-B30E-A2998A6D37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5-4FEE-938B-CF41DB896E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2225-4FEE-938B-CF41DB896E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29.63</c:v>
                </c:pt>
                <c:pt idx="1">
                  <c:v>17.53</c:v>
                </c:pt>
                <c:pt idx="2">
                  <c:v>17.010000000000002</c:v>
                </c:pt>
                <c:pt idx="3">
                  <c:v>28.3</c:v>
                </c:pt>
                <c:pt idx="4">
                  <c:v>13.15</c:v>
                </c:pt>
              </c:numCache>
            </c:numRef>
          </c:val>
          <c:extLst>
            <c:ext xmlns:c16="http://schemas.microsoft.com/office/drawing/2014/chart" uri="{C3380CC4-5D6E-409C-BE32-E72D297353CC}">
              <c16:uniqueId val="{00000000-E409-43BB-8686-13684ABD30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E409-43BB-8686-13684ABD30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1179.3499999999999</c:v>
                </c:pt>
                <c:pt idx="1">
                  <c:v>1042.77</c:v>
                </c:pt>
                <c:pt idx="2">
                  <c:v>881.72</c:v>
                </c:pt>
                <c:pt idx="3">
                  <c:v>742.72</c:v>
                </c:pt>
                <c:pt idx="4">
                  <c:v>686.31</c:v>
                </c:pt>
              </c:numCache>
            </c:numRef>
          </c:val>
          <c:extLst>
            <c:ext xmlns:c16="http://schemas.microsoft.com/office/drawing/2014/chart" uri="{C3380CC4-5D6E-409C-BE32-E72D297353CC}">
              <c16:uniqueId val="{00000000-1D99-4DE7-837C-6E484621AA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1D99-4DE7-837C-6E484621AA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69.650000000000006</c:v>
                </c:pt>
                <c:pt idx="1">
                  <c:v>88.44</c:v>
                </c:pt>
                <c:pt idx="2">
                  <c:v>77.760000000000005</c:v>
                </c:pt>
                <c:pt idx="3">
                  <c:v>88.38</c:v>
                </c:pt>
                <c:pt idx="4">
                  <c:v>73.77</c:v>
                </c:pt>
              </c:numCache>
            </c:numRef>
          </c:val>
          <c:extLst>
            <c:ext xmlns:c16="http://schemas.microsoft.com/office/drawing/2014/chart" uri="{C3380CC4-5D6E-409C-BE32-E72D297353CC}">
              <c16:uniqueId val="{00000000-22F0-4804-A8E3-3A94D6BF36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22F0-4804-A8E3-3A94D6BF36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216.3</c:v>
                </c:pt>
                <c:pt idx="1">
                  <c:v>174.37</c:v>
                </c:pt>
                <c:pt idx="2">
                  <c:v>195.61</c:v>
                </c:pt>
                <c:pt idx="3">
                  <c:v>175.02</c:v>
                </c:pt>
                <c:pt idx="4">
                  <c:v>212.47</c:v>
                </c:pt>
              </c:numCache>
            </c:numRef>
          </c:val>
          <c:extLst>
            <c:ext xmlns:c16="http://schemas.microsoft.com/office/drawing/2014/chart" uri="{C3380CC4-5D6E-409C-BE32-E72D297353CC}">
              <c16:uniqueId val="{00000000-9FFD-49A4-B467-1FCE3A4C41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FFD-49A4-B467-1FCE3A4C41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113936</v>
      </c>
      <c r="AM8" s="41"/>
      <c r="AN8" s="41"/>
      <c r="AO8" s="41"/>
      <c r="AP8" s="41"/>
      <c r="AQ8" s="41"/>
      <c r="AR8" s="41"/>
      <c r="AS8" s="41"/>
      <c r="AT8" s="34">
        <f>データ!T6</f>
        <v>868.02</v>
      </c>
      <c r="AU8" s="34"/>
      <c r="AV8" s="34"/>
      <c r="AW8" s="34"/>
      <c r="AX8" s="34"/>
      <c r="AY8" s="34"/>
      <c r="AZ8" s="34"/>
      <c r="BA8" s="34"/>
      <c r="BB8" s="34">
        <f>データ!U6</f>
        <v>131.26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78.59</v>
      </c>
      <c r="J10" s="34"/>
      <c r="K10" s="34"/>
      <c r="L10" s="34"/>
      <c r="M10" s="34"/>
      <c r="N10" s="34"/>
      <c r="O10" s="34"/>
      <c r="P10" s="34">
        <f>データ!P6</f>
        <v>2.94</v>
      </c>
      <c r="Q10" s="34"/>
      <c r="R10" s="34"/>
      <c r="S10" s="34"/>
      <c r="T10" s="34"/>
      <c r="U10" s="34"/>
      <c r="V10" s="34"/>
      <c r="W10" s="34">
        <f>データ!Q6</f>
        <v>100</v>
      </c>
      <c r="X10" s="34"/>
      <c r="Y10" s="34"/>
      <c r="Z10" s="34"/>
      <c r="AA10" s="34"/>
      <c r="AB10" s="34"/>
      <c r="AC10" s="34"/>
      <c r="AD10" s="41">
        <f>データ!R6</f>
        <v>2619</v>
      </c>
      <c r="AE10" s="41"/>
      <c r="AF10" s="41"/>
      <c r="AG10" s="41"/>
      <c r="AH10" s="41"/>
      <c r="AI10" s="41"/>
      <c r="AJ10" s="41"/>
      <c r="AK10" s="2"/>
      <c r="AL10" s="41">
        <f>データ!V6</f>
        <v>3317</v>
      </c>
      <c r="AM10" s="41"/>
      <c r="AN10" s="41"/>
      <c r="AO10" s="41"/>
      <c r="AP10" s="41"/>
      <c r="AQ10" s="41"/>
      <c r="AR10" s="41"/>
      <c r="AS10" s="41"/>
      <c r="AT10" s="34">
        <f>データ!W6</f>
        <v>3.05</v>
      </c>
      <c r="AU10" s="34"/>
      <c r="AV10" s="34"/>
      <c r="AW10" s="34"/>
      <c r="AX10" s="34"/>
      <c r="AY10" s="34"/>
      <c r="AZ10" s="34"/>
      <c r="BA10" s="34"/>
      <c r="BB10" s="34">
        <f>データ!X6</f>
        <v>1087.54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rDMBVN38XxRMRmJ0aaFF8T2a9wqALZBDCYlSfJ+FpSLC+U1iLRsSOTrpfwcCZO/VPk1X7VmmP+x36+h5dWdLA==" saltValue="tMxQgt2zYV0BnVdU5bas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452033</v>
      </c>
      <c r="D6" s="19">
        <f t="shared" si="3"/>
        <v>46</v>
      </c>
      <c r="E6" s="19">
        <f t="shared" si="3"/>
        <v>17</v>
      </c>
      <c r="F6" s="19">
        <f t="shared" si="3"/>
        <v>5</v>
      </c>
      <c r="G6" s="19">
        <f t="shared" si="3"/>
        <v>0</v>
      </c>
      <c r="H6" s="19" t="str">
        <f t="shared" si="3"/>
        <v>宮崎県　延岡市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78.59</v>
      </c>
      <c r="P6" s="20">
        <f t="shared" si="3"/>
        <v>2.94</v>
      </c>
      <c r="Q6" s="20">
        <f t="shared" si="3"/>
        <v>100</v>
      </c>
      <c r="R6" s="20">
        <f t="shared" si="3"/>
        <v>2619</v>
      </c>
      <c r="S6" s="20">
        <f t="shared" si="3"/>
        <v>113936</v>
      </c>
      <c r="T6" s="20">
        <f t="shared" si="3"/>
        <v>868.02</v>
      </c>
      <c r="U6" s="20">
        <f t="shared" si="3"/>
        <v>131.26</v>
      </c>
      <c r="V6" s="20">
        <f t="shared" si="3"/>
        <v>3317</v>
      </c>
      <c r="W6" s="20">
        <f t="shared" si="3"/>
        <v>3.05</v>
      </c>
      <c r="X6" s="20">
        <f t="shared" si="3"/>
        <v>1087.54</v>
      </c>
      <c r="Y6" s="21">
        <f>IF(Y7="",NA(),Y7)</f>
        <v>99.71</v>
      </c>
      <c r="Z6" s="21">
        <f t="shared" ref="Z6:AH6" si="4">IF(Z7="",NA(),Z7)</f>
        <v>100.08</v>
      </c>
      <c r="AA6" s="21">
        <f t="shared" si="4"/>
        <v>100.01</v>
      </c>
      <c r="AB6" s="21">
        <f t="shared" si="4"/>
        <v>99.34</v>
      </c>
      <c r="AC6" s="21">
        <f t="shared" si="4"/>
        <v>100.76</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29.63</v>
      </c>
      <c r="AV6" s="21">
        <f t="shared" ref="AV6:BD6" si="6">IF(AV7="",NA(),AV7)</f>
        <v>17.53</v>
      </c>
      <c r="AW6" s="21">
        <f t="shared" si="6"/>
        <v>17.010000000000002</v>
      </c>
      <c r="AX6" s="21">
        <f t="shared" si="6"/>
        <v>28.3</v>
      </c>
      <c r="AY6" s="21">
        <f t="shared" si="6"/>
        <v>13.15</v>
      </c>
      <c r="AZ6" s="21">
        <f t="shared" si="6"/>
        <v>37.24</v>
      </c>
      <c r="BA6" s="21">
        <f t="shared" si="6"/>
        <v>33.58</v>
      </c>
      <c r="BB6" s="21">
        <f t="shared" si="6"/>
        <v>35.42</v>
      </c>
      <c r="BC6" s="21">
        <f t="shared" si="6"/>
        <v>39.82</v>
      </c>
      <c r="BD6" s="21">
        <f t="shared" si="6"/>
        <v>41.03</v>
      </c>
      <c r="BE6" s="20" t="str">
        <f>IF(BE7="","",IF(BE7="-","【-】","【"&amp;SUBSTITUTE(TEXT(BE7,"#,##0.00"),"-","△")&amp;"】"))</f>
        <v>【47.19】</v>
      </c>
      <c r="BF6" s="21">
        <f>IF(BF7="",NA(),BF7)</f>
        <v>1179.3499999999999</v>
      </c>
      <c r="BG6" s="21">
        <f t="shared" ref="BG6:BO6" si="7">IF(BG7="",NA(),BG7)</f>
        <v>1042.77</v>
      </c>
      <c r="BH6" s="21">
        <f t="shared" si="7"/>
        <v>881.72</v>
      </c>
      <c r="BI6" s="21">
        <f t="shared" si="7"/>
        <v>742.72</v>
      </c>
      <c r="BJ6" s="21">
        <f t="shared" si="7"/>
        <v>686.31</v>
      </c>
      <c r="BK6" s="21">
        <f t="shared" si="7"/>
        <v>783.8</v>
      </c>
      <c r="BL6" s="21">
        <f t="shared" si="7"/>
        <v>778.81</v>
      </c>
      <c r="BM6" s="21">
        <f t="shared" si="7"/>
        <v>718.49</v>
      </c>
      <c r="BN6" s="21">
        <f t="shared" si="7"/>
        <v>743.31</v>
      </c>
      <c r="BO6" s="21">
        <f t="shared" si="7"/>
        <v>796.8</v>
      </c>
      <c r="BP6" s="20" t="str">
        <f>IF(BP7="","",IF(BP7="-","【-】","【"&amp;SUBSTITUTE(TEXT(BP7,"#,##0.00"),"-","△")&amp;"】"))</f>
        <v>【798.10】</v>
      </c>
      <c r="BQ6" s="21">
        <f>IF(BQ7="",NA(),BQ7)</f>
        <v>69.650000000000006</v>
      </c>
      <c r="BR6" s="21">
        <f t="shared" ref="BR6:BZ6" si="8">IF(BR7="",NA(),BR7)</f>
        <v>88.44</v>
      </c>
      <c r="BS6" s="21">
        <f t="shared" si="8"/>
        <v>77.760000000000005</v>
      </c>
      <c r="BT6" s="21">
        <f t="shared" si="8"/>
        <v>88.38</v>
      </c>
      <c r="BU6" s="21">
        <f t="shared" si="8"/>
        <v>73.77</v>
      </c>
      <c r="BV6" s="21">
        <f t="shared" si="8"/>
        <v>68.11</v>
      </c>
      <c r="BW6" s="21">
        <f t="shared" si="8"/>
        <v>67.23</v>
      </c>
      <c r="BX6" s="21">
        <f t="shared" si="8"/>
        <v>61.82</v>
      </c>
      <c r="BY6" s="21">
        <f t="shared" si="8"/>
        <v>61.15</v>
      </c>
      <c r="BZ6" s="21">
        <f t="shared" si="8"/>
        <v>58.41</v>
      </c>
      <c r="CA6" s="20" t="str">
        <f>IF(CA7="","",IF(CA7="-","【-】","【"&amp;SUBSTITUTE(TEXT(CA7,"#,##0.00"),"-","△")&amp;"】"))</f>
        <v>【54.51】</v>
      </c>
      <c r="CB6" s="21">
        <f>IF(CB7="",NA(),CB7)</f>
        <v>216.3</v>
      </c>
      <c r="CC6" s="21">
        <f t="shared" ref="CC6:CK6" si="9">IF(CC7="",NA(),CC7)</f>
        <v>174.37</v>
      </c>
      <c r="CD6" s="21">
        <f t="shared" si="9"/>
        <v>195.61</v>
      </c>
      <c r="CE6" s="21">
        <f t="shared" si="9"/>
        <v>175.02</v>
      </c>
      <c r="CF6" s="21">
        <f t="shared" si="9"/>
        <v>212.47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54.42</v>
      </c>
      <c r="CN6" s="21">
        <f t="shared" ref="CN6:CV6" si="10">IF(CN7="",NA(),CN7)</f>
        <v>55.89</v>
      </c>
      <c r="CO6" s="21">
        <f t="shared" si="10"/>
        <v>50.3</v>
      </c>
      <c r="CP6" s="21">
        <f t="shared" si="10"/>
        <v>48.74</v>
      </c>
      <c r="CQ6" s="21">
        <f t="shared" si="10"/>
        <v>48.14</v>
      </c>
      <c r="CR6" s="21">
        <f t="shared" si="10"/>
        <v>55.26</v>
      </c>
      <c r="CS6" s="21">
        <f t="shared" si="10"/>
        <v>54.54</v>
      </c>
      <c r="CT6" s="21">
        <f t="shared" si="10"/>
        <v>52.9</v>
      </c>
      <c r="CU6" s="21">
        <f t="shared" si="10"/>
        <v>52.63</v>
      </c>
      <c r="CV6" s="21">
        <f t="shared" si="10"/>
        <v>52.34</v>
      </c>
      <c r="CW6" s="20" t="str">
        <f>IF(CW7="","",IF(CW7="-","【-】","【"&amp;SUBSTITUTE(TEXT(CW7,"#,##0.00"),"-","△")&amp;"】"))</f>
        <v>【49.92】</v>
      </c>
      <c r="CX6" s="21">
        <f>IF(CX7="",NA(),CX7)</f>
        <v>91.19</v>
      </c>
      <c r="CY6" s="21">
        <f t="shared" ref="CY6:DG6" si="11">IF(CY7="",NA(),CY7)</f>
        <v>92.09</v>
      </c>
      <c r="CZ6" s="21">
        <f t="shared" si="11"/>
        <v>92.48</v>
      </c>
      <c r="DA6" s="21">
        <f t="shared" si="11"/>
        <v>92.58</v>
      </c>
      <c r="DB6" s="21">
        <f t="shared" si="11"/>
        <v>92.58</v>
      </c>
      <c r="DC6" s="21">
        <f t="shared" si="11"/>
        <v>90.52</v>
      </c>
      <c r="DD6" s="21">
        <f t="shared" si="11"/>
        <v>90.3</v>
      </c>
      <c r="DE6" s="21">
        <f t="shared" si="11"/>
        <v>90.3</v>
      </c>
      <c r="DF6" s="21">
        <f t="shared" si="11"/>
        <v>90.32</v>
      </c>
      <c r="DG6" s="21">
        <f t="shared" si="11"/>
        <v>90.05</v>
      </c>
      <c r="DH6" s="20" t="str">
        <f>IF(DH7="","",IF(DH7="-","【-】","【"&amp;SUBSTITUTE(TEXT(DH7,"#,##0.00"),"-","△")&amp;"】"))</f>
        <v>【87.80】</v>
      </c>
      <c r="DI6" s="21">
        <f>IF(DI7="",NA(),DI7)</f>
        <v>39.69</v>
      </c>
      <c r="DJ6" s="21">
        <f t="shared" ref="DJ6:DR6" si="12">IF(DJ7="",NA(),DJ7)</f>
        <v>41.9</v>
      </c>
      <c r="DK6" s="21">
        <f t="shared" si="12"/>
        <v>44.53</v>
      </c>
      <c r="DL6" s="21">
        <f t="shared" si="12"/>
        <v>46.72</v>
      </c>
      <c r="DM6" s="21">
        <f t="shared" si="12"/>
        <v>48.92</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452033</v>
      </c>
      <c r="D7" s="23">
        <v>46</v>
      </c>
      <c r="E7" s="23">
        <v>17</v>
      </c>
      <c r="F7" s="23">
        <v>5</v>
      </c>
      <c r="G7" s="23">
        <v>0</v>
      </c>
      <c r="H7" s="23" t="s">
        <v>95</v>
      </c>
      <c r="I7" s="23" t="s">
        <v>96</v>
      </c>
      <c r="J7" s="23" t="s">
        <v>97</v>
      </c>
      <c r="K7" s="23" t="s">
        <v>98</v>
      </c>
      <c r="L7" s="23" t="s">
        <v>99</v>
      </c>
      <c r="M7" s="23" t="s">
        <v>100</v>
      </c>
      <c r="N7" s="24" t="s">
        <v>101</v>
      </c>
      <c r="O7" s="24">
        <v>78.59</v>
      </c>
      <c r="P7" s="24">
        <v>2.94</v>
      </c>
      <c r="Q7" s="24">
        <v>100</v>
      </c>
      <c r="R7" s="24">
        <v>2619</v>
      </c>
      <c r="S7" s="24">
        <v>113936</v>
      </c>
      <c r="T7" s="24">
        <v>868.02</v>
      </c>
      <c r="U7" s="24">
        <v>131.26</v>
      </c>
      <c r="V7" s="24">
        <v>3317</v>
      </c>
      <c r="W7" s="24">
        <v>3.05</v>
      </c>
      <c r="X7" s="24">
        <v>1087.54</v>
      </c>
      <c r="Y7" s="24">
        <v>99.71</v>
      </c>
      <c r="Z7" s="24">
        <v>100.08</v>
      </c>
      <c r="AA7" s="24">
        <v>100.01</v>
      </c>
      <c r="AB7" s="24">
        <v>99.34</v>
      </c>
      <c r="AC7" s="24">
        <v>100.76</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29.63</v>
      </c>
      <c r="AV7" s="24">
        <v>17.53</v>
      </c>
      <c r="AW7" s="24">
        <v>17.010000000000002</v>
      </c>
      <c r="AX7" s="24">
        <v>28.3</v>
      </c>
      <c r="AY7" s="24">
        <v>13.15</v>
      </c>
      <c r="AZ7" s="24">
        <v>37.24</v>
      </c>
      <c r="BA7" s="24">
        <v>33.58</v>
      </c>
      <c r="BB7" s="24">
        <v>35.42</v>
      </c>
      <c r="BC7" s="24">
        <v>39.82</v>
      </c>
      <c r="BD7" s="24">
        <v>41.03</v>
      </c>
      <c r="BE7" s="24">
        <v>47.19</v>
      </c>
      <c r="BF7" s="24">
        <v>1179.3499999999999</v>
      </c>
      <c r="BG7" s="24">
        <v>1042.77</v>
      </c>
      <c r="BH7" s="24">
        <v>881.72</v>
      </c>
      <c r="BI7" s="24">
        <v>742.72</v>
      </c>
      <c r="BJ7" s="24">
        <v>686.31</v>
      </c>
      <c r="BK7" s="24">
        <v>783.8</v>
      </c>
      <c r="BL7" s="24">
        <v>778.81</v>
      </c>
      <c r="BM7" s="24">
        <v>718.49</v>
      </c>
      <c r="BN7" s="24">
        <v>743.31</v>
      </c>
      <c r="BO7" s="24">
        <v>796.8</v>
      </c>
      <c r="BP7" s="24">
        <v>798.1</v>
      </c>
      <c r="BQ7" s="24">
        <v>69.650000000000006</v>
      </c>
      <c r="BR7" s="24">
        <v>88.44</v>
      </c>
      <c r="BS7" s="24">
        <v>77.760000000000005</v>
      </c>
      <c r="BT7" s="24">
        <v>88.38</v>
      </c>
      <c r="BU7" s="24">
        <v>73.77</v>
      </c>
      <c r="BV7" s="24">
        <v>68.11</v>
      </c>
      <c r="BW7" s="24">
        <v>67.23</v>
      </c>
      <c r="BX7" s="24">
        <v>61.82</v>
      </c>
      <c r="BY7" s="24">
        <v>61.15</v>
      </c>
      <c r="BZ7" s="24">
        <v>58.41</v>
      </c>
      <c r="CA7" s="24">
        <v>54.51</v>
      </c>
      <c r="CB7" s="24">
        <v>216.3</v>
      </c>
      <c r="CC7" s="24">
        <v>174.37</v>
      </c>
      <c r="CD7" s="24">
        <v>195.61</v>
      </c>
      <c r="CE7" s="24">
        <v>175.02</v>
      </c>
      <c r="CF7" s="24">
        <v>212.47</v>
      </c>
      <c r="CG7" s="24">
        <v>222.41</v>
      </c>
      <c r="CH7" s="24">
        <v>228.21</v>
      </c>
      <c r="CI7" s="24">
        <v>246.9</v>
      </c>
      <c r="CJ7" s="24">
        <v>250.43</v>
      </c>
      <c r="CK7" s="24">
        <v>267.33999999999997</v>
      </c>
      <c r="CL7" s="24">
        <v>286.33</v>
      </c>
      <c r="CM7" s="24">
        <v>54.42</v>
      </c>
      <c r="CN7" s="24">
        <v>55.89</v>
      </c>
      <c r="CO7" s="24">
        <v>50.3</v>
      </c>
      <c r="CP7" s="24">
        <v>48.74</v>
      </c>
      <c r="CQ7" s="24">
        <v>48.14</v>
      </c>
      <c r="CR7" s="24">
        <v>55.26</v>
      </c>
      <c r="CS7" s="24">
        <v>54.54</v>
      </c>
      <c r="CT7" s="24">
        <v>52.9</v>
      </c>
      <c r="CU7" s="24">
        <v>52.63</v>
      </c>
      <c r="CV7" s="24">
        <v>52.34</v>
      </c>
      <c r="CW7" s="24">
        <v>49.92</v>
      </c>
      <c r="CX7" s="24">
        <v>91.19</v>
      </c>
      <c r="CY7" s="24">
        <v>92.09</v>
      </c>
      <c r="CZ7" s="24">
        <v>92.48</v>
      </c>
      <c r="DA7" s="24">
        <v>92.58</v>
      </c>
      <c r="DB7" s="24">
        <v>92.58</v>
      </c>
      <c r="DC7" s="24">
        <v>90.52</v>
      </c>
      <c r="DD7" s="24">
        <v>90.3</v>
      </c>
      <c r="DE7" s="24">
        <v>90.3</v>
      </c>
      <c r="DF7" s="24">
        <v>90.32</v>
      </c>
      <c r="DG7" s="24">
        <v>90.05</v>
      </c>
      <c r="DH7" s="24">
        <v>87.8</v>
      </c>
      <c r="DI7" s="24">
        <v>39.69</v>
      </c>
      <c r="DJ7" s="24">
        <v>41.9</v>
      </c>
      <c r="DK7" s="24">
        <v>44.53</v>
      </c>
      <c r="DL7" s="24">
        <v>46.72</v>
      </c>
      <c r="DM7" s="24">
        <v>48.92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2025-12-23T06:24:29Z</dcterms:created>
  <dcterms:modified xsi:type="dcterms:W3CDTF">2026-02-24T07:15:46Z</dcterms:modified>
  <cp:category/>
</cp:coreProperties>
</file>