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特排下水\"/>
    </mc:Choice>
  </mc:AlternateContent>
  <xr:revisionPtr revIDLastSave="0" documentId="13_ncr:1_{20C743DF-3772-4023-B5B7-9996A9F24DEB}" xr6:coauthVersionLast="47" xr6:coauthVersionMax="47" xr10:uidLastSave="{00000000-0000-0000-0000-000000000000}"/>
  <workbookProtection workbookAlgorithmName="SHA-512" workbookHashValue="aHYLavM7bd/PrTd8HiLiVtZGhgEkRffzep7nn7VFa69n9JcIpBC6RC9t4JIoSINekRGlulRlJ2Y3L+5dc1EdnA==" workbookSaltValue="zFj4NkuDgKFI/P+4SwZ9h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P6" i="5"/>
  <c r="P10" i="4" s="1"/>
  <c r="O6" i="5"/>
  <c r="N6" i="5"/>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AD10" i="4"/>
  <c r="W10" i="4"/>
  <c r="I10" i="4"/>
  <c r="B10" i="4"/>
  <c r="B8" i="4"/>
  <c r="B6" i="4"/>
</calcChain>
</file>

<file path=xl/sharedStrings.xml><?xml version="1.0" encoding="utf-8"?>
<sst xmlns="http://schemas.openxmlformats.org/spreadsheetml/2006/main" count="325" uniqueCount="114">
  <si>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</si>
  <si>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</si>
  <si>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</si>
  <si>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</si>
  <si>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</si>
  <si>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</si>
  <si>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</si>
  <si>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</si>
  <si>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</si>
  <si>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</si>
  <si>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</si>
  <si>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</si>
  <si>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</si>
  <si>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</si>
  <si>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</si>
  <si>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</si>
  <si>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</si>
  <si>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</si>
  <si>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</si>
  <si>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</si>
  <si>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</si>
  <si>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</si>
  <si>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</si>
  <si>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</si>
  <si>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</si>
  <si>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</si>
  <si>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</si>
  <si>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</si>
  <si>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</si>
  <si>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</si>
  <si>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</si>
  <si>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</si>
  <si>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</si>
  <si>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</si>
  <si>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</si>
  <si>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</si>
  <si>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</si>
  <si>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</si>
  <si>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</si>
  <si>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</si>
  <si>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</si>
  <si>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</si>
  <si>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</si>
  <si>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</si>
  <si>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</si>
  <si>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</si>
  <si>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</si>
  <si>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</si>
  <si>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</si>
  <si>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</si>
  <si>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</si>
  <si>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</si>
  <si>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</si>
  <si>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</si>
  <si>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</si>
  <si>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</si>
  <si>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</si>
  <si>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</si>
  <si>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</si>
  <si>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</si>
  <si>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</si>
  <si>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</si>
  <si>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</si>
  <si>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</si>
  <si>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</si>
  <si>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</si>
  <si>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</si>
  <si>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</si>
  <si>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</si>
  <si>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</si>
  <si>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</si>
  <si>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</si>
  <si>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</si>
  <si>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</si>
  <si>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</si>
  <si>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</si>
  <si>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</si>
  <si>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</si>
  <si>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</si>
  <si>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</si>
  <si>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</si>
  <si>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</si>
  <si>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</si>
  <si>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</si>
  <si>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</si>
  <si>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</si>
  <si>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</si>
  <si>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</si>
  <si>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</si>
  <si>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</si>
  <si>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</si>
  <si>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</si>
  <si>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</si>
  <si>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</si>
  <si>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</si>
  <si>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宮崎県　宮崎市</t>
  </si>
  <si>
    <t>法適用</t>
  </si>
  <si>
    <t>下水道事業</t>
  </si>
  <si>
    <t>特定地域生活排水処理</t>
  </si>
  <si>
    <t>K2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</si>
  <si>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</si>
  <si>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</si>
  <si>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</si>
  <si>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</si>
  <si>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</si>
  <si>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</si>
  <si>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</si>
  <si>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</si>
  <si>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</si>
  <si>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</si>
  <si>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</si>
  <si>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 令和6年度からの法適用化に伴い初年度のため経年比較はできませんが、類似団体との比較により経営状況を把握します。
●健全性について（➀～⑤）
　➀「経常収支比率」は100％以上となり、会計移行初年度の収支は黒字となりました。併せて、③「流動比率」も100％に達しており、資金繰りにおける支払い能力は確保されています。
　一方で、④「企業債残高対事業規模比率」は全国平均及び類似団体平均を大きく上回っており、これは過去の建設投資に伴う負債残高が累積していることによるものです。今後も計画的な償還を継続し、負債残高の縮減に向けた取組を行う必要があります。
　また、⑤「経費回収率」は100％を下回り、年々上昇傾向にある浄化槽の維持管理（清掃、保守点検、修繕）に係る経費を浄化槽使用料で賄えていない状況となっています。
●効率性について（⑥～⑧）
　⑥「汚水処理原価」は、汚水処理費の増加に伴い、全国平均及び類似団体平均よりも高い状況にあります。
　⑦「施設利用率」は、類似団体平均や全国平均より低くなっております。
　⑧「水洗化率」は、今後も100％で推移する見込みとなっています。
</t>
    <rPh sb="59" eb="66">
      <t>ケンゼンセイ</t>
    </rPh>
    <rPh sb="87" eb="89">
      <t>イジョウ</t>
    </rPh>
    <rPh sb="181" eb="185">
      <t>ゼンコ</t>
    </rPh>
    <rPh sb="185" eb="186">
      <t>オヨ</t>
    </rPh>
    <rPh sb="222" eb="224">
      <t>ルイセキ</t>
    </rPh>
    <rPh sb="238" eb="240">
      <t>コンゴ</t>
    </rPh>
    <rPh sb="241" eb="244">
      <t>ケイカクテキ</t>
    </rPh>
    <rPh sb="245" eb="247">
      <t>ショウカン</t>
    </rPh>
    <rPh sb="248" eb="250">
      <t>ケイゾク</t>
    </rPh>
    <rPh sb="252" eb="256">
      <t>フサイザ</t>
    </rPh>
    <rPh sb="257" eb="259">
      <t>シュクゲン</t>
    </rPh>
    <rPh sb="260" eb="261">
      <t>ム</t>
    </rPh>
    <rPh sb="263" eb="264">
      <t>ト</t>
    </rPh>
    <rPh sb="264" eb="265">
      <t>クミ</t>
    </rPh>
    <rPh sb="266" eb="267">
      <t>オコナ</t>
    </rPh>
    <rPh sb="268" eb="270">
      <t>ヒツヨウ</t>
    </rPh>
    <rPh sb="283" eb="288">
      <t>ケイヒカイ</t>
    </rPh>
    <rPh sb="295" eb="297">
      <t>シタマワ</t>
    </rPh>
    <rPh sb="299" eb="301">
      <t>ネンネン</t>
    </rPh>
    <rPh sb="301" eb="303">
      <t>ジョウショウ</t>
    </rPh>
    <rPh sb="303" eb="305">
      <t>ケイコウ</t>
    </rPh>
    <rPh sb="308" eb="311">
      <t>ジョウカソウ</t>
    </rPh>
    <rPh sb="312" eb="316">
      <t>イジカ</t>
    </rPh>
    <rPh sb="317" eb="319">
      <t>セイソウ</t>
    </rPh>
    <rPh sb="320" eb="324">
      <t>ホシュテ</t>
    </rPh>
    <rPh sb="325" eb="327">
      <t>シュウゼン</t>
    </rPh>
    <rPh sb="329" eb="330">
      <t>カカ</t>
    </rPh>
    <rPh sb="331" eb="333">
      <t>ケイヒ</t>
    </rPh>
    <rPh sb="334" eb="337">
      <t>ジョウカソウ</t>
    </rPh>
    <rPh sb="337" eb="340">
      <t>シヨウリョウ</t>
    </rPh>
    <rPh sb="341" eb="342">
      <t>マカナ</t>
    </rPh>
    <rPh sb="347" eb="349">
      <t>ジョウキョウ</t>
    </rPh>
    <rPh sb="360" eb="363">
      <t>コウリツセイ</t>
    </rPh>
    <rPh sb="376" eb="382">
      <t>オスイショリ</t>
    </rPh>
    <rPh sb="385" eb="391">
      <t>オスイショリ</t>
    </rPh>
    <rPh sb="391" eb="393">
      <t>ゾウカ</t>
    </rPh>
    <rPh sb="394" eb="395">
      <t>トモナ</t>
    </rPh>
    <rPh sb="397" eb="401">
      <t>ゼンコ</t>
    </rPh>
    <rPh sb="401" eb="402">
      <t>オヨ</t>
    </rPh>
    <rPh sb="403" eb="407">
      <t>ルイジ</t>
    </rPh>
    <rPh sb="407" eb="409">
      <t>ヘイキン</t>
    </rPh>
    <rPh sb="412" eb="413">
      <t>タカ</t>
    </rPh>
    <rPh sb="414" eb="416">
      <t>ジョウキョウ</t>
    </rPh>
    <rPh sb="426" eb="431">
      <t>シセツリヨ</t>
    </rPh>
    <rPh sb="434" eb="438">
      <t>ルイジ</t>
    </rPh>
    <rPh sb="438" eb="440">
      <t>ヘイキン</t>
    </rPh>
    <rPh sb="441" eb="443">
      <t>ゼンコク</t>
    </rPh>
    <rPh sb="443" eb="445">
      <t>ヘイキン</t>
    </rPh>
    <rPh sb="447" eb="457">
      <t>ヒククナッテオリマス</t>
    </rPh>
    <rPh sb="461" eb="465">
      <t>スイセン</t>
    </rPh>
    <rPh sb="468" eb="470">
      <t>コンゴ</t>
    </rPh>
    <rPh sb="476" eb="478">
      <t>スイイ</t>
    </rPh>
    <rPh sb="480" eb="482">
      <t>ミコ</t>
    </rPh>
    <phoneticPr fontId="1"/>
  </si>
  <si>
    <t>　令和6年度の企業会計移行により経営の透明性が向上し、初年度の黒字と支払能力が確認されましたが、低い経費回収率や多額の企業債残高といった課題を認識しました。
　本事業は平成29年度よりPFI方式活用による運営を継続しており、令和8年度まで設置基数を毎年150基増設と予定していることで需要増加を見込んでおり、それと併せて施設の維持管理に係る費用の増加を見込んでいます。
　しかし、近年の物価高騰等が経営圧迫の要因となる可能性があるため、次期事業のあり方検討においてPFI方式による民間ノウハウの活用を継続し、物価高騰等に左右されない持続可能な経営体制の構築と、適切なサービス維持に向けた検討を進めて参ります。</t>
    <rPh sb="7" eb="9">
      <t>キギョウ</t>
    </rPh>
    <rPh sb="16" eb="18">
      <t>ケイエイ</t>
    </rPh>
    <rPh sb="19" eb="22">
      <t>トウメイセイ</t>
    </rPh>
    <rPh sb="23" eb="25">
      <t>コウジョウ</t>
    </rPh>
    <rPh sb="71" eb="73">
      <t>ニンシキ</t>
    </rPh>
    <rPh sb="84" eb="86">
      <t>ヘイセイ</t>
    </rPh>
    <rPh sb="88" eb="90">
      <t>ネンド</t>
    </rPh>
    <rPh sb="112" eb="114">
      <t>レイワ</t>
    </rPh>
    <rPh sb="115" eb="117">
      <t>ネンド</t>
    </rPh>
    <rPh sb="142" eb="144">
      <t>ジュヨウ</t>
    </rPh>
    <rPh sb="144" eb="146">
      <t>ゾウカ</t>
    </rPh>
    <rPh sb="147" eb="149">
      <t>ミコ</t>
    </rPh>
    <rPh sb="157" eb="158">
      <t>アワ</t>
    </rPh>
    <rPh sb="160" eb="162">
      <t>シセツ</t>
    </rPh>
    <rPh sb="163" eb="167">
      <t>イジカ</t>
    </rPh>
    <rPh sb="168" eb="169">
      <t>カカ</t>
    </rPh>
    <rPh sb="170" eb="172">
      <t>ヒヨウ</t>
    </rPh>
    <rPh sb="173" eb="175">
      <t>ゾウカ</t>
    </rPh>
    <rPh sb="176" eb="178">
      <t>ミコ</t>
    </rPh>
    <rPh sb="197" eb="198">
      <t>トウ</t>
    </rPh>
    <rPh sb="209" eb="212">
      <t>カノウセイ</t>
    </rPh>
    <rPh sb="218" eb="222">
      <t>ジキジギョウ</t>
    </rPh>
    <rPh sb="225" eb="226">
      <t>カタ</t>
    </rPh>
    <rPh sb="226" eb="228">
      <t>ケントウ</t>
    </rPh>
    <rPh sb="296" eb="297">
      <t>スス</t>
    </rPh>
    <phoneticPr fontId="1"/>
  </si>
  <si>
    <t>　有形固定資産減価償却率は3.88％であり、適宜適切な維持管理を行っていることから現時点において老朽化に対する大きな懸念はありませんが、浄化槽設置基数の増加に伴い、浄化槽設備の修繕が増加傾向にあるため、将来的に向けた設備更新の準備が必要であると考えています。</t>
    <rPh sb="27" eb="31">
      <t>イジカ</t>
    </rPh>
    <rPh sb="68" eb="75">
      <t>ジョウカソウ</t>
    </rPh>
    <rPh sb="76" eb="78">
      <t>ゾウカ</t>
    </rPh>
    <rPh sb="108" eb="113">
      <t>セツビコ</t>
    </rPh>
    <rPh sb="122" eb="123">
      <t>カンガ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</si>
</sst>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F9-4437-BEC3-B188C99F865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EF9-4437-BEC3-B188C99F865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47.19</c:v>
                </c:pt>
              </c:numCache>
            </c:numRef>
          </c:val>
          <c:extLst>
            <c:ext xmlns:c16="http://schemas.microsoft.com/office/drawing/2014/chart" uri="{C3380CC4-5D6E-409C-BE32-E72D297353CC}">
              <c16:uniqueId val="{00000000-7267-4B3C-8186-43AFEABD380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7267-4B3C-8186-43AFEABD380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2250-45D0-9A08-D300A9EDAED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2250-45D0-9A08-D300A9EDAED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100.65</c:v>
                </c:pt>
              </c:numCache>
            </c:numRef>
          </c:val>
          <c:extLst>
            <c:ext xmlns:c16="http://schemas.microsoft.com/office/drawing/2014/chart" uri="{C3380CC4-5D6E-409C-BE32-E72D297353CC}">
              <c16:uniqueId val="{00000000-EAB7-49E7-A288-B8E4C140CDB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EAB7-49E7-A288-B8E4C140CDB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3.88</c:v>
                </c:pt>
              </c:numCache>
            </c:numRef>
          </c:val>
          <c:extLst>
            <c:ext xmlns:c16="http://schemas.microsoft.com/office/drawing/2014/chart" uri="{C3380CC4-5D6E-409C-BE32-E72D297353CC}">
              <c16:uniqueId val="{00000000-D75F-43C5-8684-84CA5258599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D75F-43C5-8684-84CA5258599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C5-47B5-980F-211A1DAAE7A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FC5-47B5-980F-211A1DAAE7A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9E4-4FB7-A3AE-9D4040060EA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29E4-4FB7-A3AE-9D4040060EA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CED8-4F87-A8C7-40899615AF6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CED8-4F87-A8C7-40899615AF6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1352.42</c:v>
                </c:pt>
              </c:numCache>
            </c:numRef>
          </c:val>
          <c:extLst>
            <c:ext xmlns:c16="http://schemas.microsoft.com/office/drawing/2014/chart" uri="{C3380CC4-5D6E-409C-BE32-E72D297353CC}">
              <c16:uniqueId val="{00000000-1782-48B2-96F5-F5EB34367F3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1782-48B2-96F5-F5EB34367F3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44.57</c:v>
                </c:pt>
              </c:numCache>
            </c:numRef>
          </c:val>
          <c:extLst>
            <c:ext xmlns:c16="http://schemas.microsoft.com/office/drawing/2014/chart" uri="{C3380CC4-5D6E-409C-BE32-E72D297353CC}">
              <c16:uniqueId val="{00000000-6A35-4D3E-A1BE-EDD44ED9C58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6A35-4D3E-A1BE-EDD44ED9C58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465.14</c:v>
                </c:pt>
              </c:numCache>
            </c:numRef>
          </c:val>
          <c:extLst>
            <c:ext xmlns:c16="http://schemas.microsoft.com/office/drawing/2014/chart" uri="{C3380CC4-5D6E-409C-BE32-E72D297353CC}">
              <c16:uniqueId val="{00000000-1A55-4998-8BD5-27F8C4F3853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1A55-4998-8BD5-27F8C4F3853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【100.06】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【84.61】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【106.63】</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【386.06】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【84.89】</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【54.37】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【329.31】</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【51.14】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【26.38】</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宮崎県　宮崎市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3</v>
      </c>
      <c r="C7" s="29"/>
      <c r="D7" s="29"/>
      <c r="E7" s="29"/>
      <c r="F7" s="29"/>
      <c r="G7" s="29"/>
      <c r="H7" s="29"/>
      <c r="I7" s="29" t="s">
        <v>12</v>
      </c>
      <c r="J7" s="29"/>
      <c r="K7" s="29"/>
      <c r="L7" s="29"/>
      <c r="M7" s="29"/>
      <c r="N7" s="29"/>
      <c r="O7" s="29"/>
      <c r="P7" s="29" t="s">
        <v>4</v>
      </c>
      <c r="Q7" s="29"/>
      <c r="R7" s="29"/>
      <c r="S7" s="29"/>
      <c r="T7" s="29"/>
      <c r="U7" s="29"/>
      <c r="V7" s="29"/>
      <c r="W7" s="29" t="s">
        <v>14</v>
      </c>
      <c r="X7" s="29"/>
      <c r="Y7" s="29"/>
      <c r="Z7" s="29"/>
      <c r="AA7" s="29"/>
      <c r="AB7" s="29"/>
      <c r="AC7" s="29"/>
      <c r="AD7" s="29" t="s">
        <v>7</v>
      </c>
      <c r="AE7" s="29"/>
      <c r="AF7" s="29"/>
      <c r="AG7" s="29"/>
      <c r="AH7" s="29"/>
      <c r="AI7" s="29"/>
      <c r="AJ7" s="29"/>
      <c r="AK7" s="3"/>
      <c r="AL7" s="29" t="s">
        <v>16</v>
      </c>
      <c r="AM7" s="29"/>
      <c r="AN7" s="29"/>
      <c r="AO7" s="29"/>
      <c r="AP7" s="29"/>
      <c r="AQ7" s="29"/>
      <c r="AR7" s="29"/>
      <c r="AS7" s="29"/>
      <c r="AT7" s="29" t="s">
        <v>8</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特定地域生活排水処理</v>
      </c>
      <c r="Q8" s="33"/>
      <c r="R8" s="33"/>
      <c r="S8" s="33"/>
      <c r="T8" s="33"/>
      <c r="U8" s="33"/>
      <c r="V8" s="33"/>
      <c r="W8" s="33" t="str">
        <f>データ!L6</f>
        <v>K2</v>
      </c>
      <c r="X8" s="33"/>
      <c r="Y8" s="33"/>
      <c r="Z8" s="33"/>
      <c r="AA8" s="33"/>
      <c r="AB8" s="33"/>
      <c r="AC8" s="33"/>
      <c r="AD8" s="34" t="str">
        <f>データ!$M$6</f>
        <v>非設置</v>
      </c>
      <c r="AE8" s="34"/>
      <c r="AF8" s="34"/>
      <c r="AG8" s="34"/>
      <c r="AH8" s="34"/>
      <c r="AI8" s="34"/>
      <c r="AJ8" s="34"/>
      <c r="AK8" s="3"/>
      <c r="AL8" s="35">
        <f>データ!S6</f>
        <v>394504</v>
      </c>
      <c r="AM8" s="35"/>
      <c r="AN8" s="35"/>
      <c r="AO8" s="35"/>
      <c r="AP8" s="35"/>
      <c r="AQ8" s="35"/>
      <c r="AR8" s="35"/>
      <c r="AS8" s="35"/>
      <c r="AT8" s="36">
        <f>データ!T6</f>
        <v>643.57000000000005</v>
      </c>
      <c r="AU8" s="36"/>
      <c r="AV8" s="36"/>
      <c r="AW8" s="36"/>
      <c r="AX8" s="36"/>
      <c r="AY8" s="36"/>
      <c r="AZ8" s="36"/>
      <c r="BA8" s="36"/>
      <c r="BB8" s="36">
        <f>データ!U6</f>
        <v>612.99</v>
      </c>
      <c r="BC8" s="36"/>
      <c r="BD8" s="36"/>
      <c r="BE8" s="36"/>
      <c r="BF8" s="36"/>
      <c r="BG8" s="36"/>
      <c r="BH8" s="36"/>
      <c r="BI8" s="36"/>
      <c r="BJ8" s="3"/>
      <c r="BK8" s="3"/>
      <c r="BL8" s="37" t="s">
        <v>13</v>
      </c>
      <c r="BM8" s="38"/>
      <c r="BN8" s="39" t="s">
        <v>20</v>
      </c>
      <c r="BO8" s="39"/>
      <c r="BP8" s="39"/>
      <c r="BQ8" s="39"/>
      <c r="BR8" s="39"/>
      <c r="BS8" s="39"/>
      <c r="BT8" s="39"/>
      <c r="BU8" s="39"/>
      <c r="BV8" s="39"/>
      <c r="BW8" s="39"/>
      <c r="BX8" s="39"/>
      <c r="BY8" s="40"/>
    </row>
    <row r="9" spans="1:78" ht="18.75" customHeight="1" x14ac:dyDescent="0.2">
      <c r="A9" s="2"/>
      <c r="B9" s="29" t="s">
        <v>21</v>
      </c>
      <c r="C9" s="29"/>
      <c r="D9" s="29"/>
      <c r="E9" s="29"/>
      <c r="F9" s="29"/>
      <c r="G9" s="29"/>
      <c r="H9" s="29"/>
      <c r="I9" s="29" t="s">
        <v>23</v>
      </c>
      <c r="J9" s="29"/>
      <c r="K9" s="29"/>
      <c r="L9" s="29"/>
      <c r="M9" s="29"/>
      <c r="N9" s="29"/>
      <c r="O9" s="29"/>
      <c r="P9" s="29" t="s">
        <v>24</v>
      </c>
      <c r="Q9" s="29"/>
      <c r="R9" s="29"/>
      <c r="S9" s="29"/>
      <c r="T9" s="29"/>
      <c r="U9" s="29"/>
      <c r="V9" s="29"/>
      <c r="W9" s="29" t="s">
        <v>27</v>
      </c>
      <c r="X9" s="29"/>
      <c r="Y9" s="29"/>
      <c r="Z9" s="29"/>
      <c r="AA9" s="29"/>
      <c r="AB9" s="29"/>
      <c r="AC9" s="29"/>
      <c r="AD9" s="29" t="s">
        <v>22</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31</v>
      </c>
      <c r="BC9" s="29"/>
      <c r="BD9" s="29"/>
      <c r="BE9" s="29"/>
      <c r="BF9" s="29"/>
      <c r="BG9" s="29"/>
      <c r="BH9" s="29"/>
      <c r="BI9" s="29"/>
      <c r="BJ9" s="3"/>
      <c r="BK9" s="3"/>
      <c r="BL9" s="41" t="s">
        <v>34</v>
      </c>
      <c r="BM9" s="42"/>
      <c r="BN9" s="43" t="s">
        <v>35</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35.78</v>
      </c>
      <c r="J10" s="36"/>
      <c r="K10" s="36"/>
      <c r="L10" s="36"/>
      <c r="M10" s="36"/>
      <c r="N10" s="36"/>
      <c r="O10" s="36"/>
      <c r="P10" s="36">
        <f>データ!P6</f>
        <v>1.98</v>
      </c>
      <c r="Q10" s="36"/>
      <c r="R10" s="36"/>
      <c r="S10" s="36"/>
      <c r="T10" s="36"/>
      <c r="U10" s="36"/>
      <c r="V10" s="36"/>
      <c r="W10" s="36">
        <f>データ!Q6</f>
        <v>100</v>
      </c>
      <c r="X10" s="36"/>
      <c r="Y10" s="36"/>
      <c r="Z10" s="36"/>
      <c r="AA10" s="36"/>
      <c r="AB10" s="36"/>
      <c r="AC10" s="36"/>
      <c r="AD10" s="35">
        <f>データ!R6</f>
        <v>3880</v>
      </c>
      <c r="AE10" s="35"/>
      <c r="AF10" s="35"/>
      <c r="AG10" s="35"/>
      <c r="AH10" s="35"/>
      <c r="AI10" s="35"/>
      <c r="AJ10" s="35"/>
      <c r="AK10" s="2"/>
      <c r="AL10" s="35">
        <f>データ!V6</f>
        <v>7775</v>
      </c>
      <c r="AM10" s="35"/>
      <c r="AN10" s="35"/>
      <c r="AO10" s="35"/>
      <c r="AP10" s="35"/>
      <c r="AQ10" s="35"/>
      <c r="AR10" s="35"/>
      <c r="AS10" s="35"/>
      <c r="AT10" s="36">
        <f>データ!W6</f>
        <v>557.09</v>
      </c>
      <c r="AU10" s="36"/>
      <c r="AV10" s="36"/>
      <c r="AW10" s="36"/>
      <c r="AX10" s="36"/>
      <c r="AY10" s="36"/>
      <c r="AZ10" s="36"/>
      <c r="BA10" s="36"/>
      <c r="BB10" s="36">
        <f>データ!X6</f>
        <v>13.96</v>
      </c>
      <c r="BC10" s="36"/>
      <c r="BD10" s="36"/>
      <c r="BE10" s="36"/>
      <c r="BF10" s="36"/>
      <c r="BG10" s="36"/>
      <c r="BH10" s="36"/>
      <c r="BI10" s="36"/>
      <c r="BJ10" s="2"/>
      <c r="BK10" s="2"/>
      <c r="BL10" s="45" t="s">
        <v>37</v>
      </c>
      <c r="BM10" s="46"/>
      <c r="BN10" s="47" t="s">
        <v>38</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26</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111</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42</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113</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9</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10</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112</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45</v>
      </c>
      <c r="C84" s="6"/>
      <c r="D84" s="6"/>
      <c r="E84" s="6" t="s">
        <v>46</v>
      </c>
      <c r="F84" s="6" t="s">
        <v>48</v>
      </c>
      <c r="G84" s="6" t="s">
        <v>49</v>
      </c>
      <c r="H84" s="6" t="s">
        <v>43</v>
      </c>
      <c r="I84" s="6" t="s">
        <v>11</v>
      </c>
      <c r="J84" s="6" t="s">
        <v>50</v>
      </c>
      <c r="K84" s="6" t="s">
        <v>51</v>
      </c>
      <c r="L84" s="6" t="s">
        <v>32</v>
      </c>
      <c r="M84" s="6" t="s">
        <v>36</v>
      </c>
      <c r="N84" s="6" t="s">
        <v>52</v>
      </c>
      <c r="O84" s="6" t="s">
        <v>54</v>
      </c>
    </row>
    <row r="85" spans="1:78" hidden="1" x14ac:dyDescent="0.2">
      <c r="B85" s="6"/>
      <c r="C85" s="6"/>
      <c r="D85" s="6"/>
      <c r="E85" s="6" t="str">
        <f>データ!AI6</f>
        <v>【100.06】</v>
      </c>
      <c r="F85" s="6" t="str">
        <f>データ!AT6</f>
        <v>【84.61】</v>
      </c>
      <c r="G85" s="6" t="str">
        <f>データ!BE6</f>
        <v>【106.63】</v>
      </c>
      <c r="H85" s="6" t="str">
        <f>データ!BP6</f>
        <v>【386.06】</v>
      </c>
      <c r="I85" s="6" t="str">
        <f>データ!CA6</f>
        <v>【51.14】</v>
      </c>
      <c r="J85" s="6" t="str">
        <f>データ!CL6</f>
        <v>【329.31】</v>
      </c>
      <c r="K85" s="6" t="str">
        <f>データ!CW6</f>
        <v>【54.37】</v>
      </c>
      <c r="L85" s="6" t="str">
        <f>データ!DH6</f>
        <v>【84.89】</v>
      </c>
      <c r="M85" s="6" t="str">
        <f>データ!DS6</f>
        <v>【26.38】</v>
      </c>
      <c r="N85" s="6" t="str">
        <f>データ!ED6</f>
        <v>【-】</v>
      </c>
      <c r="O85" s="6" t="str">
        <f>データ!EO6</f>
        <v>【-】</v>
      </c>
    </row>
  </sheetData>
  <sheetProtection algorithmName="SHA-512" hashValue="1Ybzj28Cej3ytADKCKCZMJQEeBq6PbHC/qG81FBiI6DPG6L8t+xIY4l1gquXclcbvN2YAAeoxB3hUC9VlNOMEQ==" saltValue="FwJD9cnWPtuVRGYbi15EL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33</v>
      </c>
      <c r="C3" s="16" t="s">
        <v>59</v>
      </c>
      <c r="D3" s="16" t="s">
        <v>39</v>
      </c>
      <c r="E3" s="16" t="s">
        <v>6</v>
      </c>
      <c r="F3" s="16" t="s">
        <v>5</v>
      </c>
      <c r="G3" s="16" t="s">
        <v>25</v>
      </c>
      <c r="H3" s="73" t="s">
        <v>60</v>
      </c>
      <c r="I3" s="74"/>
      <c r="J3" s="74"/>
      <c r="K3" s="74"/>
      <c r="L3" s="74"/>
      <c r="M3" s="74"/>
      <c r="N3" s="74"/>
      <c r="O3" s="74"/>
      <c r="P3" s="74"/>
      <c r="Q3" s="74"/>
      <c r="R3" s="74"/>
      <c r="S3" s="74"/>
      <c r="T3" s="74"/>
      <c r="U3" s="74"/>
      <c r="V3" s="74"/>
      <c r="W3" s="74"/>
      <c r="X3" s="75"/>
      <c r="Y3" s="71"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9</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61</v>
      </c>
      <c r="B4" s="17"/>
      <c r="C4" s="17"/>
      <c r="D4" s="17"/>
      <c r="E4" s="17"/>
      <c r="F4" s="17"/>
      <c r="G4" s="17"/>
      <c r="H4" s="76"/>
      <c r="I4" s="77"/>
      <c r="J4" s="77"/>
      <c r="K4" s="77"/>
      <c r="L4" s="77"/>
      <c r="M4" s="77"/>
      <c r="N4" s="77"/>
      <c r="O4" s="77"/>
      <c r="P4" s="77"/>
      <c r="Q4" s="77"/>
      <c r="R4" s="77"/>
      <c r="S4" s="77"/>
      <c r="T4" s="77"/>
      <c r="U4" s="77"/>
      <c r="V4" s="77"/>
      <c r="W4" s="77"/>
      <c r="X4" s="78"/>
      <c r="Y4" s="72" t="s">
        <v>53</v>
      </c>
      <c r="Z4" s="72"/>
      <c r="AA4" s="72"/>
      <c r="AB4" s="72"/>
      <c r="AC4" s="72"/>
      <c r="AD4" s="72"/>
      <c r="AE4" s="72"/>
      <c r="AF4" s="72"/>
      <c r="AG4" s="72"/>
      <c r="AH4" s="72"/>
      <c r="AI4" s="72"/>
      <c r="AJ4" s="72" t="s">
        <v>47</v>
      </c>
      <c r="AK4" s="72"/>
      <c r="AL4" s="72"/>
      <c r="AM4" s="72"/>
      <c r="AN4" s="72"/>
      <c r="AO4" s="72"/>
      <c r="AP4" s="72"/>
      <c r="AQ4" s="72"/>
      <c r="AR4" s="72"/>
      <c r="AS4" s="72"/>
      <c r="AT4" s="72"/>
      <c r="AU4" s="72" t="s">
        <v>28</v>
      </c>
      <c r="AV4" s="72"/>
      <c r="AW4" s="72"/>
      <c r="AX4" s="72"/>
      <c r="AY4" s="72"/>
      <c r="AZ4" s="72"/>
      <c r="BA4" s="72"/>
      <c r="BB4" s="72"/>
      <c r="BC4" s="72"/>
      <c r="BD4" s="72"/>
      <c r="BE4" s="72"/>
      <c r="BF4" s="72" t="s">
        <v>62</v>
      </c>
      <c r="BG4" s="72"/>
      <c r="BH4" s="72"/>
      <c r="BI4" s="72"/>
      <c r="BJ4" s="72"/>
      <c r="BK4" s="72"/>
      <c r="BL4" s="72"/>
      <c r="BM4" s="72"/>
      <c r="BN4" s="72"/>
      <c r="BO4" s="72"/>
      <c r="BP4" s="72"/>
      <c r="BQ4" s="72" t="s">
        <v>15</v>
      </c>
      <c r="BR4" s="72"/>
      <c r="BS4" s="72"/>
      <c r="BT4" s="72"/>
      <c r="BU4" s="72"/>
      <c r="BV4" s="72"/>
      <c r="BW4" s="72"/>
      <c r="BX4" s="72"/>
      <c r="BY4" s="72"/>
      <c r="BZ4" s="72"/>
      <c r="CA4" s="72"/>
      <c r="CB4" s="72" t="s">
        <v>63</v>
      </c>
      <c r="CC4" s="72"/>
      <c r="CD4" s="72"/>
      <c r="CE4" s="72"/>
      <c r="CF4" s="72"/>
      <c r="CG4" s="72"/>
      <c r="CH4" s="72"/>
      <c r="CI4" s="72"/>
      <c r="CJ4" s="72"/>
      <c r="CK4" s="72"/>
      <c r="CL4" s="72"/>
      <c r="CM4" s="72" t="s">
        <v>0</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8" x14ac:dyDescent="0.2">
      <c r="A5" s="14" t="s">
        <v>68</v>
      </c>
      <c r="B5" s="18"/>
      <c r="C5" s="18"/>
      <c r="D5" s="18"/>
      <c r="E5" s="18"/>
      <c r="F5" s="18"/>
      <c r="G5" s="18"/>
      <c r="H5" s="22" t="s">
        <v>58</v>
      </c>
      <c r="I5" s="22" t="s">
        <v>69</v>
      </c>
      <c r="J5" s="22" t="s">
        <v>70</v>
      </c>
      <c r="K5" s="22" t="s">
        <v>71</v>
      </c>
      <c r="L5" s="22" t="s">
        <v>72</v>
      </c>
      <c r="M5" s="22" t="s">
        <v>7</v>
      </c>
      <c r="N5" s="22" t="s">
        <v>73</v>
      </c>
      <c r="O5" s="22" t="s">
        <v>74</v>
      </c>
      <c r="P5" s="22" t="s">
        <v>75</v>
      </c>
      <c r="Q5" s="22" t="s">
        <v>76</v>
      </c>
      <c r="R5" s="22" t="s">
        <v>77</v>
      </c>
      <c r="S5" s="22" t="s">
        <v>78</v>
      </c>
      <c r="T5" s="22" t="s">
        <v>79</v>
      </c>
      <c r="U5" s="22" t="s">
        <v>1</v>
      </c>
      <c r="V5" s="22" t="s">
        <v>80</v>
      </c>
      <c r="W5" s="22" t="s">
        <v>81</v>
      </c>
      <c r="X5" s="22" t="s">
        <v>82</v>
      </c>
      <c r="Y5" s="22" t="s">
        <v>83</v>
      </c>
      <c r="Z5" s="22" t="s">
        <v>84</v>
      </c>
      <c r="AA5" s="22" t="s">
        <v>85</v>
      </c>
      <c r="AB5" s="22" t="s">
        <v>86</v>
      </c>
      <c r="AC5" s="22" t="s">
        <v>87</v>
      </c>
      <c r="AD5" s="22" t="s">
        <v>88</v>
      </c>
      <c r="AE5" s="22" t="s">
        <v>90</v>
      </c>
      <c r="AF5" s="22" t="s">
        <v>91</v>
      </c>
      <c r="AG5" s="22" t="s">
        <v>92</v>
      </c>
      <c r="AH5" s="22" t="s">
        <v>93</v>
      </c>
      <c r="AI5" s="22" t="s">
        <v>45</v>
      </c>
      <c r="AJ5" s="22" t="s">
        <v>83</v>
      </c>
      <c r="AK5" s="22" t="s">
        <v>84</v>
      </c>
      <c r="AL5" s="22" t="s">
        <v>85</v>
      </c>
      <c r="AM5" s="22" t="s">
        <v>86</v>
      </c>
      <c r="AN5" s="22" t="s">
        <v>87</v>
      </c>
      <c r="AO5" s="22" t="s">
        <v>88</v>
      </c>
      <c r="AP5" s="22" t="s">
        <v>90</v>
      </c>
      <c r="AQ5" s="22" t="s">
        <v>91</v>
      </c>
      <c r="AR5" s="22" t="s">
        <v>92</v>
      </c>
      <c r="AS5" s="22" t="s">
        <v>93</v>
      </c>
      <c r="AT5" s="22" t="s">
        <v>89</v>
      </c>
      <c r="AU5" s="22" t="s">
        <v>83</v>
      </c>
      <c r="AV5" s="22" t="s">
        <v>84</v>
      </c>
      <c r="AW5" s="22" t="s">
        <v>85</v>
      </c>
      <c r="AX5" s="22" t="s">
        <v>86</v>
      </c>
      <c r="AY5" s="22" t="s">
        <v>87</v>
      </c>
      <c r="AZ5" s="22" t="s">
        <v>88</v>
      </c>
      <c r="BA5" s="22" t="s">
        <v>90</v>
      </c>
      <c r="BB5" s="22" t="s">
        <v>91</v>
      </c>
      <c r="BC5" s="22" t="s">
        <v>92</v>
      </c>
      <c r="BD5" s="22" t="s">
        <v>93</v>
      </c>
      <c r="BE5" s="22" t="s">
        <v>89</v>
      </c>
      <c r="BF5" s="22" t="s">
        <v>83</v>
      </c>
      <c r="BG5" s="22" t="s">
        <v>84</v>
      </c>
      <c r="BH5" s="22" t="s">
        <v>85</v>
      </c>
      <c r="BI5" s="22" t="s">
        <v>86</v>
      </c>
      <c r="BJ5" s="22" t="s">
        <v>87</v>
      </c>
      <c r="BK5" s="22" t="s">
        <v>88</v>
      </c>
      <c r="BL5" s="22" t="s">
        <v>90</v>
      </c>
      <c r="BM5" s="22" t="s">
        <v>91</v>
      </c>
      <c r="BN5" s="22" t="s">
        <v>92</v>
      </c>
      <c r="BO5" s="22" t="s">
        <v>93</v>
      </c>
      <c r="BP5" s="22" t="s">
        <v>89</v>
      </c>
      <c r="BQ5" s="22" t="s">
        <v>83</v>
      </c>
      <c r="BR5" s="22" t="s">
        <v>84</v>
      </c>
      <c r="BS5" s="22" t="s">
        <v>85</v>
      </c>
      <c r="BT5" s="22" t="s">
        <v>86</v>
      </c>
      <c r="BU5" s="22" t="s">
        <v>87</v>
      </c>
      <c r="BV5" s="22" t="s">
        <v>88</v>
      </c>
      <c r="BW5" s="22" t="s">
        <v>90</v>
      </c>
      <c r="BX5" s="22" t="s">
        <v>91</v>
      </c>
      <c r="BY5" s="22" t="s">
        <v>92</v>
      </c>
      <c r="BZ5" s="22" t="s">
        <v>93</v>
      </c>
      <c r="CA5" s="22" t="s">
        <v>89</v>
      </c>
      <c r="CB5" s="22" t="s">
        <v>83</v>
      </c>
      <c r="CC5" s="22" t="s">
        <v>84</v>
      </c>
      <c r="CD5" s="22" t="s">
        <v>85</v>
      </c>
      <c r="CE5" s="22" t="s">
        <v>86</v>
      </c>
      <c r="CF5" s="22" t="s">
        <v>87</v>
      </c>
      <c r="CG5" s="22" t="s">
        <v>88</v>
      </c>
      <c r="CH5" s="22" t="s">
        <v>90</v>
      </c>
      <c r="CI5" s="22" t="s">
        <v>91</v>
      </c>
      <c r="CJ5" s="22" t="s">
        <v>92</v>
      </c>
      <c r="CK5" s="22" t="s">
        <v>93</v>
      </c>
      <c r="CL5" s="22" t="s">
        <v>89</v>
      </c>
      <c r="CM5" s="22" t="s">
        <v>83</v>
      </c>
      <c r="CN5" s="22" t="s">
        <v>84</v>
      </c>
      <c r="CO5" s="22" t="s">
        <v>85</v>
      </c>
      <c r="CP5" s="22" t="s">
        <v>86</v>
      </c>
      <c r="CQ5" s="22" t="s">
        <v>87</v>
      </c>
      <c r="CR5" s="22" t="s">
        <v>88</v>
      </c>
      <c r="CS5" s="22" t="s">
        <v>90</v>
      </c>
      <c r="CT5" s="22" t="s">
        <v>91</v>
      </c>
      <c r="CU5" s="22" t="s">
        <v>92</v>
      </c>
      <c r="CV5" s="22" t="s">
        <v>93</v>
      </c>
      <c r="CW5" s="22" t="s">
        <v>89</v>
      </c>
      <c r="CX5" s="22" t="s">
        <v>83</v>
      </c>
      <c r="CY5" s="22" t="s">
        <v>84</v>
      </c>
      <c r="CZ5" s="22" t="s">
        <v>85</v>
      </c>
      <c r="DA5" s="22" t="s">
        <v>86</v>
      </c>
      <c r="DB5" s="22" t="s">
        <v>87</v>
      </c>
      <c r="DC5" s="22" t="s">
        <v>88</v>
      </c>
      <c r="DD5" s="22" t="s">
        <v>90</v>
      </c>
      <c r="DE5" s="22" t="s">
        <v>91</v>
      </c>
      <c r="DF5" s="22" t="s">
        <v>92</v>
      </c>
      <c r="DG5" s="22" t="s">
        <v>93</v>
      </c>
      <c r="DH5" s="22" t="s">
        <v>89</v>
      </c>
      <c r="DI5" s="22" t="s">
        <v>83</v>
      </c>
      <c r="DJ5" s="22" t="s">
        <v>84</v>
      </c>
      <c r="DK5" s="22" t="s">
        <v>85</v>
      </c>
      <c r="DL5" s="22" t="s">
        <v>86</v>
      </c>
      <c r="DM5" s="22" t="s">
        <v>87</v>
      </c>
      <c r="DN5" s="22" t="s">
        <v>88</v>
      </c>
      <c r="DO5" s="22" t="s">
        <v>90</v>
      </c>
      <c r="DP5" s="22" t="s">
        <v>91</v>
      </c>
      <c r="DQ5" s="22" t="s">
        <v>92</v>
      </c>
      <c r="DR5" s="22" t="s">
        <v>93</v>
      </c>
      <c r="DS5" s="22" t="s">
        <v>89</v>
      </c>
      <c r="DT5" s="22" t="s">
        <v>83</v>
      </c>
      <c r="DU5" s="22" t="s">
        <v>84</v>
      </c>
      <c r="DV5" s="22" t="s">
        <v>85</v>
      </c>
      <c r="DW5" s="22" t="s">
        <v>86</v>
      </c>
      <c r="DX5" s="22" t="s">
        <v>87</v>
      </c>
      <c r="DY5" s="22" t="s">
        <v>88</v>
      </c>
      <c r="DZ5" s="22" t="s">
        <v>90</v>
      </c>
      <c r="EA5" s="22" t="s">
        <v>91</v>
      </c>
      <c r="EB5" s="22" t="s">
        <v>92</v>
      </c>
      <c r="EC5" s="22" t="s">
        <v>93</v>
      </c>
      <c r="ED5" s="22" t="s">
        <v>89</v>
      </c>
      <c r="EE5" s="22" t="s">
        <v>83</v>
      </c>
      <c r="EF5" s="22" t="s">
        <v>84</v>
      </c>
      <c r="EG5" s="22" t="s">
        <v>85</v>
      </c>
      <c r="EH5" s="22" t="s">
        <v>86</v>
      </c>
      <c r="EI5" s="22" t="s">
        <v>87</v>
      </c>
      <c r="EJ5" s="22" t="s">
        <v>88</v>
      </c>
      <c r="EK5" s="22" t="s">
        <v>90</v>
      </c>
      <c r="EL5" s="22" t="s">
        <v>91</v>
      </c>
      <c r="EM5" s="22" t="s">
        <v>92</v>
      </c>
      <c r="EN5" s="22" t="s">
        <v>93</v>
      </c>
      <c r="EO5" s="22" t="s">
        <v>89</v>
      </c>
    </row>
    <row r="6" spans="1:148" s="13" customFormat="1" x14ac:dyDescent="0.2">
      <c r="A6" s="14" t="s">
        <v>94</v>
      </c>
      <c r="B6" s="19">
        <f t="shared" ref="B6:X6" si="1">B7</f>
        <v>2024</v>
      </c>
      <c r="C6" s="19">
        <f t="shared" si="1"/>
        <v>452017</v>
      </c>
      <c r="D6" s="19">
        <f t="shared" si="1"/>
        <v>46</v>
      </c>
      <c r="E6" s="19">
        <f t="shared" si="1"/>
        <v>18</v>
      </c>
      <c r="F6" s="19">
        <f t="shared" si="1"/>
        <v>0</v>
      </c>
      <c r="G6" s="19">
        <f t="shared" si="1"/>
        <v>0</v>
      </c>
      <c r="H6" s="19" t="str">
        <f t="shared" si="1"/>
        <v>宮崎県　宮崎市</v>
      </c>
      <c r="I6" s="19" t="str">
        <f t="shared" si="1"/>
        <v>法適用</v>
      </c>
      <c r="J6" s="19" t="str">
        <f t="shared" si="1"/>
        <v>下水道事業</v>
      </c>
      <c r="K6" s="19" t="str">
        <f t="shared" si="1"/>
        <v>特定地域生活排水処理</v>
      </c>
      <c r="L6" s="19" t="str">
        <f t="shared" si="1"/>
        <v>K2</v>
      </c>
      <c r="M6" s="19" t="str">
        <f t="shared" si="1"/>
        <v>非設置</v>
      </c>
      <c r="N6" s="23" t="str">
        <f t="shared" si="1"/>
        <v>-</v>
      </c>
      <c r="O6" s="23">
        <f t="shared" si="1"/>
        <v>35.78</v>
      </c>
      <c r="P6" s="23">
        <f t="shared" si="1"/>
        <v>1.98</v>
      </c>
      <c r="Q6" s="23">
        <f t="shared" si="1"/>
        <v>100</v>
      </c>
      <c r="R6" s="23">
        <f t="shared" si="1"/>
        <v>3880</v>
      </c>
      <c r="S6" s="23">
        <f t="shared" si="1"/>
        <v>394504</v>
      </c>
      <c r="T6" s="23">
        <f t="shared" si="1"/>
        <v>643.57000000000005</v>
      </c>
      <c r="U6" s="23">
        <f t="shared" si="1"/>
        <v>612.99</v>
      </c>
      <c r="V6" s="23">
        <f t="shared" si="1"/>
        <v>7775</v>
      </c>
      <c r="W6" s="23">
        <f t="shared" si="1"/>
        <v>557.09</v>
      </c>
      <c r="X6" s="23">
        <f t="shared" si="1"/>
        <v>13.96</v>
      </c>
      <c r="Y6" s="27" t="str">
        <f t="shared" ref="Y6:AH6" si="2">IF(Y7="",NA(),Y7)</f>
        <v>-</v>
      </c>
      <c r="Z6" s="27" t="str">
        <f t="shared" si="2"/>
        <v>-</v>
      </c>
      <c r="AA6" s="27" t="str">
        <f t="shared" si="2"/>
        <v>-</v>
      </c>
      <c r="AB6" s="27" t="str">
        <f t="shared" si="2"/>
        <v>-</v>
      </c>
      <c r="AC6" s="27">
        <f t="shared" si="2"/>
        <v>100.65</v>
      </c>
      <c r="AD6" s="27" t="str">
        <f t="shared" si="2"/>
        <v>-</v>
      </c>
      <c r="AE6" s="27" t="str">
        <f t="shared" si="2"/>
        <v>-</v>
      </c>
      <c r="AF6" s="27" t="str">
        <f t="shared" si="2"/>
        <v>-</v>
      </c>
      <c r="AG6" s="27" t="str">
        <f t="shared" si="2"/>
        <v>-</v>
      </c>
      <c r="AH6" s="27">
        <f t="shared" si="2"/>
        <v>99.24</v>
      </c>
      <c r="AI6" s="23" t="str">
        <f>IF(AI7="","",IF(AI7="-","【-】","【"&amp;SUBSTITUTE(TEXT(AI7,"#,##0.00"),"-","△")&amp;"】"))</f>
        <v>【100.06】</v>
      </c>
      <c r="AJ6" s="27" t="str">
        <f t="shared" ref="AJ6:AS6" si="3">IF(AJ7="",NA(),AJ7)</f>
        <v>-</v>
      </c>
      <c r="AK6" s="27" t="str">
        <f t="shared" si="3"/>
        <v>-</v>
      </c>
      <c r="AL6" s="27" t="str">
        <f t="shared" si="3"/>
        <v>-</v>
      </c>
      <c r="AM6" s="27" t="str">
        <f t="shared" si="3"/>
        <v>-</v>
      </c>
      <c r="AN6" s="23">
        <f t="shared" si="3"/>
        <v>0</v>
      </c>
      <c r="AO6" s="27" t="str">
        <f t="shared" si="3"/>
        <v>-</v>
      </c>
      <c r="AP6" s="27" t="str">
        <f t="shared" si="3"/>
        <v>-</v>
      </c>
      <c r="AQ6" s="27" t="str">
        <f t="shared" si="3"/>
        <v>-</v>
      </c>
      <c r="AR6" s="27" t="str">
        <f t="shared" si="3"/>
        <v>-</v>
      </c>
      <c r="AS6" s="27">
        <f t="shared" si="3"/>
        <v>89.91</v>
      </c>
      <c r="AT6" s="23" t="str">
        <f>IF(AT7="","",IF(AT7="-","【-】","【"&amp;SUBSTITUTE(TEXT(AT7,"#,##0.00"),"-","△")&amp;"】"))</f>
        <v>【84.61】</v>
      </c>
      <c r="AU6" s="27" t="str">
        <f t="shared" ref="AU6:BD6" si="4">IF(AU7="",NA(),AU7)</f>
        <v>-</v>
      </c>
      <c r="AV6" s="27" t="str">
        <f t="shared" si="4"/>
        <v>-</v>
      </c>
      <c r="AW6" s="27" t="str">
        <f t="shared" si="4"/>
        <v>-</v>
      </c>
      <c r="AX6" s="27" t="str">
        <f t="shared" si="4"/>
        <v>-</v>
      </c>
      <c r="AY6" s="27">
        <f t="shared" si="4"/>
        <v>100</v>
      </c>
      <c r="AZ6" s="27" t="str">
        <f t="shared" si="4"/>
        <v>-</v>
      </c>
      <c r="BA6" s="27" t="str">
        <f t="shared" si="4"/>
        <v>-</v>
      </c>
      <c r="BB6" s="27" t="str">
        <f t="shared" si="4"/>
        <v>-</v>
      </c>
      <c r="BC6" s="27" t="str">
        <f t="shared" si="4"/>
        <v>-</v>
      </c>
      <c r="BD6" s="27">
        <f t="shared" si="4"/>
        <v>103.61</v>
      </c>
      <c r="BE6" s="23" t="str">
        <f>IF(BE7="","",IF(BE7="-","【-】","【"&amp;SUBSTITUTE(TEXT(BE7,"#,##0.00"),"-","△")&amp;"】"))</f>
        <v>【106.63】</v>
      </c>
      <c r="BF6" s="27" t="str">
        <f t="shared" ref="BF6:BO6" si="5">IF(BF7="",NA(),BF7)</f>
        <v>-</v>
      </c>
      <c r="BG6" s="27" t="str">
        <f t="shared" si="5"/>
        <v>-</v>
      </c>
      <c r="BH6" s="27" t="str">
        <f t="shared" si="5"/>
        <v>-</v>
      </c>
      <c r="BI6" s="27" t="str">
        <f t="shared" si="5"/>
        <v>-</v>
      </c>
      <c r="BJ6" s="27">
        <f t="shared" si="5"/>
        <v>1352.42</v>
      </c>
      <c r="BK6" s="27" t="str">
        <f t="shared" si="5"/>
        <v>-</v>
      </c>
      <c r="BL6" s="27" t="str">
        <f t="shared" si="5"/>
        <v>-</v>
      </c>
      <c r="BM6" s="27" t="str">
        <f t="shared" si="5"/>
        <v>-</v>
      </c>
      <c r="BN6" s="27" t="str">
        <f t="shared" si="5"/>
        <v>-</v>
      </c>
      <c r="BO6" s="27">
        <f t="shared" si="5"/>
        <v>368.83</v>
      </c>
      <c r="BP6" s="23" t="str">
        <f>IF(BP7="","",IF(BP7="-","【-】","【"&amp;SUBSTITUTE(TEXT(BP7,"#,##0.00"),"-","△")&amp;"】"))</f>
        <v>【386.06】</v>
      </c>
      <c r="BQ6" s="27" t="str">
        <f t="shared" ref="BQ6:BZ6" si="6">IF(BQ7="",NA(),BQ7)</f>
        <v>-</v>
      </c>
      <c r="BR6" s="27" t="str">
        <f t="shared" si="6"/>
        <v>-</v>
      </c>
      <c r="BS6" s="27" t="str">
        <f t="shared" si="6"/>
        <v>-</v>
      </c>
      <c r="BT6" s="27" t="str">
        <f t="shared" si="6"/>
        <v>-</v>
      </c>
      <c r="BU6" s="27">
        <f t="shared" si="6"/>
        <v>44.57</v>
      </c>
      <c r="BV6" s="27" t="str">
        <f t="shared" si="6"/>
        <v>-</v>
      </c>
      <c r="BW6" s="27" t="str">
        <f t="shared" si="6"/>
        <v>-</v>
      </c>
      <c r="BX6" s="27" t="str">
        <f t="shared" si="6"/>
        <v>-</v>
      </c>
      <c r="BY6" s="27" t="str">
        <f t="shared" si="6"/>
        <v>-</v>
      </c>
      <c r="BZ6" s="27">
        <f t="shared" si="6"/>
        <v>53.25</v>
      </c>
      <c r="CA6" s="23" t="str">
        <f>IF(CA7="","",IF(CA7="-","【-】","【"&amp;SUBSTITUTE(TEXT(CA7,"#,##0.00"),"-","△")&amp;"】"))</f>
        <v>【51.14】</v>
      </c>
      <c r="CB6" s="27" t="str">
        <f t="shared" ref="CB6:CK6" si="7">IF(CB7="",NA(),CB7)</f>
        <v>-</v>
      </c>
      <c r="CC6" s="27" t="str">
        <f t="shared" si="7"/>
        <v>-</v>
      </c>
      <c r="CD6" s="27" t="str">
        <f t="shared" si="7"/>
        <v>-</v>
      </c>
      <c r="CE6" s="27" t="str">
        <f t="shared" si="7"/>
        <v>-</v>
      </c>
      <c r="CF6" s="27">
        <f t="shared" si="7"/>
        <v>465.14</v>
      </c>
      <c r="CG6" s="27" t="str">
        <f t="shared" si="7"/>
        <v>-</v>
      </c>
      <c r="CH6" s="27" t="str">
        <f t="shared" si="7"/>
        <v>-</v>
      </c>
      <c r="CI6" s="27" t="str">
        <f t="shared" si="7"/>
        <v>-</v>
      </c>
      <c r="CJ6" s="27" t="str">
        <f t="shared" si="7"/>
        <v>-</v>
      </c>
      <c r="CK6" s="27">
        <f t="shared" si="7"/>
        <v>325.45</v>
      </c>
      <c r="CL6" s="23" t="str">
        <f>IF(CL7="","",IF(CL7="-","【-】","【"&amp;SUBSTITUTE(TEXT(CL7,"#,##0.00"),"-","△")&amp;"】"))</f>
        <v>【329.31】</v>
      </c>
      <c r="CM6" s="27" t="str">
        <f t="shared" ref="CM6:CV6" si="8">IF(CM7="",NA(),CM7)</f>
        <v>-</v>
      </c>
      <c r="CN6" s="27" t="str">
        <f t="shared" si="8"/>
        <v>-</v>
      </c>
      <c r="CO6" s="27" t="str">
        <f t="shared" si="8"/>
        <v>-</v>
      </c>
      <c r="CP6" s="27" t="str">
        <f t="shared" si="8"/>
        <v>-</v>
      </c>
      <c r="CQ6" s="27">
        <f t="shared" si="8"/>
        <v>47.19</v>
      </c>
      <c r="CR6" s="27" t="str">
        <f t="shared" si="8"/>
        <v>-</v>
      </c>
      <c r="CS6" s="27" t="str">
        <f t="shared" si="8"/>
        <v>-</v>
      </c>
      <c r="CT6" s="27" t="str">
        <f t="shared" si="8"/>
        <v>-</v>
      </c>
      <c r="CU6" s="27" t="str">
        <f t="shared" si="8"/>
        <v>-</v>
      </c>
      <c r="CV6" s="27">
        <f t="shared" si="8"/>
        <v>52.59</v>
      </c>
      <c r="CW6" s="23" t="str">
        <f>IF(CW7="","",IF(CW7="-","【-】","【"&amp;SUBSTITUTE(TEXT(CW7,"#,##0.00"),"-","△")&amp;"】"))</f>
        <v>【54.37】</v>
      </c>
      <c r="CX6" s="27" t="str">
        <f t="shared" ref="CX6:DG6" si="9">IF(CX7="",NA(),CX7)</f>
        <v>-</v>
      </c>
      <c r="CY6" s="27" t="str">
        <f t="shared" si="9"/>
        <v>-</v>
      </c>
      <c r="CZ6" s="27" t="str">
        <f t="shared" si="9"/>
        <v>-</v>
      </c>
      <c r="DA6" s="27" t="str">
        <f t="shared" si="9"/>
        <v>-</v>
      </c>
      <c r="DB6" s="27">
        <f t="shared" si="9"/>
        <v>100</v>
      </c>
      <c r="DC6" s="27" t="str">
        <f t="shared" si="9"/>
        <v>-</v>
      </c>
      <c r="DD6" s="27" t="str">
        <f t="shared" si="9"/>
        <v>-</v>
      </c>
      <c r="DE6" s="27" t="str">
        <f t="shared" si="9"/>
        <v>-</v>
      </c>
      <c r="DF6" s="27" t="str">
        <f t="shared" si="9"/>
        <v>-</v>
      </c>
      <c r="DG6" s="27">
        <f t="shared" si="9"/>
        <v>87.02</v>
      </c>
      <c r="DH6" s="23" t="str">
        <f>IF(DH7="","",IF(DH7="-","【-】","【"&amp;SUBSTITUTE(TEXT(DH7,"#,##0.00"),"-","△")&amp;"】"))</f>
        <v>【84.89】</v>
      </c>
      <c r="DI6" s="27" t="str">
        <f t="shared" ref="DI6:DR6" si="10">IF(DI7="",NA(),DI7)</f>
        <v>-</v>
      </c>
      <c r="DJ6" s="27" t="str">
        <f t="shared" si="10"/>
        <v>-</v>
      </c>
      <c r="DK6" s="27" t="str">
        <f t="shared" si="10"/>
        <v>-</v>
      </c>
      <c r="DL6" s="27" t="str">
        <f t="shared" si="10"/>
        <v>-</v>
      </c>
      <c r="DM6" s="27">
        <f t="shared" si="10"/>
        <v>3.88</v>
      </c>
      <c r="DN6" s="27" t="str">
        <f t="shared" si="10"/>
        <v>-</v>
      </c>
      <c r="DO6" s="27" t="str">
        <f t="shared" si="10"/>
        <v>-</v>
      </c>
      <c r="DP6" s="27" t="str">
        <f t="shared" si="10"/>
        <v>-</v>
      </c>
      <c r="DQ6" s="27" t="str">
        <f t="shared" si="10"/>
        <v>-</v>
      </c>
      <c r="DR6" s="27">
        <f t="shared" si="10"/>
        <v>27.57</v>
      </c>
      <c r="DS6" s="23" t="str">
        <f>IF(DS7="","",IF(DS7="-","【-】","【"&amp;SUBSTITUTE(TEXT(DS7,"#,##0.00"),"-","△")&amp;"】"))</f>
        <v>【26.38】</v>
      </c>
      <c r="DT6" s="27" t="str">
        <f t="shared" ref="DT6:EC6" si="11">IF(DT7="",NA(),DT7)</f>
        <v>-</v>
      </c>
      <c r="DU6" s="27" t="str">
        <f t="shared" si="11"/>
        <v>-</v>
      </c>
      <c r="DV6" s="27" t="str">
        <f t="shared" si="11"/>
        <v>-</v>
      </c>
      <c r="DW6" s="27" t="str">
        <f t="shared" si="11"/>
        <v>-</v>
      </c>
      <c r="DX6" s="27" t="str">
        <f t="shared" si="11"/>
        <v>-</v>
      </c>
      <c r="DY6" s="27" t="str">
        <f t="shared" si="11"/>
        <v>-</v>
      </c>
      <c r="DZ6" s="27" t="str">
        <f t="shared" si="11"/>
        <v>-</v>
      </c>
      <c r="EA6" s="27" t="str">
        <f t="shared" si="11"/>
        <v>-</v>
      </c>
      <c r="EB6" s="27" t="str">
        <f t="shared" si="11"/>
        <v>-</v>
      </c>
      <c r="EC6" s="27" t="str">
        <f t="shared" si="11"/>
        <v>-</v>
      </c>
      <c r="ED6" s="23" t="str">
        <f>IF(ED7="","",IF(ED7="-","【-】","【"&amp;SUBSTITUTE(TEXT(ED7,"#,##0.00"),"-","△")&amp;"】"))</f>
        <v>【-】</v>
      </c>
      <c r="EE6" s="27" t="str">
        <f t="shared" ref="EE6:EN6" si="12">IF(EE7="",NA(),EE7)</f>
        <v>-</v>
      </c>
      <c r="EF6" s="27" t="str">
        <f t="shared" si="12"/>
        <v>-</v>
      </c>
      <c r="EG6" s="27" t="str">
        <f t="shared" si="12"/>
        <v>-</v>
      </c>
      <c r="EH6" s="27" t="str">
        <f t="shared" si="12"/>
        <v>-</v>
      </c>
      <c r="EI6" s="27" t="str">
        <f t="shared" si="12"/>
        <v>-</v>
      </c>
      <c r="EJ6" s="27" t="str">
        <f t="shared" si="12"/>
        <v>-</v>
      </c>
      <c r="EK6" s="27" t="str">
        <f t="shared" si="12"/>
        <v>-</v>
      </c>
      <c r="EL6" s="27" t="str">
        <f t="shared" si="12"/>
        <v>-</v>
      </c>
      <c r="EM6" s="27" t="str">
        <f t="shared" si="12"/>
        <v>-</v>
      </c>
      <c r="EN6" s="27" t="str">
        <f t="shared" si="12"/>
        <v>-</v>
      </c>
      <c r="EO6" s="23" t="str">
        <f>IF(EO7="","",IF(EO7="-","【-】","【"&amp;SUBSTITUTE(TEXT(EO7,"#,##0.00"),"-","△")&amp;"】"))</f>
        <v>【-】</v>
      </c>
    </row>
    <row r="7" spans="1:148" s="13" customFormat="1" x14ac:dyDescent="0.2">
      <c r="A7" s="14"/>
      <c r="B7" s="20">
        <v>2024</v>
      </c>
      <c r="C7" s="20">
        <v>452017</v>
      </c>
      <c r="D7" s="20">
        <v>46</v>
      </c>
      <c r="E7" s="20">
        <v>18</v>
      </c>
      <c r="F7" s="20">
        <v>0</v>
      </c>
      <c r="G7" s="20">
        <v>0</v>
      </c>
      <c r="H7" s="20" t="s">
        <v>95</v>
      </c>
      <c r="I7" s="20" t="s">
        <v>96</v>
      </c>
      <c r="J7" s="20" t="s">
        <v>97</v>
      </c>
      <c r="K7" s="20" t="s">
        <v>98</v>
      </c>
      <c r="L7" s="20" t="s">
        <v>99</v>
      </c>
      <c r="M7" s="20" t="s">
        <v>100</v>
      </c>
      <c r="N7" s="24" t="s">
        <v>101</v>
      </c>
      <c r="O7" s="24">
        <v>35.78</v>
      </c>
      <c r="P7" s="24">
        <v>1.98</v>
      </c>
      <c r="Q7" s="24">
        <v>100</v>
      </c>
      <c r="R7" s="24">
        <v>3880</v>
      </c>
      <c r="S7" s="24">
        <v>394504</v>
      </c>
      <c r="T7" s="24">
        <v>643.57000000000005</v>
      </c>
      <c r="U7" s="24">
        <v>612.99</v>
      </c>
      <c r="V7" s="24">
        <v>7775</v>
      </c>
      <c r="W7" s="24">
        <v>557.09</v>
      </c>
      <c r="X7" s="24">
        <v>13.96</v>
      </c>
      <c r="Y7" s="24" t="s">
        <v>101</v>
      </c>
      <c r="Z7" s="24" t="s">
        <v>101</v>
      </c>
      <c r="AA7" s="24" t="s">
        <v>101</v>
      </c>
      <c r="AB7" s="24" t="s">
        <v>101</v>
      </c>
      <c r="AC7" s="24">
        <v>100.65</v>
      </c>
      <c r="AD7" s="24" t="s">
        <v>101</v>
      </c>
      <c r="AE7" s="24" t="s">
        <v>101</v>
      </c>
      <c r="AF7" s="24" t="s">
        <v>101</v>
      </c>
      <c r="AG7" s="24" t="s">
        <v>101</v>
      </c>
      <c r="AH7" s="24">
        <v>99.24</v>
      </c>
      <c r="AI7" s="24">
        <v>100.06</v>
      </c>
      <c r="AJ7" s="24" t="s">
        <v>101</v>
      </c>
      <c r="AK7" s="24" t="s">
        <v>101</v>
      </c>
      <c r="AL7" s="24" t="s">
        <v>101</v>
      </c>
      <c r="AM7" s="24" t="s">
        <v>101</v>
      </c>
      <c r="AN7" s="24">
        <v>0</v>
      </c>
      <c r="AO7" s="24" t="s">
        <v>101</v>
      </c>
      <c r="AP7" s="24" t="s">
        <v>101</v>
      </c>
      <c r="AQ7" s="24" t="s">
        <v>101</v>
      </c>
      <c r="AR7" s="24" t="s">
        <v>101</v>
      </c>
      <c r="AS7" s="24">
        <v>89.91</v>
      </c>
      <c r="AT7" s="24">
        <v>84.61</v>
      </c>
      <c r="AU7" s="24" t="s">
        <v>101</v>
      </c>
      <c r="AV7" s="24" t="s">
        <v>101</v>
      </c>
      <c r="AW7" s="24" t="s">
        <v>101</v>
      </c>
      <c r="AX7" s="24" t="s">
        <v>101</v>
      </c>
      <c r="AY7" s="24">
        <v>100</v>
      </c>
      <c r="AZ7" s="24" t="s">
        <v>101</v>
      </c>
      <c r="BA7" s="24" t="s">
        <v>101</v>
      </c>
      <c r="BB7" s="24" t="s">
        <v>101</v>
      </c>
      <c r="BC7" s="24" t="s">
        <v>101</v>
      </c>
      <c r="BD7" s="24">
        <v>103.61</v>
      </c>
      <c r="BE7" s="24">
        <v>106.63</v>
      </c>
      <c r="BF7" s="24" t="s">
        <v>101</v>
      </c>
      <c r="BG7" s="24" t="s">
        <v>101</v>
      </c>
      <c r="BH7" s="24" t="s">
        <v>101</v>
      </c>
      <c r="BI7" s="24" t="s">
        <v>101</v>
      </c>
      <c r="BJ7" s="24">
        <v>1352.42</v>
      </c>
      <c r="BK7" s="24" t="s">
        <v>101</v>
      </c>
      <c r="BL7" s="24" t="s">
        <v>101</v>
      </c>
      <c r="BM7" s="24" t="s">
        <v>101</v>
      </c>
      <c r="BN7" s="24" t="s">
        <v>101</v>
      </c>
      <c r="BO7" s="24">
        <v>368.83</v>
      </c>
      <c r="BP7" s="24">
        <v>386.06</v>
      </c>
      <c r="BQ7" s="24" t="s">
        <v>101</v>
      </c>
      <c r="BR7" s="24" t="s">
        <v>101</v>
      </c>
      <c r="BS7" s="24" t="s">
        <v>101</v>
      </c>
      <c r="BT7" s="24" t="s">
        <v>101</v>
      </c>
      <c r="BU7" s="24">
        <v>44.57</v>
      </c>
      <c r="BV7" s="24" t="s">
        <v>101</v>
      </c>
      <c r="BW7" s="24" t="s">
        <v>101</v>
      </c>
      <c r="BX7" s="24" t="s">
        <v>101</v>
      </c>
      <c r="BY7" s="24" t="s">
        <v>101</v>
      </c>
      <c r="BZ7" s="24">
        <v>53.25</v>
      </c>
      <c r="CA7" s="24">
        <v>51.14</v>
      </c>
      <c r="CB7" s="24" t="s">
        <v>101</v>
      </c>
      <c r="CC7" s="24" t="s">
        <v>101</v>
      </c>
      <c r="CD7" s="24" t="s">
        <v>101</v>
      </c>
      <c r="CE7" s="24" t="s">
        <v>101</v>
      </c>
      <c r="CF7" s="24">
        <v>465.14</v>
      </c>
      <c r="CG7" s="24" t="s">
        <v>101</v>
      </c>
      <c r="CH7" s="24" t="s">
        <v>101</v>
      </c>
      <c r="CI7" s="24" t="s">
        <v>101</v>
      </c>
      <c r="CJ7" s="24" t="s">
        <v>101</v>
      </c>
      <c r="CK7" s="24">
        <v>325.45</v>
      </c>
      <c r="CL7" s="24">
        <v>329.31</v>
      </c>
      <c r="CM7" s="24" t="s">
        <v>101</v>
      </c>
      <c r="CN7" s="24" t="s">
        <v>101</v>
      </c>
      <c r="CO7" s="24" t="s">
        <v>101</v>
      </c>
      <c r="CP7" s="24" t="s">
        <v>101</v>
      </c>
      <c r="CQ7" s="24">
        <v>47.19</v>
      </c>
      <c r="CR7" s="24" t="s">
        <v>101</v>
      </c>
      <c r="CS7" s="24" t="s">
        <v>101</v>
      </c>
      <c r="CT7" s="24" t="s">
        <v>101</v>
      </c>
      <c r="CU7" s="24" t="s">
        <v>101</v>
      </c>
      <c r="CV7" s="24">
        <v>52.59</v>
      </c>
      <c r="CW7" s="24">
        <v>54.37</v>
      </c>
      <c r="CX7" s="24" t="s">
        <v>101</v>
      </c>
      <c r="CY7" s="24" t="s">
        <v>101</v>
      </c>
      <c r="CZ7" s="24" t="s">
        <v>101</v>
      </c>
      <c r="DA7" s="24" t="s">
        <v>101</v>
      </c>
      <c r="DB7" s="24">
        <v>100</v>
      </c>
      <c r="DC7" s="24" t="s">
        <v>101</v>
      </c>
      <c r="DD7" s="24" t="s">
        <v>101</v>
      </c>
      <c r="DE7" s="24" t="s">
        <v>101</v>
      </c>
      <c r="DF7" s="24" t="s">
        <v>101</v>
      </c>
      <c r="DG7" s="24">
        <v>87.02</v>
      </c>
      <c r="DH7" s="24">
        <v>84.89</v>
      </c>
      <c r="DI7" s="24" t="s">
        <v>101</v>
      </c>
      <c r="DJ7" s="24" t="s">
        <v>101</v>
      </c>
      <c r="DK7" s="24" t="s">
        <v>101</v>
      </c>
      <c r="DL7" s="24" t="s">
        <v>101</v>
      </c>
      <c r="DM7" s="24">
        <v>3.88</v>
      </c>
      <c r="DN7" s="24" t="s">
        <v>101</v>
      </c>
      <c r="DO7" s="24" t="s">
        <v>101</v>
      </c>
      <c r="DP7" s="24" t="s">
        <v>101</v>
      </c>
      <c r="DQ7" s="24" t="s">
        <v>101</v>
      </c>
      <c r="DR7" s="24">
        <v>27.57</v>
      </c>
      <c r="DS7" s="24">
        <v>26.38</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堀口 太暉</cp:lastModifiedBy>
  <dcterms:created xsi:type="dcterms:W3CDTF">2025-12-23T06:32:00Z</dcterms:created>
  <dcterms:modified xsi:type="dcterms:W3CDTF">2026-02-24T07:12:36Z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2026-01-23T04:49:23Z</vt:filetime>
  </property>
</Properties>
</file>