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特排下水\"/>
    </mc:Choice>
  </mc:AlternateContent>
  <xr:revisionPtr revIDLastSave="0" documentId="13_ncr:1_{AE3D896F-002F-4381-B16F-D7E2C168AE0A}" xr6:coauthVersionLast="47" xr6:coauthVersionMax="47" xr10:uidLastSave="{00000000-0000-0000-0000-000000000000}"/>
  <workbookProtection workbookAlgorithmName="SHA-512" workbookHashValue="s7U1RUSEjJdjoES1hsUveCUSCi+pCtRrGo3HKOaiQP/EtEnBBeK/cYO397J64JyJbZaA0Pvk7QX53re7YIKSIg==" workbookSaltValue="qStnDZwPXOEBmWT7SI6+i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E85" i="4"/>
  <c r="BB10"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<sst xmlns="http://schemas.openxmlformats.org/spreadsheetml/2006/main" count="253" uniqueCount="117">
  <si>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</si>
  <si>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</si>
  <si>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</si>
  <si>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</si>
  <si>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</si>
  <si>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</si>
  <si>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</si>
  <si>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</si>
  <si>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</si>
  <si>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</si>
  <si>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</si>
  <si>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</si>
  <si>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</si>
  <si>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</si>
  <si>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</si>
  <si>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</si>
  <si>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</si>
  <si>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</si>
  <si>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</si>
  <si>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</si>
  <si>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</si>
  <si>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</si>
  <si>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</si>
  <si>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</si>
  <si>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</si>
  <si>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</si>
  <si>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</si>
  <si>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</si>
  <si>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</si>
  <si>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</si>
  <si>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</si>
  <si>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</si>
  <si>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</si>
  <si>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</si>
  <si>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</si>
  <si>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</si>
  <si>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</si>
  <si>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</si>
  <si>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</si>
  <si>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</si>
  <si>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</si>
  <si>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</si>
  <si>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</si>
  <si>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</si>
  <si>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</si>
  <si>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</si>
  <si>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</si>
  <si>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</si>
  <si>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</si>
  <si>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</si>
  <si>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</si>
  <si>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</si>
  <si>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</si>
  <si>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</si>
  <si>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</si>
  <si>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</si>
  <si>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</si>
  <si>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</si>
  <si>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</si>
  <si>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</si>
  <si>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</si>
  <si>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</si>
  <si>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</si>
  <si>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</si>
  <si>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</si>
  <si>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</si>
  <si>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</si>
  <si>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</si>
  <si>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</si>
  <si>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</si>
  <si>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</si>
  <si>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</si>
  <si>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</si>
  <si>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</si>
  <si>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</si>
  <si>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</si>
  <si>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</si>
  <si>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</si>
  <si>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</si>
  <si>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</si>
  <si>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</si>
  <si>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</si>
  <si>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</si>
  <si>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</si>
  <si>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</si>
  <si>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</si>
  <si>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</si>
  <si>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</si>
  <si>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</si>
  <si>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</si>
  <si>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</si>
  <si>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</si>
  <si>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</si>
  <si>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</si>
  <si>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</si>
  <si>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</si>
  <si>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</si>
  <si>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</si>
  <si>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</si>
  <si>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</si>
  <si>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</si>
  <si>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</si>
  <si>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</si>
  <si>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</si>
  <si>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</si>
  <si>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</si>
  <si>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</si>
  <si>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</si>
  <si>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</si>
  <si>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</si>
  <si>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</si>
  <si>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</si>
  <si>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</si>
  <si>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</si>
  <si>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整備事業は平成21年度に終了していますが、今後、整備財源として借入を行った企業債の償還が続いていきます。施設においては、まだ更新の時期に達していませんが、将来の更新時期に備え、必要に応じて、その更新財源となる使用料の見直しを検討する必要があります。なお、経営戦略については令和6年度に近年の物価高騰等の影響を事業費に反映し、改定を行いました。</t>
    <rPh sb="167" eb="168">
      <t>オコナ</t>
    </rPh>
    <phoneticPr fontId="18"/>
  </si>
  <si>
    <t>　有形固定資産減価償却率は、数値が100％に近いほど、保有資産が法定耐用年数に近づいていることを示しています。
　本事業における有形固定資産は、平成21年度に整備完了した市設置の合併浄化槽であり、法定耐用年数を超えていないことから、現在必要な更新事業はない状況です。設置した浄化槽については、適正な検査を行いながら、維持管理を行います。</t>
    <rPh sb="133" eb="135">
      <t>セッチ</t>
    </rPh>
    <rPh sb="137" eb="140">
      <t>ジョウカソウ</t>
    </rPh>
    <rPh sb="146" eb="148">
      <t>テキセイ</t>
    </rPh>
    <rPh sb="149" eb="151">
      <t>ケンサ</t>
    </rPh>
    <rPh sb="152" eb="153">
      <t>オコナ</t>
    </rPh>
    <rPh sb="158" eb="162">
      <t>イジカンリ</t>
    </rPh>
    <rPh sb="163" eb="164">
      <t>オコナ</t>
    </rPh>
    <phoneticPr fontId="4"/>
  </si>
  <si>
    <r>
      <t>・経常収支比率は100％で、累積欠損金も発生していません。流動比率や水洗化率も100％以上で、比較的経営の健全性は保たれています。今後も、維持管理経費の削減や使用料の確実な収入に努めます。
・企業債残高対事業規模比率は、使用料収入に対する企業債残高の割合を表しており、平均値を大きく上回っています。これは他団体に比べ建設改良の財源を企業債に依存している状態を示していますが、平成21年度まで浄化槽の整備事業を進めていたことが要因です。</t>
    </r>
    <r>
      <rPr>
        <sz val="11"/>
        <rFont val="ＭＳ ゴシック"/>
        <family val="3"/>
        <charset val="128"/>
      </rPr>
      <t>整備事業の完了後、企業債残高は着実に減少していますので、今後も収入確保と企業債残高の減少に努めます。
・施設利用率は、平均値を下回っており、施設の効率性は決して高くない状況です。今後の汚水処理人口の減少等を踏まえ、施設が過大なスペックとなっていないか、遊休状態になっていないか等の検討をし、必要に応じて適切な施設規模を維持していく必要があ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</si>
</sst>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font>
    <font>
      <sz val="1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6F-4F45-BE3C-F4B30458CAF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96F-4F45-BE3C-F4B30458CAF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51.43</c:v>
                </c:pt>
                <c:pt idx="1">
                  <c:v>48.57</c:v>
                </c:pt>
                <c:pt idx="2">
                  <c:v>47.62</c:v>
                </c:pt>
                <c:pt idx="3">
                  <c:v>43.81</c:v>
                </c:pt>
                <c:pt idx="4">
                  <c:v>45.71</c:v>
                </c:pt>
              </c:numCache>
            </c:numRef>
          </c:val>
          <c:extLst>
            <c:ext xmlns:c16="http://schemas.microsoft.com/office/drawing/2014/chart" uri="{C3380CC4-5D6E-409C-BE32-E72D297353CC}">
              <c16:uniqueId val="{00000000-9D9B-4E83-AB5D-60339F6ABA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56.52</c:v>
                </c:pt>
                <c:pt idx="2">
                  <c:v>88.45</c:v>
                </c:pt>
                <c:pt idx="3">
                  <c:v>54.08</c:v>
                </c:pt>
                <c:pt idx="4">
                  <c:v>52.59</c:v>
                </c:pt>
              </c:numCache>
            </c:numRef>
          </c:val>
          <c:smooth val="0"/>
          <c:extLst>
            <c:ext xmlns:c16="http://schemas.microsoft.com/office/drawing/2014/chart" uri="{C3380CC4-5D6E-409C-BE32-E72D297353CC}">
              <c16:uniqueId val="{00000001-9D9B-4E83-AB5D-60339F6ABA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EAA-44BB-8446-67EC263812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88.43</c:v>
                </c:pt>
                <c:pt idx="2">
                  <c:v>90.34</c:v>
                </c:pt>
                <c:pt idx="3">
                  <c:v>90.57</c:v>
                </c:pt>
                <c:pt idx="4">
                  <c:v>87.02</c:v>
                </c:pt>
              </c:numCache>
            </c:numRef>
          </c:val>
          <c:smooth val="0"/>
          <c:extLst>
            <c:ext xmlns:c16="http://schemas.microsoft.com/office/drawing/2014/chart" uri="{C3380CC4-5D6E-409C-BE32-E72D297353CC}">
              <c16:uniqueId val="{00000001-AEAA-44BB-8446-67EC263812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99.42</c:v>
                </c:pt>
                <c:pt idx="2">
                  <c:v>98.65</c:v>
                </c:pt>
                <c:pt idx="3">
                  <c:v>100.03</c:v>
                </c:pt>
                <c:pt idx="4">
                  <c:v>100</c:v>
                </c:pt>
              </c:numCache>
            </c:numRef>
          </c:val>
          <c:extLst>
            <c:ext xmlns:c16="http://schemas.microsoft.com/office/drawing/2014/chart" uri="{C3380CC4-5D6E-409C-BE32-E72D297353CC}">
              <c16:uniqueId val="{00000000-084C-4F95-9CB9-26ED00710B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100.41</c:v>
                </c:pt>
                <c:pt idx="2">
                  <c:v>100.17</c:v>
                </c:pt>
                <c:pt idx="3">
                  <c:v>96.95</c:v>
                </c:pt>
                <c:pt idx="4">
                  <c:v>99.24</c:v>
                </c:pt>
              </c:numCache>
            </c:numRef>
          </c:val>
          <c:smooth val="0"/>
          <c:extLst>
            <c:ext xmlns:c16="http://schemas.microsoft.com/office/drawing/2014/chart" uri="{C3380CC4-5D6E-409C-BE32-E72D297353CC}">
              <c16:uniqueId val="{00000001-084C-4F95-9CB9-26ED00710B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35.76</c:v>
                </c:pt>
                <c:pt idx="1">
                  <c:v>38.79</c:v>
                </c:pt>
                <c:pt idx="2">
                  <c:v>41.38</c:v>
                </c:pt>
                <c:pt idx="3">
                  <c:v>44.4</c:v>
                </c:pt>
                <c:pt idx="4">
                  <c:v>47.42</c:v>
                </c:pt>
              </c:numCache>
            </c:numRef>
          </c:val>
          <c:extLst>
            <c:ext xmlns:c16="http://schemas.microsoft.com/office/drawing/2014/chart" uri="{C3380CC4-5D6E-409C-BE32-E72D297353CC}">
              <c16:uniqueId val="{00000000-E321-4F6C-A15C-AC1D5F7A7F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21.02</c:v>
                </c:pt>
                <c:pt idx="2">
                  <c:v>24.31</c:v>
                </c:pt>
                <c:pt idx="3">
                  <c:v>26.92</c:v>
                </c:pt>
                <c:pt idx="4">
                  <c:v>27.57</c:v>
                </c:pt>
              </c:numCache>
            </c:numRef>
          </c:val>
          <c:smooth val="0"/>
          <c:extLst>
            <c:ext xmlns:c16="http://schemas.microsoft.com/office/drawing/2014/chart" uri="{C3380CC4-5D6E-409C-BE32-E72D297353CC}">
              <c16:uniqueId val="{00000001-E321-4F6C-A15C-AC1D5F7A7F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77-441A-B63E-29028DAFF2B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D77-441A-B63E-29028DAFF2B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3A-403B-96B9-DB07FA5334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83.92</c:v>
                </c:pt>
                <c:pt idx="2">
                  <c:v>89.31</c:v>
                </c:pt>
                <c:pt idx="3">
                  <c:v>91.33</c:v>
                </c:pt>
                <c:pt idx="4">
                  <c:v>89.91</c:v>
                </c:pt>
              </c:numCache>
            </c:numRef>
          </c:val>
          <c:smooth val="0"/>
          <c:extLst>
            <c:ext xmlns:c16="http://schemas.microsoft.com/office/drawing/2014/chart" uri="{C3380CC4-5D6E-409C-BE32-E72D297353CC}">
              <c16:uniqueId val="{00000001-A33A-403B-96B9-DB07FA5334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269.36</c:v>
                </c:pt>
                <c:pt idx="1">
                  <c:v>259.85000000000002</c:v>
                </c:pt>
                <c:pt idx="2">
                  <c:v>329.22</c:v>
                </c:pt>
                <c:pt idx="3">
                  <c:v>321.61</c:v>
                </c:pt>
                <c:pt idx="4">
                  <c:v>286.06</c:v>
                </c:pt>
              </c:numCache>
            </c:numRef>
          </c:val>
          <c:extLst>
            <c:ext xmlns:c16="http://schemas.microsoft.com/office/drawing/2014/chart" uri="{C3380CC4-5D6E-409C-BE32-E72D297353CC}">
              <c16:uniqueId val="{00000000-DE6A-495B-A071-DA938ECC12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122.71</c:v>
                </c:pt>
                <c:pt idx="2">
                  <c:v>138.19999999999999</c:v>
                </c:pt>
                <c:pt idx="3">
                  <c:v>126.97</c:v>
                </c:pt>
                <c:pt idx="4">
                  <c:v>103.61</c:v>
                </c:pt>
              </c:numCache>
            </c:numRef>
          </c:val>
          <c:smooth val="0"/>
          <c:extLst>
            <c:ext xmlns:c16="http://schemas.microsoft.com/office/drawing/2014/chart" uri="{C3380CC4-5D6E-409C-BE32-E72D297353CC}">
              <c16:uniqueId val="{00000001-DE6A-495B-A071-DA938ECC12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1327.05</c:v>
                </c:pt>
                <c:pt idx="1">
                  <c:v>1332.14</c:v>
                </c:pt>
                <c:pt idx="2">
                  <c:v>1035.8399999999999</c:v>
                </c:pt>
                <c:pt idx="3">
                  <c:v>1235.07</c:v>
                </c:pt>
                <c:pt idx="4">
                  <c:v>1127.57</c:v>
                </c:pt>
              </c:numCache>
            </c:numRef>
          </c:val>
          <c:extLst>
            <c:ext xmlns:c16="http://schemas.microsoft.com/office/drawing/2014/chart" uri="{C3380CC4-5D6E-409C-BE32-E72D297353CC}">
              <c16:uniqueId val="{00000000-65B2-46AD-B965-4446CB96CCC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65B2-46AD-B965-4446CB96CCC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46.98</c:v>
                </c:pt>
                <c:pt idx="1">
                  <c:v>43.07</c:v>
                </c:pt>
                <c:pt idx="2">
                  <c:v>39.159999999999997</c:v>
                </c:pt>
                <c:pt idx="3">
                  <c:v>40.880000000000003</c:v>
                </c:pt>
                <c:pt idx="4">
                  <c:v>38.130000000000003</c:v>
                </c:pt>
              </c:numCache>
            </c:numRef>
          </c:val>
          <c:extLst>
            <c:ext xmlns:c16="http://schemas.microsoft.com/office/drawing/2014/chart" uri="{C3380CC4-5D6E-409C-BE32-E72D297353CC}">
              <c16:uniqueId val="{00000000-7FE8-4BF1-A289-8BEC879BF4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60</c:v>
                </c:pt>
                <c:pt idx="2">
                  <c:v>59.01</c:v>
                </c:pt>
                <c:pt idx="3">
                  <c:v>56.06</c:v>
                </c:pt>
                <c:pt idx="4">
                  <c:v>53.25</c:v>
                </c:pt>
              </c:numCache>
            </c:numRef>
          </c:val>
          <c:smooth val="0"/>
          <c:extLst>
            <c:ext xmlns:c16="http://schemas.microsoft.com/office/drawing/2014/chart" uri="{C3380CC4-5D6E-409C-BE32-E72D297353CC}">
              <c16:uniqueId val="{00000001-7FE8-4BF1-A289-8BEC879BF4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266.52999999999997</c:v>
                </c:pt>
                <c:pt idx="1">
                  <c:v>287.89999999999998</c:v>
                </c:pt>
                <c:pt idx="2">
                  <c:v>320.94</c:v>
                </c:pt>
                <c:pt idx="3">
                  <c:v>302.98</c:v>
                </c:pt>
                <c:pt idx="4">
                  <c:v>325.72000000000003</c:v>
                </c:pt>
              </c:numCache>
            </c:numRef>
          </c:val>
          <c:extLst>
            <c:ext xmlns:c16="http://schemas.microsoft.com/office/drawing/2014/chart" uri="{C3380CC4-5D6E-409C-BE32-E72D297353CC}">
              <c16:uniqueId val="{00000000-BC29-411B-B428-81A9EB85B4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282.70999999999998</c:v>
                </c:pt>
                <c:pt idx="2">
                  <c:v>291.82</c:v>
                </c:pt>
                <c:pt idx="3">
                  <c:v>304.36</c:v>
                </c:pt>
                <c:pt idx="4">
                  <c:v>325.45</c:v>
                </c:pt>
              </c:numCache>
            </c:numRef>
          </c:val>
          <c:smooth val="0"/>
          <c:extLst>
            <c:ext xmlns:c16="http://schemas.microsoft.com/office/drawing/2014/chart" uri="{C3380CC4-5D6E-409C-BE32-E72D297353CC}">
              <c16:uniqueId val="{00000001-BC29-411B-B428-81A9EB85B4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延岡市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113936</v>
      </c>
      <c r="AM8" s="41"/>
      <c r="AN8" s="41"/>
      <c r="AO8" s="41"/>
      <c r="AP8" s="41"/>
      <c r="AQ8" s="41"/>
      <c r="AR8" s="41"/>
      <c r="AS8" s="41"/>
      <c r="AT8" s="34">
        <f>データ!T6</f>
        <v>868.02</v>
      </c>
      <c r="AU8" s="34"/>
      <c r="AV8" s="34"/>
      <c r="AW8" s="34"/>
      <c r="AX8" s="34"/>
      <c r="AY8" s="34"/>
      <c r="AZ8" s="34"/>
      <c r="BA8" s="34"/>
      <c r="BB8" s="34">
        <f>データ!U6</f>
        <v>131.26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32.07</v>
      </c>
      <c r="J10" s="34"/>
      <c r="K10" s="34"/>
      <c r="L10" s="34"/>
      <c r="M10" s="34"/>
      <c r="N10" s="34"/>
      <c r="O10" s="34"/>
      <c r="P10" s="34">
        <f>データ!P6</f>
        <v>0.16</v>
      </c>
      <c r="Q10" s="34"/>
      <c r="R10" s="34"/>
      <c r="S10" s="34"/>
      <c r="T10" s="34"/>
      <c r="U10" s="34"/>
      <c r="V10" s="34"/>
      <c r="W10" s="34">
        <f>データ!Q6</f>
        <v>100</v>
      </c>
      <c r="X10" s="34"/>
      <c r="Y10" s="34"/>
      <c r="Z10" s="34"/>
      <c r="AA10" s="34"/>
      <c r="AB10" s="34"/>
      <c r="AC10" s="34"/>
      <c r="AD10" s="41">
        <f>データ!R6</f>
        <v>2619</v>
      </c>
      <c r="AE10" s="41"/>
      <c r="AF10" s="41"/>
      <c r="AG10" s="41"/>
      <c r="AH10" s="41"/>
      <c r="AI10" s="41"/>
      <c r="AJ10" s="41"/>
      <c r="AK10" s="2"/>
      <c r="AL10" s="41">
        <f>データ!V6</f>
        <v>183</v>
      </c>
      <c r="AM10" s="41"/>
      <c r="AN10" s="41"/>
      <c r="AO10" s="41"/>
      <c r="AP10" s="41"/>
      <c r="AQ10" s="41"/>
      <c r="AR10" s="41"/>
      <c r="AS10" s="41"/>
      <c r="AT10" s="34">
        <f>データ!W6</f>
        <v>10.06</v>
      </c>
      <c r="AU10" s="34"/>
      <c r="AV10" s="34"/>
      <c r="AW10" s="34"/>
      <c r="AX10" s="34"/>
      <c r="AY10" s="34"/>
      <c r="AZ10" s="34"/>
      <c r="BA10" s="34"/>
      <c r="BB10" s="34">
        <f>データ!X6</f>
        <v>18.190000000000001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76x+UaB5DKfKvWA9iqEtLOlryRcy+mc4Ofs5aF04ZCt+OQo7Db+NVzk3cnjAcwa5xhqsgRBygE1atRNUqbzNqQ==" saltValue="s9aTMQBb+ovxvLfOPhHKI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452033</v>
      </c>
      <c r="D6" s="19">
        <f t="shared" si="3"/>
        <v>46</v>
      </c>
      <c r="E6" s="19">
        <f t="shared" si="3"/>
        <v>18</v>
      </c>
      <c r="F6" s="19">
        <f t="shared" si="3"/>
        <v>0</v>
      </c>
      <c r="G6" s="19">
        <f t="shared" si="3"/>
        <v>0</v>
      </c>
      <c r="H6" s="19" t="str">
        <f t="shared" si="3"/>
        <v>宮崎県　延岡市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32.07</v>
      </c>
      <c r="P6" s="20">
        <f t="shared" si="3"/>
        <v>0.16</v>
      </c>
      <c r="Q6" s="20">
        <f t="shared" si="3"/>
        <v>100</v>
      </c>
      <c r="R6" s="20">
        <f t="shared" si="3"/>
        <v>2619</v>
      </c>
      <c r="S6" s="20">
        <f t="shared" si="3"/>
        <v>113936</v>
      </c>
      <c r="T6" s="20">
        <f t="shared" si="3"/>
        <v>868.02</v>
      </c>
      <c r="U6" s="20">
        <f t="shared" si="3"/>
        <v>131.26</v>
      </c>
      <c r="V6" s="20">
        <f t="shared" si="3"/>
        <v>183</v>
      </c>
      <c r="W6" s="20">
        <f t="shared" si="3"/>
        <v>10.06</v>
      </c>
      <c r="X6" s="20">
        <f t="shared" si="3"/>
        <v>18.190000000000001</v>
      </c>
      <c r="Y6" s="21">
        <f>IF(Y7="",NA(),Y7)</f>
        <v>100</v>
      </c>
      <c r="Z6" s="21">
        <f t="shared" ref="Z6:AH6" si="4">IF(Z7="",NA(),Z7)</f>
        <v>99.42</v>
      </c>
      <c r="AA6" s="21">
        <f t="shared" si="4"/>
        <v>98.65</v>
      </c>
      <c r="AB6" s="21">
        <f t="shared" si="4"/>
        <v>100.03</v>
      </c>
      <c r="AC6" s="21">
        <f t="shared" si="4"/>
        <v>100</v>
      </c>
      <c r="AD6" s="21">
        <f t="shared" si="4"/>
        <v>95.33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162.82</v>
      </c>
      <c r="AP6" s="21">
        <f t="shared" si="5"/>
        <v>83.92</v>
      </c>
      <c r="AQ6" s="21">
        <f t="shared" si="5"/>
        <v>89.31</v>
      </c>
      <c r="AR6" s="21">
        <f t="shared" si="5"/>
        <v>91.33</v>
      </c>
      <c r="AS6" s="21">
        <f t="shared" si="5"/>
        <v>89.91</v>
      </c>
      <c r="AT6" s="20" t="str">
        <f>IF(AT7="","",IF(AT7="-","【-】","【"&amp;SUBSTITUTE(TEXT(AT7,"#,##0.00"),"-","△")&amp;"】"))</f>
        <v>【84.61】</v>
      </c>
      <c r="AU6" s="21">
        <f>IF(AU7="",NA(),AU7)</f>
        <v>269.36</v>
      </c>
      <c r="AV6" s="21">
        <f t="shared" ref="AV6:BD6" si="6">IF(AV7="",NA(),AV7)</f>
        <v>259.85000000000002</v>
      </c>
      <c r="AW6" s="21">
        <f t="shared" si="6"/>
        <v>329.22</v>
      </c>
      <c r="AX6" s="21">
        <f t="shared" si="6"/>
        <v>321.61</v>
      </c>
      <c r="AY6" s="21">
        <f t="shared" si="6"/>
        <v>286.06</v>
      </c>
      <c r="AZ6" s="21">
        <f t="shared" si="6"/>
        <v>125.61</v>
      </c>
      <c r="BA6" s="21">
        <f t="shared" si="6"/>
        <v>122.71</v>
      </c>
      <c r="BB6" s="21">
        <f t="shared" si="6"/>
        <v>138.19999999999999</v>
      </c>
      <c r="BC6" s="21">
        <f t="shared" si="6"/>
        <v>126.97</v>
      </c>
      <c r="BD6" s="21">
        <f t="shared" si="6"/>
        <v>103.61</v>
      </c>
      <c r="BE6" s="20" t="str">
        <f>IF(BE7="","",IF(BE7="-","【-】","【"&amp;SUBSTITUTE(TEXT(BE7,"#,##0.00"),"-","△")&amp;"】"))</f>
        <v>【106.63】</v>
      </c>
      <c r="BF6" s="21">
        <f>IF(BF7="",NA(),BF7)</f>
        <v>1327.05</v>
      </c>
      <c r="BG6" s="21">
        <f t="shared" ref="BG6:BO6" si="7">IF(BG7="",NA(),BG7)</f>
        <v>1332.14</v>
      </c>
      <c r="BH6" s="21">
        <f t="shared" si="7"/>
        <v>1035.8399999999999</v>
      </c>
      <c r="BI6" s="21">
        <f t="shared" si="7"/>
        <v>1235.07</v>
      </c>
      <c r="BJ6" s="21">
        <f t="shared" si="7"/>
        <v>1127.57</v>
      </c>
      <c r="BK6" s="21">
        <f t="shared" si="7"/>
        <v>398.42</v>
      </c>
      <c r="BL6" s="21">
        <f t="shared" si="7"/>
        <v>294.08999999999997</v>
      </c>
      <c r="BM6" s="21">
        <f t="shared" si="7"/>
        <v>294.08999999999997</v>
      </c>
      <c r="BN6" s="21">
        <f t="shared" si="7"/>
        <v>338.47</v>
      </c>
      <c r="BO6" s="21">
        <f t="shared" si="7"/>
        <v>368.83</v>
      </c>
      <c r="BP6" s="20" t="str">
        <f>IF(BP7="","",IF(BP7="-","【-】","【"&amp;SUBSTITUTE(TEXT(BP7,"#,##0.00"),"-","△")&amp;"】"))</f>
        <v>【386.06】</v>
      </c>
      <c r="BQ6" s="21">
        <f>IF(BQ7="",NA(),BQ7)</f>
        <v>46.98</v>
      </c>
      <c r="BR6" s="21">
        <f t="shared" ref="BR6:BZ6" si="8">IF(BR7="",NA(),BR7)</f>
        <v>43.07</v>
      </c>
      <c r="BS6" s="21">
        <f t="shared" si="8"/>
        <v>39.159999999999997</v>
      </c>
      <c r="BT6" s="21">
        <f t="shared" si="8"/>
        <v>40.880000000000003</v>
      </c>
      <c r="BU6" s="21">
        <f t="shared" si="8"/>
        <v>38.130000000000003</v>
      </c>
      <c r="BV6" s="21">
        <f t="shared" si="8"/>
        <v>50.7</v>
      </c>
      <c r="BW6" s="21">
        <f t="shared" si="8"/>
        <v>60</v>
      </c>
      <c r="BX6" s="21">
        <f t="shared" si="8"/>
        <v>59.01</v>
      </c>
      <c r="BY6" s="21">
        <f t="shared" si="8"/>
        <v>56.06</v>
      </c>
      <c r="BZ6" s="21">
        <f t="shared" si="8"/>
        <v>53.25</v>
      </c>
      <c r="CA6" s="20" t="str">
        <f>IF(CA7="","",IF(CA7="-","【-】","【"&amp;SUBSTITUTE(TEXT(CA7,"#,##0.00"),"-","△")&amp;"】"))</f>
        <v>【51.14】</v>
      </c>
      <c r="CB6" s="21">
        <f>IF(CB7="",NA(),CB7)</f>
        <v>266.52999999999997</v>
      </c>
      <c r="CC6" s="21">
        <f t="shared" ref="CC6:CK6" si="9">IF(CC7="",NA(),CC7)</f>
        <v>287.89999999999998</v>
      </c>
      <c r="CD6" s="21">
        <f t="shared" si="9"/>
        <v>320.94</v>
      </c>
      <c r="CE6" s="21">
        <f t="shared" si="9"/>
        <v>302.98</v>
      </c>
      <c r="CF6" s="21">
        <f t="shared" si="9"/>
        <v>325.72000000000003</v>
      </c>
      <c r="CG6" s="21">
        <f t="shared" si="9"/>
        <v>289.81</v>
      </c>
      <c r="CH6" s="21">
        <f t="shared" si="9"/>
        <v>282.70999999999998</v>
      </c>
      <c r="CI6" s="21">
        <f t="shared" si="9"/>
        <v>291.82</v>
      </c>
      <c r="CJ6" s="21">
        <f t="shared" si="9"/>
        <v>304.36</v>
      </c>
      <c r="CK6" s="21">
        <f t="shared" si="9"/>
        <v>325.45</v>
      </c>
      <c r="CL6" s="20" t="str">
        <f>IF(CL7="","",IF(CL7="-","【-】","【"&amp;SUBSTITUTE(TEXT(CL7,"#,##0.00"),"-","△")&amp;"】"))</f>
        <v>【329.31】</v>
      </c>
      <c r="CM6" s="21">
        <f>IF(CM7="",NA(),CM7)</f>
        <v>51.43</v>
      </c>
      <c r="CN6" s="21">
        <f t="shared" ref="CN6:CV6" si="10">IF(CN7="",NA(),CN7)</f>
        <v>48.57</v>
      </c>
      <c r="CO6" s="21">
        <f t="shared" si="10"/>
        <v>47.62</v>
      </c>
      <c r="CP6" s="21">
        <f t="shared" si="10"/>
        <v>43.81</v>
      </c>
      <c r="CQ6" s="21">
        <f t="shared" si="10"/>
        <v>45.71</v>
      </c>
      <c r="CR6" s="21">
        <f t="shared" si="10"/>
        <v>56.45</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88.43</v>
      </c>
      <c r="DE6" s="21">
        <f t="shared" si="11"/>
        <v>90.34</v>
      </c>
      <c r="DF6" s="21">
        <f t="shared" si="11"/>
        <v>90.57</v>
      </c>
      <c r="DG6" s="21">
        <f t="shared" si="11"/>
        <v>87.02</v>
      </c>
      <c r="DH6" s="20" t="str">
        <f>IF(DH7="","",IF(DH7="-","【-】","【"&amp;SUBSTITUTE(TEXT(DH7,"#,##0.00"),"-","△")&amp;"】"))</f>
        <v>【84.89】</v>
      </c>
      <c r="DI6" s="21">
        <f>IF(DI7="",NA(),DI7)</f>
        <v>35.76</v>
      </c>
      <c r="DJ6" s="21">
        <f t="shared" ref="DJ6:DR6" si="12">IF(DJ7="",NA(),DJ7)</f>
        <v>38.79</v>
      </c>
      <c r="DK6" s="21">
        <f t="shared" si="12"/>
        <v>41.38</v>
      </c>
      <c r="DL6" s="21">
        <f t="shared" si="12"/>
        <v>44.4</v>
      </c>
      <c r="DM6" s="21">
        <f t="shared" si="12"/>
        <v>47.42</v>
      </c>
      <c r="DN6" s="21">
        <f t="shared" si="12"/>
        <v>15.4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452033</v>
      </c>
      <c r="D7" s="23">
        <v>46</v>
      </c>
      <c r="E7" s="23">
        <v>18</v>
      </c>
      <c r="F7" s="23">
        <v>0</v>
      </c>
      <c r="G7" s="23">
        <v>0</v>
      </c>
      <c r="H7" s="23" t="s">
        <v>96</v>
      </c>
      <c r="I7" s="23" t="s">
        <v>97</v>
      </c>
      <c r="J7" s="23" t="s">
        <v>98</v>
      </c>
      <c r="K7" s="23" t="s">
        <v>99</v>
      </c>
      <c r="L7" s="23" t="s">
        <v>100</v>
      </c>
      <c r="M7" s="23" t="s">
        <v>101</v>
      </c>
      <c r="N7" s="24" t="s">
        <v>102</v>
      </c>
      <c r="O7" s="24">
        <v>32.07</v>
      </c>
      <c r="P7" s="24">
        <v>0.16</v>
      </c>
      <c r="Q7" s="24">
        <v>100</v>
      </c>
      <c r="R7" s="24">
        <v>2619</v>
      </c>
      <c r="S7" s="24">
        <v>113936</v>
      </c>
      <c r="T7" s="24">
        <v>868.02</v>
      </c>
      <c r="U7" s="24">
        <v>131.26</v>
      </c>
      <c r="V7" s="24">
        <v>183</v>
      </c>
      <c r="W7" s="24">
        <v>10.06</v>
      </c>
      <c r="X7" s="24">
        <v>18.190000000000001</v>
      </c>
      <c r="Y7" s="24">
        <v>100</v>
      </c>
      <c r="Z7" s="24">
        <v>99.42</v>
      </c>
      <c r="AA7" s="24">
        <v>98.65</v>
      </c>
      <c r="AB7" s="24">
        <v>100.03</v>
      </c>
      <c r="AC7" s="24">
        <v>100</v>
      </c>
      <c r="AD7" s="24">
        <v>95.33</v>
      </c>
      <c r="AE7" s="24">
        <v>100.41</v>
      </c>
      <c r="AF7" s="24">
        <v>100.17</v>
      </c>
      <c r="AG7" s="24">
        <v>96.95</v>
      </c>
      <c r="AH7" s="24">
        <v>99.24</v>
      </c>
      <c r="AI7" s="24">
        <v>100.06</v>
      </c>
      <c r="AJ7" s="24">
        <v>0</v>
      </c>
      <c r="AK7" s="24">
        <v>0</v>
      </c>
      <c r="AL7" s="24">
        <v>0</v>
      </c>
      <c r="AM7" s="24">
        <v>0</v>
      </c>
      <c r="AN7" s="24">
        <v>0</v>
      </c>
      <c r="AO7" s="24">
        <v>162.82</v>
      </c>
      <c r="AP7" s="24">
        <v>83.92</v>
      </c>
      <c r="AQ7" s="24">
        <v>89.31</v>
      </c>
      <c r="AR7" s="24">
        <v>91.33</v>
      </c>
      <c r="AS7" s="24">
        <v>89.91</v>
      </c>
      <c r="AT7" s="24">
        <v>84.61</v>
      </c>
      <c r="AU7" s="24">
        <v>269.36</v>
      </c>
      <c r="AV7" s="24">
        <v>259.85000000000002</v>
      </c>
      <c r="AW7" s="24">
        <v>329.22</v>
      </c>
      <c r="AX7" s="24">
        <v>321.61</v>
      </c>
      <c r="AY7" s="24">
        <v>286.06</v>
      </c>
      <c r="AZ7" s="24">
        <v>125.61</v>
      </c>
      <c r="BA7" s="24">
        <v>122.71</v>
      </c>
      <c r="BB7" s="24">
        <v>138.19999999999999</v>
      </c>
      <c r="BC7" s="24">
        <v>126.97</v>
      </c>
      <c r="BD7" s="24">
        <v>103.61</v>
      </c>
      <c r="BE7" s="24">
        <v>106.63</v>
      </c>
      <c r="BF7" s="24">
        <v>1327.05</v>
      </c>
      <c r="BG7" s="24">
        <v>1332.14</v>
      </c>
      <c r="BH7" s="24">
        <v>1035.8399999999999</v>
      </c>
      <c r="BI7" s="24">
        <v>1235.07</v>
      </c>
      <c r="BJ7" s="24">
        <v>1127.57</v>
      </c>
      <c r="BK7" s="24">
        <v>398.42</v>
      </c>
      <c r="BL7" s="24">
        <v>294.08999999999997</v>
      </c>
      <c r="BM7" s="24">
        <v>294.08999999999997</v>
      </c>
      <c r="BN7" s="24">
        <v>338.47</v>
      </c>
      <c r="BO7" s="24">
        <v>368.83</v>
      </c>
      <c r="BP7" s="24">
        <v>386.06</v>
      </c>
      <c r="BQ7" s="24">
        <v>46.98</v>
      </c>
      <c r="BR7" s="24">
        <v>43.07</v>
      </c>
      <c r="BS7" s="24">
        <v>39.159999999999997</v>
      </c>
      <c r="BT7" s="24">
        <v>40.880000000000003</v>
      </c>
      <c r="BU7" s="24">
        <v>38.130000000000003</v>
      </c>
      <c r="BV7" s="24">
        <v>50.7</v>
      </c>
      <c r="BW7" s="24">
        <v>60</v>
      </c>
      <c r="BX7" s="24">
        <v>59.01</v>
      </c>
      <c r="BY7" s="24">
        <v>56.06</v>
      </c>
      <c r="BZ7" s="24">
        <v>53.25</v>
      </c>
      <c r="CA7" s="24">
        <v>51.14</v>
      </c>
      <c r="CB7" s="24">
        <v>266.52999999999997</v>
      </c>
      <c r="CC7" s="24">
        <v>287.89999999999998</v>
      </c>
      <c r="CD7" s="24">
        <v>320.94</v>
      </c>
      <c r="CE7" s="24">
        <v>302.98</v>
      </c>
      <c r="CF7" s="24">
        <v>325.72000000000003</v>
      </c>
      <c r="CG7" s="24">
        <v>289.81</v>
      </c>
      <c r="CH7" s="24">
        <v>282.70999999999998</v>
      </c>
      <c r="CI7" s="24">
        <v>291.82</v>
      </c>
      <c r="CJ7" s="24">
        <v>304.36</v>
      </c>
      <c r="CK7" s="24">
        <v>325.45</v>
      </c>
      <c r="CL7" s="24">
        <v>329.31</v>
      </c>
      <c r="CM7" s="24">
        <v>51.43</v>
      </c>
      <c r="CN7" s="24">
        <v>48.57</v>
      </c>
      <c r="CO7" s="24">
        <v>47.62</v>
      </c>
      <c r="CP7" s="24">
        <v>43.81</v>
      </c>
      <c r="CQ7" s="24">
        <v>45.71</v>
      </c>
      <c r="CR7" s="24">
        <v>56.45</v>
      </c>
      <c r="CS7" s="24">
        <v>56.52</v>
      </c>
      <c r="CT7" s="24">
        <v>88.45</v>
      </c>
      <c r="CU7" s="24">
        <v>54.08</v>
      </c>
      <c r="CV7" s="24">
        <v>52.59</v>
      </c>
      <c r="CW7" s="24">
        <v>54.37</v>
      </c>
      <c r="CX7" s="24">
        <v>100</v>
      </c>
      <c r="CY7" s="24">
        <v>100</v>
      </c>
      <c r="CZ7" s="24">
        <v>100</v>
      </c>
      <c r="DA7" s="24">
        <v>100</v>
      </c>
      <c r="DB7" s="24">
        <v>100</v>
      </c>
      <c r="DC7" s="24">
        <v>54.99</v>
      </c>
      <c r="DD7" s="24">
        <v>88.43</v>
      </c>
      <c r="DE7" s="24">
        <v>90.34</v>
      </c>
      <c r="DF7" s="24">
        <v>90.57</v>
      </c>
      <c r="DG7" s="24">
        <v>87.02</v>
      </c>
      <c r="DH7" s="24">
        <v>84.89</v>
      </c>
      <c r="DI7" s="24">
        <v>35.76</v>
      </c>
      <c r="DJ7" s="24">
        <v>38.79</v>
      </c>
      <c r="DK7" s="24">
        <v>41.38</v>
      </c>
      <c r="DL7" s="24">
        <v>44.4</v>
      </c>
      <c r="DM7" s="24">
        <v>47.42</v>
      </c>
      <c r="DN7" s="24">
        <v>15.4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2025-12-23T06:32:01Z</dcterms:created>
  <dcterms:modified xsi:type="dcterms:W3CDTF">2026-02-24T07:12:26Z</dcterms:modified>
  <cp:category/>
</cp:coreProperties>
</file>