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60114公営企業に係る経営比較分析表（令和６年度決算）の分析・公表について\07_ホームページ掲載\02 法非適用\【法非適】簡水\"/>
    </mc:Choice>
  </mc:AlternateContent>
  <xr:revisionPtr revIDLastSave="0" documentId="13_ncr:1_{78F65E95-8886-4D15-8149-68A36CC803D8}" xr6:coauthVersionLast="47" xr6:coauthVersionMax="47" xr10:uidLastSave="{00000000-0000-0000-0000-000000000000}"/>
  <workbookProtection workbookAlgorithmName="SHA-512" workbookHashValue="gOdnbCxY/MlM84s4tl1Z4hXizSvW/LQZHRbhxmP4EZJ4BPpFJBIyFvZom6bTXJi3NWBSMuEL8q88dLOxomtRYQ==" workbookSaltValue="kqUO8yj9qNSAoTMioQ3kmA==" workbookSpinCount="100000" lockStructure="1"/>
  <bookViews>
    <workbookView xWindow="-108" yWindow="-108" windowWidth="23256" windowHeight="12456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BB8" i="4" s="1"/>
  <c r="S6" i="5"/>
  <c r="AT8" i="4" s="1"/>
  <c r="R6" i="5"/>
  <c r="AL8" i="4" s="1"/>
  <c r="Q6" i="5"/>
  <c r="P6" i="5"/>
  <c r="O6" i="5"/>
  <c r="N6" i="5"/>
  <c r="M6" i="5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E85" i="4"/>
  <c r="BB10" i="4"/>
  <c r="AT10" i="4"/>
  <c r="W10" i="4"/>
  <c r="P10" i="4"/>
  <c r="I10" i="4"/>
  <c r="B10" i="4"/>
  <c r="AD8" i="4"/>
  <c r="W8" i="4"/>
  <c r="P8" i="4"/>
  <c r="I8" i="4"/>
</calcChain>
</file>

<file path=xl/sharedStrings.xml><?xml version="1.0" encoding="utf-8"?>
<sst xmlns="http://schemas.openxmlformats.org/spreadsheetml/2006/main" count="233" uniqueCount="113">
  <si>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</si>
  <si>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</si>
  <si>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</si>
  <si>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</si>
  <si>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</si>
  <si>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</si>
  <si>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</si>
  <si>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</si>
  <si>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</si>
  <si>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</si>
  <si>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</si>
  <si>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</si>
  <si>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</si>
  <si>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当該団体値（当該値）</t>
    <rPh sb="2" eb="4">
      <t>ダンタイ</t>
    </rPh>
    <phoneticPr fontId="1"/>
  </si>
  <si>
    <t>類似団体区分</t>
    <rPh sb="4" eb="6">
      <t>クブン</t>
    </rPh>
    <phoneticPr fontId="1"/>
  </si>
  <si>
    <t>管理者の情報</t>
    <rPh sb="0" eb="2">
      <t>カンリ</t>
    </rPh>
    <rPh sb="2" eb="3">
      <t>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</si>
  <si>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</si>
  <si>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</si>
  <si>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</si>
  <si>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</si>
  <si>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</si>
  <si>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現在給水人口(人)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</si>
  <si>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</si>
  <si>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</si>
  <si>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</si>
  <si>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</si>
  <si>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</si>
  <si>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</si>
  <si>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</si>
  <si>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</si>
  <si>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</si>
  <si>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</si>
  <si>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</si>
  <si>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</si>
  <si>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</si>
  <si>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</si>
  <si>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</si>
  <si>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</si>
  <si>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</si>
  <si>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</si>
  <si>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</si>
  <si>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</si>
  <si>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</si>
  <si>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</si>
  <si>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1①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</si>
  <si>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</si>
  <si>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</si>
  <si>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</si>
  <si>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</si>
  <si>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</si>
  <si>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</si>
  <si>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</si>
  <si>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</si>
  <si>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2②</t>
  </si>
  <si>
    <t>2③</t>
  </si>
  <si>
    <t>-</t>
  </si>
  <si>
    <t>水道事業(法非適用)</t>
    <rPh sb="0" eb="2">
      <t>スイドウ</t>
    </rPh>
    <rPh sb="2" eb="4">
      <t>ジギョウ</t>
    </rPh>
    <phoneticPr fontId="1"/>
  </si>
  <si>
    <t>事業CD</t>
    <rPh sb="0" eb="2">
      <t>ジギョウ</t>
    </rPh>
    <phoneticPr fontId="1"/>
  </si>
  <si>
    <t>年度</t>
    <rPh sb="0" eb="2">
      <t>ネンド</t>
    </rPh>
    <phoneticPr fontId="1"/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</si>
  <si>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</si>
  <si>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</si>
  <si>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</si>
  <si>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</si>
  <si>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</si>
  <si>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①収益的収支比率(％)</t>
    <rPh sb="1" eb="4">
      <t>シュウエキテキ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</si>
  <si>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</si>
  <si>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</si>
  <si>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</si>
  <si>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⑧有収率(％)</t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</si>
  <si>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</si>
  <si>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</si>
  <si>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</si>
  <si>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</si>
  <si>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</si>
  <si>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管理者の情報</t>
    <rPh sb="0" eb="3">
      <t>カンリシャ</t>
    </rPh>
    <rPh sb="4" eb="6">
      <t>ジョウホウ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</si>
  <si>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</si>
  <si>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</si>
  <si>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</si>
  <si>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</si>
  <si>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</si>
  <si>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</si>
  <si>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</si>
  <si>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給水人口</t>
  </si>
  <si>
    <t>給水区域面積</t>
  </si>
  <si>
    <t>給水人口密度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</si>
  <si>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</si>
  <si>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</si>
  <si>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</si>
  <si>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</si>
  <si>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</si>
  <si>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</si>
  <si>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法非適用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</si>
  <si>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</si>
  <si>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</si>
  <si>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</si>
  <si>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</si>
  <si>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宮崎県　日南市</t>
  </si>
  <si>
    <t>水道事業</t>
  </si>
  <si>
    <t>簡易水道事業</t>
  </si>
  <si>
    <t>D4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</si>
  <si>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</si>
  <si>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</si>
  <si>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</si>
  <si>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</si>
  <si>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</si>
  <si>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</si>
  <si>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</si>
  <si>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</si>
  <si>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</si>
  <si>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</si>
  <si>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③管路更新率は0％です。平成29年度に「大島」以外の簡易水道事業を上水道事業へ経営統合して以降、管路の更新はありません。大島は、離島であり、管理を低減するために、市町合併後の平成27～29年度にかけて、地すべり及び漏水対策として管路をポリエチレン管【露出配管】に更新しています。</t>
    <rPh sb="2" eb="4">
      <t>カンロ</t>
    </rPh>
    <rPh sb="4" eb="6">
      <t>コウシン</t>
    </rPh>
    <rPh sb="6" eb="7">
      <t>リツ</t>
    </rPh>
    <rPh sb="13" eb="15">
      <t>ヘイセイ</t>
    </rPh>
    <rPh sb="17" eb="19">
      <t>ネンド</t>
    </rPh>
    <rPh sb="21" eb="23">
      <t>オオシマ</t>
    </rPh>
    <rPh sb="24" eb="26">
      <t>イガイ</t>
    </rPh>
    <rPh sb="27" eb="29">
      <t>カンイ</t>
    </rPh>
    <rPh sb="29" eb="31">
      <t>スイドウ</t>
    </rPh>
    <rPh sb="31" eb="33">
      <t>ジギョウ</t>
    </rPh>
    <rPh sb="34" eb="35">
      <t>ウエ</t>
    </rPh>
    <rPh sb="35" eb="37">
      <t>スイドウ</t>
    </rPh>
    <rPh sb="37" eb="39">
      <t>ジギョウ</t>
    </rPh>
    <rPh sb="40" eb="42">
      <t>ケイエイ</t>
    </rPh>
    <rPh sb="42" eb="44">
      <t>トウゴウ</t>
    </rPh>
    <rPh sb="46" eb="48">
      <t>イコウ</t>
    </rPh>
    <rPh sb="49" eb="51">
      <t>カンロ</t>
    </rPh>
    <rPh sb="52" eb="54">
      <t>コウシン</t>
    </rPh>
    <rPh sb="61" eb="63">
      <t>オオシマ</t>
    </rPh>
    <rPh sb="65" eb="67">
      <t>リトウ</t>
    </rPh>
    <rPh sb="71" eb="73">
      <t>カンリ</t>
    </rPh>
    <rPh sb="74" eb="76">
      <t>テイゲン</t>
    </rPh>
    <rPh sb="82" eb="83">
      <t>シ</t>
    </rPh>
    <rPh sb="83" eb="84">
      <t>チョウ</t>
    </rPh>
    <rPh sb="84" eb="86">
      <t>ガッペイ</t>
    </rPh>
    <rPh sb="86" eb="87">
      <t>ゴ</t>
    </rPh>
    <rPh sb="88" eb="90">
      <t>ヘイセイ</t>
    </rPh>
    <rPh sb="95" eb="97">
      <t>ネンド</t>
    </rPh>
    <rPh sb="126" eb="128">
      <t>ロシュツ</t>
    </rPh>
    <rPh sb="128" eb="130">
      <t>ハイカン</t>
    </rPh>
    <phoneticPr fontId="1"/>
  </si>
  <si>
    <t>　日南市の簡易水道事業は、離島である「大島簡易水道」のみです。また、給水人口は0人、給水収益も年間約27.3万円とわずかであり、一般会計の繰入に依存した経営状況となっています。
　なお、「大島簡易水道」については、令和７年度末で廃止し、令和８年度からは上水道（日南市水道事業）への統合を予定しています。</t>
    <rPh sb="5" eb="7">
      <t>カンイ</t>
    </rPh>
    <rPh sb="7" eb="9">
      <t>スイドウ</t>
    </rPh>
    <rPh sb="9" eb="11">
      <t>ジギョウ</t>
    </rPh>
    <rPh sb="13" eb="15">
      <t>リトウ</t>
    </rPh>
    <rPh sb="19" eb="21">
      <t>オオシマ</t>
    </rPh>
    <rPh sb="21" eb="23">
      <t>カンイ</t>
    </rPh>
    <rPh sb="23" eb="25">
      <t>スイドウ</t>
    </rPh>
    <rPh sb="34" eb="36">
      <t>キュウスイ</t>
    </rPh>
    <rPh sb="36" eb="38">
      <t>ジンコウ</t>
    </rPh>
    <rPh sb="40" eb="41">
      <t>ニン</t>
    </rPh>
    <rPh sb="42" eb="44">
      <t>キュウスイ</t>
    </rPh>
    <rPh sb="44" eb="46">
      <t>シュウエキ</t>
    </rPh>
    <rPh sb="47" eb="49">
      <t>ネンカン</t>
    </rPh>
    <rPh sb="49" eb="50">
      <t>ヤク</t>
    </rPh>
    <rPh sb="54" eb="56">
      <t>マンエン</t>
    </rPh>
    <rPh sb="64" eb="66">
      <t>イッパン</t>
    </rPh>
    <rPh sb="66" eb="68">
      <t>カイケイ</t>
    </rPh>
    <rPh sb="69" eb="71">
      <t>クリイレ</t>
    </rPh>
    <rPh sb="72" eb="74">
      <t>イゾン</t>
    </rPh>
    <rPh sb="76" eb="78">
      <t>ケイエイ</t>
    </rPh>
    <rPh sb="78" eb="80">
      <t>ジョウキョウ</t>
    </rPh>
    <rPh sb="94" eb="96">
      <t>オオシマ</t>
    </rPh>
    <rPh sb="96" eb="98">
      <t>カンイ</t>
    </rPh>
    <rPh sb="98" eb="100">
      <t>スイドウ</t>
    </rPh>
    <rPh sb="107" eb="109">
      <t>レイワ</t>
    </rPh>
    <rPh sb="110" eb="112">
      <t>ネンド</t>
    </rPh>
    <rPh sb="112" eb="113">
      <t>マツ</t>
    </rPh>
    <rPh sb="114" eb="116">
      <t>ハイシ</t>
    </rPh>
    <rPh sb="118" eb="120">
      <t>レイワ</t>
    </rPh>
    <rPh sb="121" eb="123">
      <t>ネンド</t>
    </rPh>
    <rPh sb="126" eb="129">
      <t>ジョウスイドウ</t>
    </rPh>
    <rPh sb="130" eb="133">
      <t>ニチナンシ</t>
    </rPh>
    <rPh sb="133" eb="135">
      <t>スイドウ</t>
    </rPh>
    <rPh sb="135" eb="137">
      <t>ジギョウ</t>
    </rPh>
    <rPh sb="140" eb="142">
      <t>トウゴウ</t>
    </rPh>
    <rPh sb="143" eb="145">
      <t>ヨテイ</t>
    </rPh>
    <phoneticPr fontId="1"/>
  </si>
  <si>
    <r>
      <t>　本市の簡易水道事業は、「大島」以外、既に上水道事業と統合され、給水人口0人に対する収益は年間約27.3万円で、厳しい経営状況となっています。
　①収益収支比率は約52.1％で、収益が極めて少なく、繰越金などその他財源に依存した経営です。
　④企業債残高が9,648万円、その対比となる給水収益は約27.3万円となることから、④企業債残高対給水収益比率は約35,341.76％となっています。
　⑤料金回収率4.06％は物価高騰、エネルギー価格上昇などの影響を受け、</t>
    </r>
    <r>
      <rPr>
        <sz val="10"/>
        <rFont val="ＭＳ ゴシック"/>
        <family val="3"/>
        <charset val="128"/>
      </rPr>
      <t>近年増加傾向にある⑥給水原価によるもので、令和6年度は漏水箇所等の修繕を行ったことで有収率が上昇し、若干の改善が見られたものの、その給水原価は約12,921円です。
　⑦施設利用率6.24％は、人口増加が見込めない離島であることから、低い水準が続くと予想されます。
　⑧有収率29.28％は、施設容量に対し使用する給水量が少なく、施設内で滞留しないよう定期的な排水が必要となるためです。</t>
    </r>
    <rPh sb="236" eb="238">
      <t>キンネン</t>
    </rPh>
    <rPh sb="238" eb="240">
      <t>ゾウカ</t>
    </rPh>
    <rPh sb="240" eb="242">
      <t>ケイコウ</t>
    </rPh>
    <rPh sb="257" eb="259">
      <t>レイワ</t>
    </rPh>
    <rPh sb="260" eb="262">
      <t>ネンド</t>
    </rPh>
    <rPh sb="263" eb="265">
      <t>ロウスイ</t>
    </rPh>
    <rPh sb="265" eb="267">
      <t>カショ</t>
    </rPh>
    <rPh sb="267" eb="268">
      <t>トウ</t>
    </rPh>
    <rPh sb="269" eb="271">
      <t>シュウゼン</t>
    </rPh>
    <rPh sb="272" eb="273">
      <t>オコナ</t>
    </rPh>
    <rPh sb="278" eb="279">
      <t>ユウ</t>
    </rPh>
    <rPh sb="279" eb="280">
      <t>オサム</t>
    </rPh>
    <rPh sb="280" eb="281">
      <t>リツ</t>
    </rPh>
    <rPh sb="282" eb="284">
      <t>ジョウショウ</t>
    </rPh>
    <rPh sb="286" eb="288">
      <t>ジャッカン</t>
    </rPh>
    <rPh sb="289" eb="291">
      <t>カイゼン</t>
    </rPh>
    <rPh sb="292" eb="293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</si>
</sst>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</numFmts>
  <fonts count="20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sz val="10"/>
      <name val="ＭＳ ゴシック"/>
      <family val="3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5" borderId="2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19" fillId="0" borderId="5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D-45B4-A02A-996F81E5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0.4</c:v>
                </c:pt>
                <c:pt idx="2">
                  <c:v>0.59</c:v>
                </c:pt>
                <c:pt idx="3">
                  <c:v>0.5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D-45B4-A02A-996F81E5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66" l="0.70000000000000062" r="0.70000000000000062" t="0.75000000000001366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5.33</c:v>
                </c:pt>
                <c:pt idx="1">
                  <c:v>5.24</c:v>
                </c:pt>
                <c:pt idx="2">
                  <c:v>7.42</c:v>
                </c:pt>
                <c:pt idx="3">
                  <c:v>8.61</c:v>
                </c:pt>
                <c:pt idx="4">
                  <c:v>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E-4151-8E4F-8FCAA170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49.08</c:v>
                </c:pt>
                <c:pt idx="1">
                  <c:v>51.46</c:v>
                </c:pt>
                <c:pt idx="2">
                  <c:v>51.84</c:v>
                </c:pt>
                <c:pt idx="3">
                  <c:v>52.34</c:v>
                </c:pt>
                <c:pt idx="4">
                  <c:v>44.87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E-4151-8E4F-8FCAA170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27.21</c:v>
                </c:pt>
                <c:pt idx="1">
                  <c:v>27.75</c:v>
                </c:pt>
                <c:pt idx="2">
                  <c:v>21.91</c:v>
                </c:pt>
                <c:pt idx="3">
                  <c:v>16.68</c:v>
                </c:pt>
                <c:pt idx="4">
                  <c:v>29.28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5-4104-88E9-D8AE7BA3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71.27</c:v>
                </c:pt>
                <c:pt idx="1">
                  <c:v>68.58</c:v>
                </c:pt>
                <c:pt idx="2">
                  <c:v>67.94</c:v>
                </c:pt>
                <c:pt idx="3">
                  <c:v>66.900000000000006</c:v>
                </c:pt>
                <c:pt idx="4">
                  <c:v>63.63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5-4104-88E9-D8AE7BA3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116.67</c:v>
                </c:pt>
                <c:pt idx="1">
                  <c:v>116.66</c:v>
                </c:pt>
                <c:pt idx="2">
                  <c:v>107.54</c:v>
                </c:pt>
                <c:pt idx="3">
                  <c:v>50.73</c:v>
                </c:pt>
                <c:pt idx="4">
                  <c:v>52.11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7-4677-8DA0-42FA71621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73.22</c:v>
                </c:pt>
                <c:pt idx="1">
                  <c:v>69.05</c:v>
                </c:pt>
                <c:pt idx="2">
                  <c:v>67.02</c:v>
                </c:pt>
                <c:pt idx="3">
                  <c:v>71.319999999999993</c:v>
                </c:pt>
                <c:pt idx="4">
                  <c:v>82.68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7-4677-8DA0-42FA71621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1" l="0.70000000000000062" r="0.70000000000000062" t="0.7500000000000131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F-48AD-9C2B-6BDED7A8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F-48AD-9C2B-6BDED7A8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1-41E7-8C61-21287E790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1-41E7-8C61-21287E790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54" l="0.70000000000000062" r="0.70000000000000062" t="0.75000000000001354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8-44BC-9133-F516F8B2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8-44BC-9133-F516F8B2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F-42A9-BEFC-A590A2CE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F-42A9-BEFC-A590A2CE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1823.91</c:v>
                </c:pt>
                <c:pt idx="1">
                  <c:v>35041.120000000003</c:v>
                </c:pt>
                <c:pt idx="2">
                  <c:v>28283.26</c:v>
                </c:pt>
                <c:pt idx="3">
                  <c:v>25201.200000000001</c:v>
                </c:pt>
                <c:pt idx="4">
                  <c:v>35341.760000000002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3-4F51-80DF-A9AD31F25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1128.72</c:v>
                </c:pt>
                <c:pt idx="1">
                  <c:v>1125.25</c:v>
                </c:pt>
                <c:pt idx="2">
                  <c:v>1157.05</c:v>
                </c:pt>
                <c:pt idx="3">
                  <c:v>1228.8</c:v>
                </c:pt>
                <c:pt idx="4">
                  <c:v>585.82000000000005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3-4F51-80DF-A9AD31F25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9.02</c:v>
                </c:pt>
                <c:pt idx="1">
                  <c:v>7.26</c:v>
                </c:pt>
                <c:pt idx="2">
                  <c:v>3.8</c:v>
                </c:pt>
                <c:pt idx="3">
                  <c:v>3.86</c:v>
                </c:pt>
                <c:pt idx="4">
                  <c:v>4.0599999999999996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4-4821-A4B2-85A81E01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41.84</c:v>
                </c:pt>
                <c:pt idx="1">
                  <c:v>41.44</c:v>
                </c:pt>
                <c:pt idx="2">
                  <c:v>37.65</c:v>
                </c:pt>
                <c:pt idx="3">
                  <c:v>37.31</c:v>
                </c:pt>
                <c:pt idx="4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4-4821-A4B2-85A81E01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4939.47</c:v>
                </c:pt>
                <c:pt idx="1">
                  <c:v>6553.14</c:v>
                </c:pt>
                <c:pt idx="2">
                  <c:v>13237.58</c:v>
                </c:pt>
                <c:pt idx="3">
                  <c:v>15721.95</c:v>
                </c:pt>
                <c:pt idx="4">
                  <c:v>12921.15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E-4D6E-93CD-36D3FDADE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390.47</c:v>
                </c:pt>
                <c:pt idx="1">
                  <c:v>403.61</c:v>
                </c:pt>
                <c:pt idx="2">
                  <c:v>442.82</c:v>
                </c:pt>
                <c:pt idx="3">
                  <c:v>425.76</c:v>
                </c:pt>
                <c:pt idx="4">
                  <c:v>302.63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E-4D6E-93CD-36D3FDADE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【85.29】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【544.02】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【71.10】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9525</xdr:rowOff>
    </xdr:from>
    <xdr:to>
      <xdr:col>46</xdr:col>
      <xdr:colOff>0</xdr:colOff>
      <xdr:row>40</xdr:row>
      <xdr:rowOff>80645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6775" y="6743700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【44.68】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【261.48】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【55.67】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workbookViewId="0"/>
  </sheetViews>
  <sheetFormatPr defaultColWidth="2.6640625" defaultRowHeight="13.2" x14ac:dyDescent="0.2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9" t="s">
        <v>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</row>
    <row r="3" spans="1:78" ht="9.75" customHeight="1" x14ac:dyDescent="0.2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</row>
    <row r="4" spans="1:78" ht="9.75" customHeight="1" x14ac:dyDescent="0.2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宮崎県　日南市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5</v>
      </c>
      <c r="C7" s="30"/>
      <c r="D7" s="30"/>
      <c r="E7" s="30"/>
      <c r="F7" s="30"/>
      <c r="G7" s="30"/>
      <c r="H7" s="30"/>
      <c r="I7" s="30" t="s">
        <v>7</v>
      </c>
      <c r="J7" s="30"/>
      <c r="K7" s="30"/>
      <c r="L7" s="30"/>
      <c r="M7" s="30"/>
      <c r="N7" s="30"/>
      <c r="O7" s="30"/>
      <c r="P7" s="30" t="s">
        <v>10</v>
      </c>
      <c r="Q7" s="30"/>
      <c r="R7" s="30"/>
      <c r="S7" s="30"/>
      <c r="T7" s="30"/>
      <c r="U7" s="30"/>
      <c r="V7" s="30"/>
      <c r="W7" s="30" t="s">
        <v>14</v>
      </c>
      <c r="X7" s="30"/>
      <c r="Y7" s="30"/>
      <c r="Z7" s="30"/>
      <c r="AA7" s="30"/>
      <c r="AB7" s="30"/>
      <c r="AC7" s="30"/>
      <c r="AD7" s="30" t="s">
        <v>15</v>
      </c>
      <c r="AE7" s="30"/>
      <c r="AF7" s="30"/>
      <c r="AG7" s="30"/>
      <c r="AH7" s="30"/>
      <c r="AI7" s="30"/>
      <c r="AJ7" s="30"/>
      <c r="AK7" s="2"/>
      <c r="AL7" s="30" t="s">
        <v>0</v>
      </c>
      <c r="AM7" s="30"/>
      <c r="AN7" s="30"/>
      <c r="AO7" s="30"/>
      <c r="AP7" s="30"/>
      <c r="AQ7" s="30"/>
      <c r="AR7" s="30"/>
      <c r="AS7" s="30"/>
      <c r="AT7" s="30" t="s">
        <v>11</v>
      </c>
      <c r="AU7" s="30"/>
      <c r="AV7" s="30"/>
      <c r="AW7" s="30"/>
      <c r="AX7" s="30"/>
      <c r="AY7" s="30"/>
      <c r="AZ7" s="30"/>
      <c r="BA7" s="30"/>
      <c r="BB7" s="30" t="s">
        <v>16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17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データ!$I$6</f>
        <v>法非適用</v>
      </c>
      <c r="C8" s="34"/>
      <c r="D8" s="34"/>
      <c r="E8" s="34"/>
      <c r="F8" s="34"/>
      <c r="G8" s="34"/>
      <c r="H8" s="34"/>
      <c r="I8" s="34" t="str">
        <f>データ!$J$6</f>
        <v>水道事業</v>
      </c>
      <c r="J8" s="34"/>
      <c r="K8" s="34"/>
      <c r="L8" s="34"/>
      <c r="M8" s="34"/>
      <c r="N8" s="34"/>
      <c r="O8" s="34"/>
      <c r="P8" s="34" t="str">
        <f>データ!$K$6</f>
        <v>簡易水道事業</v>
      </c>
      <c r="Q8" s="34"/>
      <c r="R8" s="34"/>
      <c r="S8" s="34"/>
      <c r="T8" s="34"/>
      <c r="U8" s="34"/>
      <c r="V8" s="34"/>
      <c r="W8" s="34" t="str">
        <f>データ!$L$6</f>
        <v>D4</v>
      </c>
      <c r="X8" s="34"/>
      <c r="Y8" s="34"/>
      <c r="Z8" s="34"/>
      <c r="AA8" s="34"/>
      <c r="AB8" s="34"/>
      <c r="AC8" s="34"/>
      <c r="AD8" s="34" t="str">
        <f>データ!$M$6</f>
        <v>非設置</v>
      </c>
      <c r="AE8" s="34"/>
      <c r="AF8" s="34"/>
      <c r="AG8" s="34"/>
      <c r="AH8" s="34"/>
      <c r="AI8" s="34"/>
      <c r="AJ8" s="34"/>
      <c r="AK8" s="2"/>
      <c r="AL8" s="35">
        <f>データ!$R$6</f>
        <v>48198</v>
      </c>
      <c r="AM8" s="35"/>
      <c r="AN8" s="35"/>
      <c r="AO8" s="35"/>
      <c r="AP8" s="35"/>
      <c r="AQ8" s="35"/>
      <c r="AR8" s="35"/>
      <c r="AS8" s="35"/>
      <c r="AT8" s="36">
        <f>データ!$S$6</f>
        <v>535.49</v>
      </c>
      <c r="AU8" s="36"/>
      <c r="AV8" s="36"/>
      <c r="AW8" s="36"/>
      <c r="AX8" s="36"/>
      <c r="AY8" s="36"/>
      <c r="AZ8" s="36"/>
      <c r="BA8" s="36"/>
      <c r="BB8" s="36">
        <f>データ!$T$6</f>
        <v>90.01</v>
      </c>
      <c r="BC8" s="36"/>
      <c r="BD8" s="36"/>
      <c r="BE8" s="36"/>
      <c r="BF8" s="36"/>
      <c r="BG8" s="36"/>
      <c r="BH8" s="36"/>
      <c r="BI8" s="36"/>
      <c r="BJ8" s="3"/>
      <c r="BK8" s="3"/>
      <c r="BL8" s="37" t="s">
        <v>20</v>
      </c>
      <c r="BM8" s="38"/>
      <c r="BN8" s="39" t="s">
        <v>13</v>
      </c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40"/>
    </row>
    <row r="9" spans="1:78" ht="18.75" customHeight="1" x14ac:dyDescent="0.2">
      <c r="A9" s="2"/>
      <c r="B9" s="30" t="s">
        <v>22</v>
      </c>
      <c r="C9" s="30"/>
      <c r="D9" s="30"/>
      <c r="E9" s="30"/>
      <c r="F9" s="30"/>
      <c r="G9" s="30"/>
      <c r="H9" s="30"/>
      <c r="I9" s="30" t="s">
        <v>23</v>
      </c>
      <c r="J9" s="30"/>
      <c r="K9" s="30"/>
      <c r="L9" s="30"/>
      <c r="M9" s="30"/>
      <c r="N9" s="30"/>
      <c r="O9" s="30"/>
      <c r="P9" s="30" t="s">
        <v>28</v>
      </c>
      <c r="Q9" s="30"/>
      <c r="R9" s="30"/>
      <c r="S9" s="30"/>
      <c r="T9" s="30"/>
      <c r="U9" s="30"/>
      <c r="V9" s="30"/>
      <c r="W9" s="30" t="s">
        <v>30</v>
      </c>
      <c r="X9" s="30"/>
      <c r="Y9" s="30"/>
      <c r="Z9" s="30"/>
      <c r="AA9" s="30"/>
      <c r="AB9" s="30"/>
      <c r="AC9" s="30"/>
      <c r="AD9" s="2"/>
      <c r="AE9" s="2"/>
      <c r="AF9" s="2"/>
      <c r="AG9" s="2"/>
      <c r="AH9" s="3"/>
      <c r="AI9" s="2"/>
      <c r="AJ9" s="2"/>
      <c r="AK9" s="2"/>
      <c r="AL9" s="30" t="s">
        <v>21</v>
      </c>
      <c r="AM9" s="30"/>
      <c r="AN9" s="30"/>
      <c r="AO9" s="30"/>
      <c r="AP9" s="30"/>
      <c r="AQ9" s="30"/>
      <c r="AR9" s="30"/>
      <c r="AS9" s="30"/>
      <c r="AT9" s="30" t="s">
        <v>31</v>
      </c>
      <c r="AU9" s="30"/>
      <c r="AV9" s="30"/>
      <c r="AW9" s="30"/>
      <c r="AX9" s="30"/>
      <c r="AY9" s="30"/>
      <c r="AZ9" s="30"/>
      <c r="BA9" s="30"/>
      <c r="BB9" s="30" t="s">
        <v>32</v>
      </c>
      <c r="BC9" s="30"/>
      <c r="BD9" s="30"/>
      <c r="BE9" s="30"/>
      <c r="BF9" s="30"/>
      <c r="BG9" s="30"/>
      <c r="BH9" s="30"/>
      <c r="BI9" s="30"/>
      <c r="BJ9" s="3"/>
      <c r="BK9" s="3"/>
      <c r="BL9" s="41" t="s">
        <v>26</v>
      </c>
      <c r="BM9" s="42"/>
      <c r="BN9" s="43" t="s">
        <v>33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4"/>
    </row>
    <row r="10" spans="1:78" ht="18.75" customHeight="1" x14ac:dyDescent="0.2">
      <c r="A10" s="2"/>
      <c r="B10" s="36" t="str">
        <f>データ!$N$6</f>
        <v>-</v>
      </c>
      <c r="C10" s="36"/>
      <c r="D10" s="36"/>
      <c r="E10" s="36"/>
      <c r="F10" s="36"/>
      <c r="G10" s="36"/>
      <c r="H10" s="36"/>
      <c r="I10" s="36" t="str">
        <f>データ!$O$6</f>
        <v>該当数値なし</v>
      </c>
      <c r="J10" s="36"/>
      <c r="K10" s="36"/>
      <c r="L10" s="36"/>
      <c r="M10" s="36"/>
      <c r="N10" s="36"/>
      <c r="O10" s="36"/>
      <c r="P10" s="36">
        <f>データ!$P$6</f>
        <v>0</v>
      </c>
      <c r="Q10" s="36"/>
      <c r="R10" s="36"/>
      <c r="S10" s="36"/>
      <c r="T10" s="36"/>
      <c r="U10" s="36"/>
      <c r="V10" s="36"/>
      <c r="W10" s="35">
        <f>データ!$Q$6</f>
        <v>3531</v>
      </c>
      <c r="X10" s="35"/>
      <c r="Y10" s="35"/>
      <c r="Z10" s="35"/>
      <c r="AA10" s="35"/>
      <c r="AB10" s="35"/>
      <c r="AC10" s="35"/>
      <c r="AD10" s="2"/>
      <c r="AE10" s="2"/>
      <c r="AF10" s="2"/>
      <c r="AG10" s="2"/>
      <c r="AH10" s="2"/>
      <c r="AI10" s="2"/>
      <c r="AJ10" s="2"/>
      <c r="AK10" s="2"/>
      <c r="AL10" s="35">
        <f>データ!$U$6</f>
        <v>0</v>
      </c>
      <c r="AM10" s="35"/>
      <c r="AN10" s="35"/>
      <c r="AO10" s="35"/>
      <c r="AP10" s="35"/>
      <c r="AQ10" s="35"/>
      <c r="AR10" s="35"/>
      <c r="AS10" s="35"/>
      <c r="AT10" s="36">
        <f>データ!$V$6</f>
        <v>0.36</v>
      </c>
      <c r="AU10" s="36"/>
      <c r="AV10" s="36"/>
      <c r="AW10" s="36"/>
      <c r="AX10" s="36"/>
      <c r="AY10" s="36"/>
      <c r="AZ10" s="36"/>
      <c r="BA10" s="36"/>
      <c r="BB10" s="36">
        <f>データ!$W$6</f>
        <v>0</v>
      </c>
      <c r="BC10" s="36"/>
      <c r="BD10" s="36"/>
      <c r="BE10" s="36"/>
      <c r="BF10" s="36"/>
      <c r="BG10" s="36"/>
      <c r="BH10" s="36"/>
      <c r="BI10" s="36"/>
      <c r="BJ10" s="2"/>
      <c r="BK10" s="2"/>
      <c r="BL10" s="45" t="s">
        <v>37</v>
      </c>
      <c r="BM10" s="46"/>
      <c r="BN10" s="47" t="s">
        <v>2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29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2">
      <c r="A14" s="2"/>
      <c r="B14" s="52" t="s">
        <v>38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58" t="s">
        <v>6</v>
      </c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60"/>
    </row>
    <row r="15" spans="1:78" ht="13.5" customHeight="1" x14ac:dyDescent="0.2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61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2"/>
      <c r="BK16" s="2"/>
      <c r="BL16" s="78" t="s">
        <v>112</v>
      </c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8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2"/>
      <c r="BK17" s="2"/>
      <c r="BL17" s="78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8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2"/>
      <c r="BK18" s="2"/>
      <c r="BL18" s="78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8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2"/>
      <c r="BK19" s="2"/>
      <c r="BL19" s="78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8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2"/>
      <c r="BK20" s="2"/>
      <c r="BL20" s="78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8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2"/>
      <c r="BK21" s="2"/>
      <c r="BL21" s="78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8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2"/>
      <c r="BK22" s="2"/>
      <c r="BL22" s="78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8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2"/>
      <c r="BK23" s="2"/>
      <c r="BL23" s="78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8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2"/>
      <c r="BK24" s="2"/>
      <c r="BL24" s="78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8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2"/>
      <c r="BK25" s="2"/>
      <c r="BL25" s="78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8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2"/>
      <c r="BK26" s="2"/>
      <c r="BL26" s="78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8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2"/>
      <c r="BK27" s="2"/>
      <c r="BL27" s="78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8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2"/>
      <c r="BK28" s="2"/>
      <c r="BL28" s="78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8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2"/>
      <c r="BK29" s="2"/>
      <c r="BL29" s="78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8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2"/>
      <c r="BK30" s="2"/>
      <c r="BL30" s="78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8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2"/>
      <c r="BK31" s="2"/>
      <c r="BL31" s="78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8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2"/>
      <c r="BK32" s="2"/>
      <c r="BL32" s="78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8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2"/>
      <c r="BK33" s="2"/>
      <c r="BL33" s="78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8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2"/>
      <c r="BK34" s="2"/>
      <c r="BL34" s="78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8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2"/>
      <c r="BK35" s="2"/>
      <c r="BL35" s="78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8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2"/>
      <c r="BK36" s="2"/>
      <c r="BL36" s="78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8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2"/>
      <c r="BK37" s="2"/>
      <c r="BL37" s="78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8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2"/>
      <c r="BK38" s="2"/>
      <c r="BL38" s="78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8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2"/>
      <c r="BK39" s="2"/>
      <c r="BL39" s="78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8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2"/>
      <c r="BK40" s="2"/>
      <c r="BL40" s="78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8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2"/>
      <c r="BK41" s="2"/>
      <c r="BL41" s="78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8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2"/>
      <c r="BK42" s="2"/>
      <c r="BL42" s="78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8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2"/>
      <c r="BK43" s="2"/>
      <c r="BL43" s="78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8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2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2"/>
      <c r="BK45" s="2"/>
      <c r="BL45" s="58" t="s">
        <v>43</v>
      </c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6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2"/>
      <c r="BK46" s="2"/>
      <c r="BL46" s="61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2"/>
      <c r="BK47" s="2"/>
      <c r="BL47" s="64" t="s">
        <v>110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2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2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2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2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2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2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2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2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2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2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1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1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1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2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3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55" t="s">
        <v>25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2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2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2"/>
      <c r="BK64" s="2"/>
      <c r="BL64" s="58" t="s">
        <v>41</v>
      </c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6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2"/>
      <c r="BK65" s="2"/>
      <c r="BL65" s="61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2"/>
      <c r="BK66" s="2"/>
      <c r="BL66" s="64" t="s">
        <v>111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2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2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2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2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2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2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2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2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2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2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2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2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1"/>
      <c r="V79" s="1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1"/>
      <c r="AP79" s="1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2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1"/>
      <c r="V80" s="1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1"/>
      <c r="AP80" s="1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2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2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3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10"/>
    </row>
    <row r="84" spans="1:78" hidden="1" x14ac:dyDescent="0.2">
      <c r="B84" s="6" t="s">
        <v>36</v>
      </c>
      <c r="C84" s="6"/>
      <c r="D84" s="6"/>
      <c r="E84" s="6" t="s">
        <v>44</v>
      </c>
      <c r="F84" s="6" t="s">
        <v>35</v>
      </c>
      <c r="G84" s="6" t="s">
        <v>45</v>
      </c>
      <c r="H84" s="6" t="s">
        <v>48</v>
      </c>
      <c r="I84" s="6" t="s">
        <v>49</v>
      </c>
      <c r="J84" s="6" t="s">
        <v>1</v>
      </c>
      <c r="K84" s="6" t="s">
        <v>24</v>
      </c>
      <c r="L84" s="6" t="s">
        <v>47</v>
      </c>
      <c r="M84" s="6" t="s">
        <v>50</v>
      </c>
      <c r="N84" s="6" t="s">
        <v>53</v>
      </c>
      <c r="O84" s="6" t="s">
        <v>54</v>
      </c>
    </row>
    <row r="85" spans="1:78" hidden="1" x14ac:dyDescent="0.2">
      <c r="B85" s="6"/>
      <c r="C85" s="6"/>
      <c r="D85" s="6"/>
      <c r="E85" s="6" t="str">
        <f>データ!AH6</f>
        <v>【85.29】</v>
      </c>
      <c r="F85" s="6" t="s">
        <v>55</v>
      </c>
      <c r="G85" s="6" t="s">
        <v>55</v>
      </c>
      <c r="H85" s="6" t="str">
        <f>データ!BO6</f>
        <v>【544.02】</v>
      </c>
      <c r="I85" s="6" t="str">
        <f>データ!BZ6</f>
        <v>【55.67】</v>
      </c>
      <c r="J85" s="6" t="str">
        <f>データ!CK6</f>
        <v>【261.48】</v>
      </c>
      <c r="K85" s="6" t="str">
        <f>データ!CV6</f>
        <v>【44.68】</v>
      </c>
      <c r="L85" s="6" t="str">
        <f>データ!DG6</f>
        <v>【71.10】</v>
      </c>
      <c r="M85" s="6" t="s">
        <v>55</v>
      </c>
      <c r="N85" s="6" t="s">
        <v>55</v>
      </c>
      <c r="O85" s="6" t="str">
        <f>データ!EN6</f>
        <v>【0.18】</v>
      </c>
    </row>
  </sheetData>
  <sheetProtection algorithmName="SHA-512" hashValue="UtPdKXScM9OqxKfEo2tWJQZBLR9K4vp/zS91+g1jDU2EEc8vP0TViAgjW0f3l+IMpo0T533Ea7wVAyjJvYbgDQ==" saltValue="T/ld+odmzBud5nhfXabnLA==" spinCount="100000" sheet="1" objects="1" scenarios="1" formatCells="0" formatColumns="0" formatRows="0"/>
  <mergeCells count="48">
    <mergeCell ref="B60:BJ61"/>
    <mergeCell ref="BL64:BZ65"/>
    <mergeCell ref="BL16:BZ44"/>
    <mergeCell ref="BL47:BZ63"/>
    <mergeCell ref="BL66:BZ82"/>
    <mergeCell ref="B2:BZ4"/>
    <mergeCell ref="BL11:BZ13"/>
    <mergeCell ref="B14:BJ15"/>
    <mergeCell ref="BL14:BZ15"/>
    <mergeCell ref="BL45:BZ46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9:H9"/>
    <mergeCell ref="I9:O9"/>
    <mergeCell ref="P9:V9"/>
    <mergeCell ref="W9:AC9"/>
    <mergeCell ref="AL9:AS9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6:AG6"/>
    <mergeCell ref="B7:H7"/>
    <mergeCell ref="I7:O7"/>
    <mergeCell ref="P7:V7"/>
    <mergeCell ref="W7:AC7"/>
    <mergeCell ref="AD7:AJ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56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>
        <v>1</v>
      </c>
      <c r="Y1" s="23">
        <v>1</v>
      </c>
      <c r="Z1" s="23">
        <v>1</v>
      </c>
      <c r="AA1" s="23">
        <v>1</v>
      </c>
      <c r="AB1" s="23">
        <v>1</v>
      </c>
      <c r="AC1" s="23">
        <v>1</v>
      </c>
      <c r="AD1" s="23">
        <v>1</v>
      </c>
      <c r="AE1" s="23">
        <v>1</v>
      </c>
      <c r="AF1" s="23">
        <v>1</v>
      </c>
      <c r="AG1" s="23">
        <v>1</v>
      </c>
      <c r="AH1" s="23"/>
      <c r="AI1" s="23">
        <v>1</v>
      </c>
      <c r="AJ1" s="23">
        <v>1</v>
      </c>
      <c r="AK1" s="23">
        <v>1</v>
      </c>
      <c r="AL1" s="23">
        <v>1</v>
      </c>
      <c r="AM1" s="23">
        <v>1</v>
      </c>
      <c r="AN1" s="23">
        <v>1</v>
      </c>
      <c r="AO1" s="23">
        <v>1</v>
      </c>
      <c r="AP1" s="23">
        <v>1</v>
      </c>
      <c r="AQ1" s="23">
        <v>1</v>
      </c>
      <c r="AR1" s="23">
        <v>1</v>
      </c>
      <c r="AS1" s="23"/>
      <c r="AT1" s="23">
        <v>1</v>
      </c>
      <c r="AU1" s="23">
        <v>1</v>
      </c>
      <c r="AV1" s="23">
        <v>1</v>
      </c>
      <c r="AW1" s="23">
        <v>1</v>
      </c>
      <c r="AX1" s="23">
        <v>1</v>
      </c>
      <c r="AY1" s="23">
        <v>1</v>
      </c>
      <c r="AZ1" s="23">
        <v>1</v>
      </c>
      <c r="BA1" s="23">
        <v>1</v>
      </c>
      <c r="BB1" s="23">
        <v>1</v>
      </c>
      <c r="BC1" s="23">
        <v>1</v>
      </c>
      <c r="BD1" s="23"/>
      <c r="BE1" s="23">
        <v>1</v>
      </c>
      <c r="BF1" s="23">
        <v>1</v>
      </c>
      <c r="BG1" s="23">
        <v>1</v>
      </c>
      <c r="BH1" s="23">
        <v>1</v>
      </c>
      <c r="BI1" s="23">
        <v>1</v>
      </c>
      <c r="BJ1" s="23">
        <v>1</v>
      </c>
      <c r="BK1" s="23">
        <v>1</v>
      </c>
      <c r="BL1" s="23">
        <v>1</v>
      </c>
      <c r="BM1" s="23">
        <v>1</v>
      </c>
      <c r="BN1" s="23">
        <v>1</v>
      </c>
      <c r="BO1" s="23"/>
      <c r="BP1" s="23">
        <v>1</v>
      </c>
      <c r="BQ1" s="23">
        <v>1</v>
      </c>
      <c r="BR1" s="23">
        <v>1</v>
      </c>
      <c r="BS1" s="23">
        <v>1</v>
      </c>
      <c r="BT1" s="23">
        <v>1</v>
      </c>
      <c r="BU1" s="23">
        <v>1</v>
      </c>
      <c r="BV1" s="23">
        <v>1</v>
      </c>
      <c r="BW1" s="23">
        <v>1</v>
      </c>
      <c r="BX1" s="23">
        <v>1</v>
      </c>
      <c r="BY1" s="23">
        <v>1</v>
      </c>
      <c r="BZ1" s="23"/>
      <c r="CA1" s="23">
        <v>1</v>
      </c>
      <c r="CB1" s="23">
        <v>1</v>
      </c>
      <c r="CC1" s="23">
        <v>1</v>
      </c>
      <c r="CD1" s="23">
        <v>1</v>
      </c>
      <c r="CE1" s="23">
        <v>1</v>
      </c>
      <c r="CF1" s="23">
        <v>1</v>
      </c>
      <c r="CG1" s="23">
        <v>1</v>
      </c>
      <c r="CH1" s="23">
        <v>1</v>
      </c>
      <c r="CI1" s="23">
        <v>1</v>
      </c>
      <c r="CJ1" s="23">
        <v>1</v>
      </c>
      <c r="CK1" s="23"/>
      <c r="CL1" s="23">
        <v>1</v>
      </c>
      <c r="CM1" s="23">
        <v>1</v>
      </c>
      <c r="CN1" s="23">
        <v>1</v>
      </c>
      <c r="CO1" s="23">
        <v>1</v>
      </c>
      <c r="CP1" s="23">
        <v>1</v>
      </c>
      <c r="CQ1" s="23">
        <v>1</v>
      </c>
      <c r="CR1" s="23">
        <v>1</v>
      </c>
      <c r="CS1" s="23">
        <v>1</v>
      </c>
      <c r="CT1" s="23">
        <v>1</v>
      </c>
      <c r="CU1" s="23">
        <v>1</v>
      </c>
      <c r="CV1" s="23"/>
      <c r="CW1" s="23">
        <v>1</v>
      </c>
      <c r="CX1" s="23">
        <v>1</v>
      </c>
      <c r="CY1" s="23">
        <v>1</v>
      </c>
      <c r="CZ1" s="23">
        <v>1</v>
      </c>
      <c r="DA1" s="23">
        <v>1</v>
      </c>
      <c r="DB1" s="23">
        <v>1</v>
      </c>
      <c r="DC1" s="23">
        <v>1</v>
      </c>
      <c r="DD1" s="23">
        <v>1</v>
      </c>
      <c r="DE1" s="23">
        <v>1</v>
      </c>
      <c r="DF1" s="23">
        <v>1</v>
      </c>
      <c r="DG1" s="23"/>
      <c r="DH1" s="23">
        <v>1</v>
      </c>
      <c r="DI1" s="23">
        <v>1</v>
      </c>
      <c r="DJ1" s="23">
        <v>1</v>
      </c>
      <c r="DK1" s="23">
        <v>1</v>
      </c>
      <c r="DL1" s="23">
        <v>1</v>
      </c>
      <c r="DM1" s="23">
        <v>1</v>
      </c>
      <c r="DN1" s="23">
        <v>1</v>
      </c>
      <c r="DO1" s="23">
        <v>1</v>
      </c>
      <c r="DP1" s="23">
        <v>1</v>
      </c>
      <c r="DQ1" s="23">
        <v>1</v>
      </c>
      <c r="DR1" s="23"/>
      <c r="DS1" s="23">
        <v>1</v>
      </c>
      <c r="DT1" s="23">
        <v>1</v>
      </c>
      <c r="DU1" s="23">
        <v>1</v>
      </c>
      <c r="DV1" s="23">
        <v>1</v>
      </c>
      <c r="DW1" s="23">
        <v>1</v>
      </c>
      <c r="DX1" s="23">
        <v>1</v>
      </c>
      <c r="DY1" s="23">
        <v>1</v>
      </c>
      <c r="DZ1" s="23">
        <v>1</v>
      </c>
      <c r="EA1" s="23">
        <v>1</v>
      </c>
      <c r="EB1" s="23">
        <v>1</v>
      </c>
      <c r="EC1" s="23"/>
      <c r="ED1" s="23">
        <v>1</v>
      </c>
      <c r="EE1" s="23">
        <v>1</v>
      </c>
      <c r="EF1" s="23">
        <v>1</v>
      </c>
      <c r="EG1" s="23">
        <v>1</v>
      </c>
      <c r="EH1" s="23">
        <v>1</v>
      </c>
      <c r="EI1" s="23">
        <v>1</v>
      </c>
      <c r="EJ1" s="23">
        <v>1</v>
      </c>
      <c r="EK1" s="23">
        <v>1</v>
      </c>
      <c r="EL1" s="23">
        <v>1</v>
      </c>
      <c r="EM1" s="23">
        <v>1</v>
      </c>
      <c r="EN1" s="23"/>
    </row>
    <row r="2" spans="1:144" x14ac:dyDescent="0.2">
      <c r="A2" s="15" t="s">
        <v>46</v>
      </c>
      <c r="B2" s="15">
        <f t="shared" ref="B2:EN2" si="0">COLUMN()-1</f>
        <v>1</v>
      </c>
      <c r="C2" s="15">
        <f t="shared" si="0"/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si="0"/>
        <v>70</v>
      </c>
      <c r="BT2" s="15">
        <f t="shared" si="0"/>
        <v>71</v>
      </c>
      <c r="BU2" s="15">
        <f t="shared" si="0"/>
        <v>72</v>
      </c>
      <c r="BV2" s="15">
        <f t="shared" si="0"/>
        <v>73</v>
      </c>
      <c r="BW2" s="15">
        <f t="shared" si="0"/>
        <v>74</v>
      </c>
      <c r="BX2" s="15">
        <f t="shared" si="0"/>
        <v>75</v>
      </c>
      <c r="BY2" s="15">
        <f t="shared" si="0"/>
        <v>76</v>
      </c>
      <c r="BZ2" s="15">
        <f t="shared" si="0"/>
        <v>77</v>
      </c>
      <c r="CA2" s="15">
        <f t="shared" si="0"/>
        <v>78</v>
      </c>
      <c r="CB2" s="15">
        <f t="shared" si="0"/>
        <v>79</v>
      </c>
      <c r="CC2" s="15">
        <f t="shared" si="0"/>
        <v>80</v>
      </c>
      <c r="CD2" s="15">
        <f t="shared" si="0"/>
        <v>81</v>
      </c>
      <c r="CE2" s="15">
        <f t="shared" si="0"/>
        <v>82</v>
      </c>
      <c r="CF2" s="15">
        <f t="shared" si="0"/>
        <v>83</v>
      </c>
      <c r="CG2" s="15">
        <f t="shared" si="0"/>
        <v>84</v>
      </c>
      <c r="CH2" s="15">
        <f t="shared" si="0"/>
        <v>85</v>
      </c>
      <c r="CI2" s="15">
        <f t="shared" si="0"/>
        <v>86</v>
      </c>
      <c r="CJ2" s="15">
        <f t="shared" si="0"/>
        <v>87</v>
      </c>
      <c r="CK2" s="15">
        <f t="shared" si="0"/>
        <v>88</v>
      </c>
      <c r="CL2" s="15">
        <f t="shared" si="0"/>
        <v>89</v>
      </c>
      <c r="CM2" s="15">
        <f t="shared" si="0"/>
        <v>90</v>
      </c>
      <c r="CN2" s="15">
        <f t="shared" si="0"/>
        <v>91</v>
      </c>
      <c r="CO2" s="15">
        <f t="shared" si="0"/>
        <v>92</v>
      </c>
      <c r="CP2" s="15">
        <f t="shared" si="0"/>
        <v>93</v>
      </c>
      <c r="CQ2" s="15">
        <f t="shared" si="0"/>
        <v>94</v>
      </c>
      <c r="CR2" s="15">
        <f t="shared" si="0"/>
        <v>95</v>
      </c>
      <c r="CS2" s="15">
        <f t="shared" si="0"/>
        <v>96</v>
      </c>
      <c r="CT2" s="15">
        <f t="shared" si="0"/>
        <v>97</v>
      </c>
      <c r="CU2" s="15">
        <f t="shared" si="0"/>
        <v>98</v>
      </c>
      <c r="CV2" s="15">
        <f t="shared" si="0"/>
        <v>99</v>
      </c>
      <c r="CW2" s="15">
        <f t="shared" si="0"/>
        <v>100</v>
      </c>
      <c r="CX2" s="15">
        <f t="shared" si="0"/>
        <v>101</v>
      </c>
      <c r="CY2" s="15">
        <f t="shared" si="0"/>
        <v>102</v>
      </c>
      <c r="CZ2" s="15">
        <f t="shared" si="0"/>
        <v>103</v>
      </c>
      <c r="DA2" s="15">
        <f t="shared" si="0"/>
        <v>104</v>
      </c>
      <c r="DB2" s="15">
        <f t="shared" si="0"/>
        <v>105</v>
      </c>
      <c r="DC2" s="15">
        <f t="shared" si="0"/>
        <v>106</v>
      </c>
      <c r="DD2" s="15">
        <f t="shared" si="0"/>
        <v>107</v>
      </c>
      <c r="DE2" s="15">
        <f t="shared" si="0"/>
        <v>108</v>
      </c>
      <c r="DF2" s="15">
        <f t="shared" si="0"/>
        <v>109</v>
      </c>
      <c r="DG2" s="15">
        <f t="shared" si="0"/>
        <v>110</v>
      </c>
      <c r="DH2" s="15">
        <f t="shared" si="0"/>
        <v>111</v>
      </c>
      <c r="DI2" s="15">
        <f t="shared" si="0"/>
        <v>112</v>
      </c>
      <c r="DJ2" s="15">
        <f t="shared" si="0"/>
        <v>113</v>
      </c>
      <c r="DK2" s="15">
        <f t="shared" si="0"/>
        <v>114</v>
      </c>
      <c r="DL2" s="15">
        <f t="shared" si="0"/>
        <v>115</v>
      </c>
      <c r="DM2" s="15">
        <f t="shared" si="0"/>
        <v>116</v>
      </c>
      <c r="DN2" s="15">
        <f t="shared" si="0"/>
        <v>117</v>
      </c>
      <c r="DO2" s="15">
        <f t="shared" si="0"/>
        <v>118</v>
      </c>
      <c r="DP2" s="15">
        <f t="shared" si="0"/>
        <v>119</v>
      </c>
      <c r="DQ2" s="15">
        <f t="shared" si="0"/>
        <v>120</v>
      </c>
      <c r="DR2" s="15">
        <f t="shared" si="0"/>
        <v>121</v>
      </c>
      <c r="DS2" s="15">
        <f t="shared" si="0"/>
        <v>122</v>
      </c>
      <c r="DT2" s="15">
        <f t="shared" si="0"/>
        <v>123</v>
      </c>
      <c r="DU2" s="15">
        <f t="shared" si="0"/>
        <v>124</v>
      </c>
      <c r="DV2" s="15">
        <f t="shared" si="0"/>
        <v>125</v>
      </c>
      <c r="DW2" s="15">
        <f t="shared" si="0"/>
        <v>126</v>
      </c>
      <c r="DX2" s="15">
        <f t="shared" si="0"/>
        <v>127</v>
      </c>
      <c r="DY2" s="15">
        <f t="shared" si="0"/>
        <v>128</v>
      </c>
      <c r="DZ2" s="15">
        <f t="shared" si="0"/>
        <v>129</v>
      </c>
      <c r="EA2" s="15">
        <f t="shared" si="0"/>
        <v>130</v>
      </c>
      <c r="EB2" s="15">
        <f t="shared" si="0"/>
        <v>131</v>
      </c>
      <c r="EC2" s="15">
        <f t="shared" si="0"/>
        <v>132</v>
      </c>
      <c r="ED2" s="15">
        <f t="shared" si="0"/>
        <v>133</v>
      </c>
      <c r="EE2" s="15">
        <f t="shared" si="0"/>
        <v>134</v>
      </c>
      <c r="EF2" s="15">
        <f t="shared" si="0"/>
        <v>135</v>
      </c>
      <c r="EG2" s="15">
        <f t="shared" si="0"/>
        <v>136</v>
      </c>
      <c r="EH2" s="15">
        <f t="shared" si="0"/>
        <v>137</v>
      </c>
      <c r="EI2" s="15">
        <f t="shared" si="0"/>
        <v>138</v>
      </c>
      <c r="EJ2" s="15">
        <f t="shared" si="0"/>
        <v>139</v>
      </c>
      <c r="EK2" s="15">
        <f t="shared" si="0"/>
        <v>140</v>
      </c>
      <c r="EL2" s="15">
        <f t="shared" si="0"/>
        <v>141</v>
      </c>
      <c r="EM2" s="15">
        <f t="shared" si="0"/>
        <v>142</v>
      </c>
      <c r="EN2" s="15">
        <f t="shared" si="0"/>
        <v>143</v>
      </c>
    </row>
    <row r="3" spans="1:144" x14ac:dyDescent="0.2">
      <c r="A3" s="15" t="s">
        <v>34</v>
      </c>
      <c r="B3" s="17" t="s">
        <v>58</v>
      </c>
      <c r="C3" s="17" t="s">
        <v>60</v>
      </c>
      <c r="D3" s="17" t="s">
        <v>9</v>
      </c>
      <c r="E3" s="17" t="s">
        <v>19</v>
      </c>
      <c r="F3" s="17" t="s">
        <v>57</v>
      </c>
      <c r="G3" s="17" t="s">
        <v>18</v>
      </c>
      <c r="H3" s="72" t="s">
        <v>62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0" t="s">
        <v>4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25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2">
      <c r="A4" s="15" t="s">
        <v>63</v>
      </c>
      <c r="B4" s="18"/>
      <c r="C4" s="18"/>
      <c r="D4" s="18"/>
      <c r="E4" s="18"/>
      <c r="F4" s="18"/>
      <c r="G4" s="18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64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39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61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65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12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66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67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68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52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69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70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2">
      <c r="A5" s="15" t="s">
        <v>42</v>
      </c>
      <c r="B5" s="19"/>
      <c r="C5" s="19"/>
      <c r="D5" s="19"/>
      <c r="E5" s="19"/>
      <c r="F5" s="19"/>
      <c r="G5" s="19"/>
      <c r="H5" s="24" t="s">
        <v>71</v>
      </c>
      <c r="I5" s="24" t="s">
        <v>72</v>
      </c>
      <c r="J5" s="24" t="s">
        <v>51</v>
      </c>
      <c r="K5" s="24" t="s">
        <v>73</v>
      </c>
      <c r="L5" s="24" t="s">
        <v>27</v>
      </c>
      <c r="M5" s="24" t="s">
        <v>74</v>
      </c>
      <c r="N5" s="24" t="s">
        <v>75</v>
      </c>
      <c r="O5" s="24" t="s">
        <v>76</v>
      </c>
      <c r="P5" s="24" t="s">
        <v>77</v>
      </c>
      <c r="Q5" s="24" t="s">
        <v>78</v>
      </c>
      <c r="R5" s="24" t="s">
        <v>79</v>
      </c>
      <c r="S5" s="24" t="s">
        <v>80</v>
      </c>
      <c r="T5" s="24" t="s">
        <v>81</v>
      </c>
      <c r="U5" s="24" t="s">
        <v>82</v>
      </c>
      <c r="V5" s="24" t="s">
        <v>83</v>
      </c>
      <c r="W5" s="24" t="s">
        <v>84</v>
      </c>
      <c r="X5" s="24" t="s">
        <v>85</v>
      </c>
      <c r="Y5" s="24" t="s">
        <v>8</v>
      </c>
      <c r="Z5" s="24" t="s">
        <v>86</v>
      </c>
      <c r="AA5" s="24" t="s">
        <v>87</v>
      </c>
      <c r="AB5" s="24" t="s">
        <v>88</v>
      </c>
      <c r="AC5" s="24" t="s">
        <v>89</v>
      </c>
      <c r="AD5" s="24" t="s">
        <v>90</v>
      </c>
      <c r="AE5" s="24" t="s">
        <v>40</v>
      </c>
      <c r="AF5" s="24" t="s">
        <v>92</v>
      </c>
      <c r="AG5" s="24" t="s">
        <v>93</v>
      </c>
      <c r="AH5" s="24" t="s">
        <v>36</v>
      </c>
      <c r="AI5" s="24" t="s">
        <v>85</v>
      </c>
      <c r="AJ5" s="24" t="s">
        <v>8</v>
      </c>
      <c r="AK5" s="24" t="s">
        <v>86</v>
      </c>
      <c r="AL5" s="24" t="s">
        <v>87</v>
      </c>
      <c r="AM5" s="24" t="s">
        <v>88</v>
      </c>
      <c r="AN5" s="24" t="s">
        <v>89</v>
      </c>
      <c r="AO5" s="24" t="s">
        <v>90</v>
      </c>
      <c r="AP5" s="24" t="s">
        <v>40</v>
      </c>
      <c r="AQ5" s="24" t="s">
        <v>92</v>
      </c>
      <c r="AR5" s="24" t="s">
        <v>93</v>
      </c>
      <c r="AS5" s="24" t="s">
        <v>94</v>
      </c>
      <c r="AT5" s="24" t="s">
        <v>85</v>
      </c>
      <c r="AU5" s="24" t="s">
        <v>8</v>
      </c>
      <c r="AV5" s="24" t="s">
        <v>86</v>
      </c>
      <c r="AW5" s="24" t="s">
        <v>87</v>
      </c>
      <c r="AX5" s="24" t="s">
        <v>88</v>
      </c>
      <c r="AY5" s="24" t="s">
        <v>89</v>
      </c>
      <c r="AZ5" s="24" t="s">
        <v>90</v>
      </c>
      <c r="BA5" s="24" t="s">
        <v>40</v>
      </c>
      <c r="BB5" s="24" t="s">
        <v>92</v>
      </c>
      <c r="BC5" s="24" t="s">
        <v>93</v>
      </c>
      <c r="BD5" s="24" t="s">
        <v>94</v>
      </c>
      <c r="BE5" s="24" t="s">
        <v>85</v>
      </c>
      <c r="BF5" s="24" t="s">
        <v>8</v>
      </c>
      <c r="BG5" s="24" t="s">
        <v>86</v>
      </c>
      <c r="BH5" s="24" t="s">
        <v>87</v>
      </c>
      <c r="BI5" s="24" t="s">
        <v>88</v>
      </c>
      <c r="BJ5" s="24" t="s">
        <v>89</v>
      </c>
      <c r="BK5" s="24" t="s">
        <v>90</v>
      </c>
      <c r="BL5" s="24" t="s">
        <v>40</v>
      </c>
      <c r="BM5" s="24" t="s">
        <v>92</v>
      </c>
      <c r="BN5" s="24" t="s">
        <v>93</v>
      </c>
      <c r="BO5" s="24" t="s">
        <v>94</v>
      </c>
      <c r="BP5" s="24" t="s">
        <v>85</v>
      </c>
      <c r="BQ5" s="24" t="s">
        <v>8</v>
      </c>
      <c r="BR5" s="24" t="s">
        <v>86</v>
      </c>
      <c r="BS5" s="24" t="s">
        <v>87</v>
      </c>
      <c r="BT5" s="24" t="s">
        <v>88</v>
      </c>
      <c r="BU5" s="24" t="s">
        <v>89</v>
      </c>
      <c r="BV5" s="24" t="s">
        <v>90</v>
      </c>
      <c r="BW5" s="24" t="s">
        <v>40</v>
      </c>
      <c r="BX5" s="24" t="s">
        <v>92</v>
      </c>
      <c r="BY5" s="24" t="s">
        <v>93</v>
      </c>
      <c r="BZ5" s="24" t="s">
        <v>94</v>
      </c>
      <c r="CA5" s="24" t="s">
        <v>85</v>
      </c>
      <c r="CB5" s="24" t="s">
        <v>8</v>
      </c>
      <c r="CC5" s="24" t="s">
        <v>86</v>
      </c>
      <c r="CD5" s="24" t="s">
        <v>87</v>
      </c>
      <c r="CE5" s="24" t="s">
        <v>88</v>
      </c>
      <c r="CF5" s="24" t="s">
        <v>89</v>
      </c>
      <c r="CG5" s="24" t="s">
        <v>90</v>
      </c>
      <c r="CH5" s="24" t="s">
        <v>40</v>
      </c>
      <c r="CI5" s="24" t="s">
        <v>92</v>
      </c>
      <c r="CJ5" s="24" t="s">
        <v>93</v>
      </c>
      <c r="CK5" s="24" t="s">
        <v>94</v>
      </c>
      <c r="CL5" s="24" t="s">
        <v>85</v>
      </c>
      <c r="CM5" s="24" t="s">
        <v>8</v>
      </c>
      <c r="CN5" s="24" t="s">
        <v>86</v>
      </c>
      <c r="CO5" s="24" t="s">
        <v>87</v>
      </c>
      <c r="CP5" s="24" t="s">
        <v>88</v>
      </c>
      <c r="CQ5" s="24" t="s">
        <v>89</v>
      </c>
      <c r="CR5" s="24" t="s">
        <v>90</v>
      </c>
      <c r="CS5" s="24" t="s">
        <v>40</v>
      </c>
      <c r="CT5" s="24" t="s">
        <v>92</v>
      </c>
      <c r="CU5" s="24" t="s">
        <v>93</v>
      </c>
      <c r="CV5" s="24" t="s">
        <v>94</v>
      </c>
      <c r="CW5" s="24" t="s">
        <v>85</v>
      </c>
      <c r="CX5" s="24" t="s">
        <v>8</v>
      </c>
      <c r="CY5" s="24" t="s">
        <v>86</v>
      </c>
      <c r="CZ5" s="24" t="s">
        <v>87</v>
      </c>
      <c r="DA5" s="24" t="s">
        <v>88</v>
      </c>
      <c r="DB5" s="24" t="s">
        <v>89</v>
      </c>
      <c r="DC5" s="24" t="s">
        <v>90</v>
      </c>
      <c r="DD5" s="24" t="s">
        <v>40</v>
      </c>
      <c r="DE5" s="24" t="s">
        <v>92</v>
      </c>
      <c r="DF5" s="24" t="s">
        <v>93</v>
      </c>
      <c r="DG5" s="24" t="s">
        <v>94</v>
      </c>
      <c r="DH5" s="24" t="s">
        <v>85</v>
      </c>
      <c r="DI5" s="24" t="s">
        <v>8</v>
      </c>
      <c r="DJ5" s="24" t="s">
        <v>86</v>
      </c>
      <c r="DK5" s="24" t="s">
        <v>87</v>
      </c>
      <c r="DL5" s="24" t="s">
        <v>88</v>
      </c>
      <c r="DM5" s="24" t="s">
        <v>89</v>
      </c>
      <c r="DN5" s="24" t="s">
        <v>90</v>
      </c>
      <c r="DO5" s="24" t="s">
        <v>40</v>
      </c>
      <c r="DP5" s="24" t="s">
        <v>92</v>
      </c>
      <c r="DQ5" s="24" t="s">
        <v>93</v>
      </c>
      <c r="DR5" s="24" t="s">
        <v>94</v>
      </c>
      <c r="DS5" s="24" t="s">
        <v>85</v>
      </c>
      <c r="DT5" s="24" t="s">
        <v>8</v>
      </c>
      <c r="DU5" s="24" t="s">
        <v>86</v>
      </c>
      <c r="DV5" s="24" t="s">
        <v>87</v>
      </c>
      <c r="DW5" s="24" t="s">
        <v>88</v>
      </c>
      <c r="DX5" s="24" t="s">
        <v>89</v>
      </c>
      <c r="DY5" s="24" t="s">
        <v>90</v>
      </c>
      <c r="DZ5" s="24" t="s">
        <v>40</v>
      </c>
      <c r="EA5" s="24" t="s">
        <v>92</v>
      </c>
      <c r="EB5" s="24" t="s">
        <v>93</v>
      </c>
      <c r="EC5" s="24" t="s">
        <v>94</v>
      </c>
      <c r="ED5" s="24" t="s">
        <v>85</v>
      </c>
      <c r="EE5" s="24" t="s">
        <v>8</v>
      </c>
      <c r="EF5" s="24" t="s">
        <v>86</v>
      </c>
      <c r="EG5" s="24" t="s">
        <v>87</v>
      </c>
      <c r="EH5" s="24" t="s">
        <v>88</v>
      </c>
      <c r="EI5" s="24" t="s">
        <v>89</v>
      </c>
      <c r="EJ5" s="24" t="s">
        <v>90</v>
      </c>
      <c r="EK5" s="24" t="s">
        <v>40</v>
      </c>
      <c r="EL5" s="24" t="s">
        <v>92</v>
      </c>
      <c r="EM5" s="24" t="s">
        <v>93</v>
      </c>
      <c r="EN5" s="24" t="s">
        <v>94</v>
      </c>
    </row>
    <row r="6" spans="1:144" s="14" customFormat="1" x14ac:dyDescent="0.2">
      <c r="A6" s="15" t="s">
        <v>95</v>
      </c>
      <c r="B6" s="20">
        <f t="shared" ref="B6:W6" si="1">B7</f>
        <v>2024</v>
      </c>
      <c r="C6" s="20">
        <f t="shared" si="1"/>
        <v>452041</v>
      </c>
      <c r="D6" s="20">
        <f t="shared" si="1"/>
        <v>47</v>
      </c>
      <c r="E6" s="20">
        <f t="shared" si="1"/>
        <v>1</v>
      </c>
      <c r="F6" s="20">
        <f t="shared" si="1"/>
        <v>0</v>
      </c>
      <c r="G6" s="20">
        <f t="shared" si="1"/>
        <v>0</v>
      </c>
      <c r="H6" s="20" t="str">
        <f t="shared" si="1"/>
        <v>宮崎県　日南市</v>
      </c>
      <c r="I6" s="20" t="str">
        <f t="shared" si="1"/>
        <v>法非適用</v>
      </c>
      <c r="J6" s="20" t="str">
        <f t="shared" si="1"/>
        <v>水道事業</v>
      </c>
      <c r="K6" s="20" t="str">
        <f t="shared" si="1"/>
        <v>簡易水道事業</v>
      </c>
      <c r="L6" s="20" t="str">
        <f t="shared" si="1"/>
        <v>D4</v>
      </c>
      <c r="M6" s="20" t="str">
        <f t="shared" si="1"/>
        <v>非設置</v>
      </c>
      <c r="N6" s="25" t="str">
        <f t="shared" si="1"/>
        <v>-</v>
      </c>
      <c r="O6" s="25" t="str">
        <f t="shared" si="1"/>
        <v>該当数値なし</v>
      </c>
      <c r="P6" s="25">
        <f t="shared" si="1"/>
        <v>0</v>
      </c>
      <c r="Q6" s="25">
        <f t="shared" si="1"/>
        <v>3531</v>
      </c>
      <c r="R6" s="25">
        <f t="shared" si="1"/>
        <v>48198</v>
      </c>
      <c r="S6" s="25">
        <f t="shared" si="1"/>
        <v>535.49</v>
      </c>
      <c r="T6" s="25">
        <f t="shared" si="1"/>
        <v>90.01</v>
      </c>
      <c r="U6" s="25">
        <f t="shared" si="1"/>
        <v>0</v>
      </c>
      <c r="V6" s="25">
        <f t="shared" si="1"/>
        <v>0.36</v>
      </c>
      <c r="W6" s="25">
        <f t="shared" si="1"/>
        <v>0</v>
      </c>
      <c r="X6" s="27">
        <f t="shared" ref="X6:AG6" si="2">IF(X7="",NA(),X7)</f>
        <v>116.67</v>
      </c>
      <c r="Y6" s="27">
        <f t="shared" si="2"/>
        <v>116.66</v>
      </c>
      <c r="Z6" s="27">
        <f t="shared" si="2"/>
        <v>107.54</v>
      </c>
      <c r="AA6" s="27">
        <f t="shared" si="2"/>
        <v>50.73</v>
      </c>
      <c r="AB6" s="27">
        <f t="shared" si="2"/>
        <v>52.11</v>
      </c>
      <c r="AC6" s="27">
        <f t="shared" si="2"/>
        <v>73.22</v>
      </c>
      <c r="AD6" s="27">
        <f t="shared" si="2"/>
        <v>69.05</v>
      </c>
      <c r="AE6" s="27">
        <f t="shared" si="2"/>
        <v>67.02</v>
      </c>
      <c r="AF6" s="27">
        <f t="shared" si="2"/>
        <v>71.319999999999993</v>
      </c>
      <c r="AG6" s="27">
        <f t="shared" si="2"/>
        <v>82.68</v>
      </c>
      <c r="AH6" s="25" t="str">
        <f>IF(AH7="","",IF(AH7="-","【-】","【"&amp;SUBSTITUTE(TEXT(AH7,"#,##0.00"),"-","△")&amp;"】"))</f>
        <v>【85.29】</v>
      </c>
      <c r="AI6" s="25" t="e">
        <f t="shared" ref="AI6:AR6" si="3">IF(AI7="",NA(),AI7)</f>
        <v>#N/A</v>
      </c>
      <c r="AJ6" s="25" t="e">
        <f t="shared" si="3"/>
        <v>#N/A</v>
      </c>
      <c r="AK6" s="25" t="e">
        <f t="shared" si="3"/>
        <v>#N/A</v>
      </c>
      <c r="AL6" s="25" t="e">
        <f t="shared" si="3"/>
        <v>#N/A</v>
      </c>
      <c r="AM6" s="25" t="e">
        <f t="shared" si="3"/>
        <v>#N/A</v>
      </c>
      <c r="AN6" s="25" t="e">
        <f t="shared" si="3"/>
        <v>#N/A</v>
      </c>
      <c r="AO6" s="25" t="e">
        <f t="shared" si="3"/>
        <v>#N/A</v>
      </c>
      <c r="AP6" s="25" t="e">
        <f t="shared" si="3"/>
        <v>#N/A</v>
      </c>
      <c r="AQ6" s="25" t="e">
        <f t="shared" si="3"/>
        <v>#N/A</v>
      </c>
      <c r="AR6" s="25" t="e">
        <f t="shared" si="3"/>
        <v>#N/A</v>
      </c>
      <c r="AS6" s="25" t="str">
        <f>IF(AS7="","",IF(AS7="-","【-】","【"&amp;SUBSTITUTE(TEXT(AS7,"#,##0.00"),"-","△")&amp;"】"))</f>
        <v/>
      </c>
      <c r="AT6" s="25" t="e">
        <f t="shared" ref="AT6:BC6" si="4">IF(AT7="",NA(),AT7)</f>
        <v>#N/A</v>
      </c>
      <c r="AU6" s="25" t="e">
        <f t="shared" si="4"/>
        <v>#N/A</v>
      </c>
      <c r="AV6" s="25" t="e">
        <f t="shared" si="4"/>
        <v>#N/A</v>
      </c>
      <c r="AW6" s="25" t="e">
        <f t="shared" si="4"/>
        <v>#N/A</v>
      </c>
      <c r="AX6" s="25" t="e">
        <f t="shared" si="4"/>
        <v>#N/A</v>
      </c>
      <c r="AY6" s="25" t="e">
        <f t="shared" si="4"/>
        <v>#N/A</v>
      </c>
      <c r="AZ6" s="25" t="e">
        <f t="shared" si="4"/>
        <v>#N/A</v>
      </c>
      <c r="BA6" s="25" t="e">
        <f t="shared" si="4"/>
        <v>#N/A</v>
      </c>
      <c r="BB6" s="25" t="e">
        <f t="shared" si="4"/>
        <v>#N/A</v>
      </c>
      <c r="BC6" s="25" t="e">
        <f t="shared" si="4"/>
        <v>#N/A</v>
      </c>
      <c r="BD6" s="25" t="str">
        <f>IF(BD7="","",IF(BD7="-","【-】","【"&amp;SUBSTITUTE(TEXT(BD7,"#,##0.00"),"-","△")&amp;"】"))</f>
        <v/>
      </c>
      <c r="BE6" s="27">
        <f t="shared" ref="BE6:BN6" si="5">IF(BE7="",NA(),BE7)</f>
        <v>1823.91</v>
      </c>
      <c r="BF6" s="27">
        <f t="shared" si="5"/>
        <v>35041.120000000003</v>
      </c>
      <c r="BG6" s="27">
        <f t="shared" si="5"/>
        <v>28283.26</v>
      </c>
      <c r="BH6" s="27">
        <f t="shared" si="5"/>
        <v>25201.200000000001</v>
      </c>
      <c r="BI6" s="27">
        <f t="shared" si="5"/>
        <v>35341.760000000002</v>
      </c>
      <c r="BJ6" s="27">
        <f t="shared" si="5"/>
        <v>1128.72</v>
      </c>
      <c r="BK6" s="27">
        <f t="shared" si="5"/>
        <v>1125.25</v>
      </c>
      <c r="BL6" s="27">
        <f t="shared" si="5"/>
        <v>1157.05</v>
      </c>
      <c r="BM6" s="27">
        <f t="shared" si="5"/>
        <v>1228.8</v>
      </c>
      <c r="BN6" s="27">
        <f t="shared" si="5"/>
        <v>585.82000000000005</v>
      </c>
      <c r="BO6" s="25" t="str">
        <f>IF(BO7="","",IF(BO7="-","【-】","【"&amp;SUBSTITUTE(TEXT(BO7,"#,##0.00"),"-","△")&amp;"】"))</f>
        <v>【544.02】</v>
      </c>
      <c r="BP6" s="27">
        <f t="shared" ref="BP6:BY6" si="6">IF(BP7="",NA(),BP7)</f>
        <v>9.02</v>
      </c>
      <c r="BQ6" s="27">
        <f t="shared" si="6"/>
        <v>7.26</v>
      </c>
      <c r="BR6" s="27">
        <f t="shared" si="6"/>
        <v>3.8</v>
      </c>
      <c r="BS6" s="27">
        <f t="shared" si="6"/>
        <v>3.86</v>
      </c>
      <c r="BT6" s="27">
        <f t="shared" si="6"/>
        <v>4.0599999999999996</v>
      </c>
      <c r="BU6" s="27">
        <f t="shared" si="6"/>
        <v>41.84</v>
      </c>
      <c r="BV6" s="27">
        <f t="shared" si="6"/>
        <v>41.44</v>
      </c>
      <c r="BW6" s="27">
        <f t="shared" si="6"/>
        <v>37.65</v>
      </c>
      <c r="BX6" s="27">
        <f t="shared" si="6"/>
        <v>37.31</v>
      </c>
      <c r="BY6" s="27">
        <f t="shared" si="6"/>
        <v>50.3</v>
      </c>
      <c r="BZ6" s="25" t="str">
        <f>IF(BZ7="","",IF(BZ7="-","【-】","【"&amp;SUBSTITUTE(TEXT(BZ7,"#,##0.00"),"-","△")&amp;"】"))</f>
        <v>【55.67】</v>
      </c>
      <c r="CA6" s="27">
        <f t="shared" ref="CA6:CJ6" si="7">IF(CA7="",NA(),CA7)</f>
        <v>4939.47</v>
      </c>
      <c r="CB6" s="27">
        <f t="shared" si="7"/>
        <v>6553.14</v>
      </c>
      <c r="CC6" s="27">
        <f t="shared" si="7"/>
        <v>13237.58</v>
      </c>
      <c r="CD6" s="27">
        <f t="shared" si="7"/>
        <v>15721.95</v>
      </c>
      <c r="CE6" s="27">
        <f t="shared" si="7"/>
        <v>12921.15</v>
      </c>
      <c r="CF6" s="27">
        <f t="shared" si="7"/>
        <v>390.47</v>
      </c>
      <c r="CG6" s="27">
        <f t="shared" si="7"/>
        <v>403.61</v>
      </c>
      <c r="CH6" s="27">
        <f t="shared" si="7"/>
        <v>442.82</v>
      </c>
      <c r="CI6" s="27">
        <f t="shared" si="7"/>
        <v>425.76</v>
      </c>
      <c r="CJ6" s="27">
        <f t="shared" si="7"/>
        <v>302.63</v>
      </c>
      <c r="CK6" s="25" t="str">
        <f>IF(CK7="","",IF(CK7="-","【-】","【"&amp;SUBSTITUTE(TEXT(CK7,"#,##0.00"),"-","△")&amp;"】"))</f>
        <v>【261.48】</v>
      </c>
      <c r="CL6" s="27">
        <f t="shared" ref="CL6:CU6" si="8">IF(CL7="",NA(),CL7)</f>
        <v>5.33</v>
      </c>
      <c r="CM6" s="27">
        <f t="shared" si="8"/>
        <v>5.24</v>
      </c>
      <c r="CN6" s="27">
        <f t="shared" si="8"/>
        <v>7.42</v>
      </c>
      <c r="CO6" s="27">
        <f t="shared" si="8"/>
        <v>8.61</v>
      </c>
      <c r="CP6" s="27">
        <f t="shared" si="8"/>
        <v>6.24</v>
      </c>
      <c r="CQ6" s="27">
        <f t="shared" si="8"/>
        <v>49.08</v>
      </c>
      <c r="CR6" s="27">
        <f t="shared" si="8"/>
        <v>51.46</v>
      </c>
      <c r="CS6" s="27">
        <f t="shared" si="8"/>
        <v>51.84</v>
      </c>
      <c r="CT6" s="27">
        <f t="shared" si="8"/>
        <v>52.34</v>
      </c>
      <c r="CU6" s="27">
        <f t="shared" si="8"/>
        <v>44.87</v>
      </c>
      <c r="CV6" s="25" t="str">
        <f>IF(CV7="","",IF(CV7="-","【-】","【"&amp;SUBSTITUTE(TEXT(CV7,"#,##0.00"),"-","△")&amp;"】"))</f>
        <v>【44.68】</v>
      </c>
      <c r="CW6" s="27">
        <f t="shared" ref="CW6:DF6" si="9">IF(CW7="",NA(),CW7)</f>
        <v>27.21</v>
      </c>
      <c r="CX6" s="27">
        <f t="shared" si="9"/>
        <v>27.75</v>
      </c>
      <c r="CY6" s="27">
        <f t="shared" si="9"/>
        <v>21.91</v>
      </c>
      <c r="CZ6" s="27">
        <f t="shared" si="9"/>
        <v>16.68</v>
      </c>
      <c r="DA6" s="27">
        <f t="shared" si="9"/>
        <v>29.28</v>
      </c>
      <c r="DB6" s="27">
        <f t="shared" si="9"/>
        <v>71.27</v>
      </c>
      <c r="DC6" s="27">
        <f t="shared" si="9"/>
        <v>68.58</v>
      </c>
      <c r="DD6" s="27">
        <f t="shared" si="9"/>
        <v>67.94</v>
      </c>
      <c r="DE6" s="27">
        <f t="shared" si="9"/>
        <v>66.900000000000006</v>
      </c>
      <c r="DF6" s="27">
        <f t="shared" si="9"/>
        <v>63.63</v>
      </c>
      <c r="DG6" s="25" t="str">
        <f>IF(DG7="","",IF(DG7="-","【-】","【"&amp;SUBSTITUTE(TEXT(DG7,"#,##0.00"),"-","△")&amp;"】"))</f>
        <v>【71.10】</v>
      </c>
      <c r="DH6" s="25" t="e">
        <f t="shared" ref="DH6:DQ6" si="10">IF(DH7="",NA(),DH7)</f>
        <v>#N/A</v>
      </c>
      <c r="DI6" s="25" t="e">
        <f t="shared" si="10"/>
        <v>#N/A</v>
      </c>
      <c r="DJ6" s="25" t="e">
        <f t="shared" si="10"/>
        <v>#N/A</v>
      </c>
      <c r="DK6" s="25" t="e">
        <f t="shared" si="10"/>
        <v>#N/A</v>
      </c>
      <c r="DL6" s="25" t="e">
        <f t="shared" si="10"/>
        <v>#N/A</v>
      </c>
      <c r="DM6" s="25" t="e">
        <f t="shared" si="10"/>
        <v>#N/A</v>
      </c>
      <c r="DN6" s="25" t="e">
        <f t="shared" si="10"/>
        <v>#N/A</v>
      </c>
      <c r="DO6" s="25" t="e">
        <f t="shared" si="10"/>
        <v>#N/A</v>
      </c>
      <c r="DP6" s="25" t="e">
        <f t="shared" si="10"/>
        <v>#N/A</v>
      </c>
      <c r="DQ6" s="25" t="e">
        <f t="shared" si="10"/>
        <v>#N/A</v>
      </c>
      <c r="DR6" s="25" t="str">
        <f>IF(DR7="","",IF(DR7="-","【-】","【"&amp;SUBSTITUTE(TEXT(DR7,"#,##0.00"),"-","△")&amp;"】"))</f>
        <v/>
      </c>
      <c r="DS6" s="25" t="e">
        <f t="shared" ref="DS6:EB6" si="11">IF(DS7="",NA(),DS7)</f>
        <v>#N/A</v>
      </c>
      <c r="DT6" s="25" t="e">
        <f t="shared" si="11"/>
        <v>#N/A</v>
      </c>
      <c r="DU6" s="25" t="e">
        <f t="shared" si="11"/>
        <v>#N/A</v>
      </c>
      <c r="DV6" s="25" t="e">
        <f t="shared" si="11"/>
        <v>#N/A</v>
      </c>
      <c r="DW6" s="25" t="e">
        <f t="shared" si="11"/>
        <v>#N/A</v>
      </c>
      <c r="DX6" s="25" t="e">
        <f t="shared" si="11"/>
        <v>#N/A</v>
      </c>
      <c r="DY6" s="25" t="e">
        <f t="shared" si="11"/>
        <v>#N/A</v>
      </c>
      <c r="DZ6" s="25" t="e">
        <f t="shared" si="11"/>
        <v>#N/A</v>
      </c>
      <c r="EA6" s="25" t="e">
        <f t="shared" si="11"/>
        <v>#N/A</v>
      </c>
      <c r="EB6" s="25" t="e">
        <f t="shared" si="11"/>
        <v>#N/A</v>
      </c>
      <c r="EC6" s="25" t="str">
        <f>IF(EC7="","",IF(EC7="-","【-】","【"&amp;SUBSTITUTE(TEXT(EC7,"#,##0.00"),"-","△")&amp;"】"))</f>
        <v/>
      </c>
      <c r="ED6" s="25">
        <f t="shared" ref="ED6:EM6" si="12">IF(ED7="",NA(),ED7)</f>
        <v>0</v>
      </c>
      <c r="EE6" s="25">
        <f t="shared" si="12"/>
        <v>0</v>
      </c>
      <c r="EF6" s="25">
        <f t="shared" si="12"/>
        <v>0</v>
      </c>
      <c r="EG6" s="25">
        <f t="shared" si="12"/>
        <v>0</v>
      </c>
      <c r="EH6" s="25">
        <f t="shared" si="12"/>
        <v>0</v>
      </c>
      <c r="EI6" s="27">
        <f t="shared" si="12"/>
        <v>0.61</v>
      </c>
      <c r="EJ6" s="27">
        <f t="shared" si="12"/>
        <v>0.4</v>
      </c>
      <c r="EK6" s="27">
        <f t="shared" si="12"/>
        <v>0.59</v>
      </c>
      <c r="EL6" s="27">
        <f t="shared" si="12"/>
        <v>0.5</v>
      </c>
      <c r="EM6" s="27">
        <f t="shared" si="12"/>
        <v>0.04</v>
      </c>
      <c r="EN6" s="25" t="str">
        <f>IF(EN7="","",IF(EN7="-","【-】","【"&amp;SUBSTITUTE(TEXT(EN7,"#,##0.00"),"-","△")&amp;"】"))</f>
        <v>【0.18】</v>
      </c>
    </row>
    <row r="7" spans="1:144" s="14" customFormat="1" x14ac:dyDescent="0.2">
      <c r="A7" s="15"/>
      <c r="B7" s="21">
        <v>2024</v>
      </c>
      <c r="C7" s="21">
        <v>452041</v>
      </c>
      <c r="D7" s="21">
        <v>47</v>
      </c>
      <c r="E7" s="21">
        <v>1</v>
      </c>
      <c r="F7" s="21">
        <v>0</v>
      </c>
      <c r="G7" s="21">
        <v>0</v>
      </c>
      <c r="H7" s="21" t="s">
        <v>96</v>
      </c>
      <c r="I7" s="21" t="s">
        <v>91</v>
      </c>
      <c r="J7" s="21" t="s">
        <v>97</v>
      </c>
      <c r="K7" s="21" t="s">
        <v>98</v>
      </c>
      <c r="L7" s="21" t="s">
        <v>99</v>
      </c>
      <c r="M7" s="21" t="s">
        <v>100</v>
      </c>
      <c r="N7" s="26" t="s">
        <v>55</v>
      </c>
      <c r="O7" s="26" t="s">
        <v>101</v>
      </c>
      <c r="P7" s="26">
        <v>0</v>
      </c>
      <c r="Q7" s="26">
        <v>3531</v>
      </c>
      <c r="R7" s="26">
        <v>48198</v>
      </c>
      <c r="S7" s="26">
        <v>535.49</v>
      </c>
      <c r="T7" s="26">
        <v>90.01</v>
      </c>
      <c r="U7" s="26">
        <v>0</v>
      </c>
      <c r="V7" s="26">
        <v>0.36</v>
      </c>
      <c r="W7" s="26">
        <v>0</v>
      </c>
      <c r="X7" s="26">
        <v>116.67</v>
      </c>
      <c r="Y7" s="26">
        <v>116.66</v>
      </c>
      <c r="Z7" s="26">
        <v>107.54</v>
      </c>
      <c r="AA7" s="26">
        <v>50.73</v>
      </c>
      <c r="AB7" s="26">
        <v>52.11</v>
      </c>
      <c r="AC7" s="26">
        <v>73.22</v>
      </c>
      <c r="AD7" s="26">
        <v>69.05</v>
      </c>
      <c r="AE7" s="26">
        <v>67.02</v>
      </c>
      <c r="AF7" s="26">
        <v>71.319999999999993</v>
      </c>
      <c r="AG7" s="26">
        <v>82.68</v>
      </c>
      <c r="AH7" s="26">
        <v>85.29</v>
      </c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>
        <v>1823.91</v>
      </c>
      <c r="BF7" s="26">
        <v>35041.120000000003</v>
      </c>
      <c r="BG7" s="26">
        <v>28283.26</v>
      </c>
      <c r="BH7" s="26">
        <v>25201.200000000001</v>
      </c>
      <c r="BI7" s="26">
        <v>35341.760000000002</v>
      </c>
      <c r="BJ7" s="26">
        <v>1128.72</v>
      </c>
      <c r="BK7" s="26">
        <v>1125.25</v>
      </c>
      <c r="BL7" s="26">
        <v>1157.05</v>
      </c>
      <c r="BM7" s="26">
        <v>1228.8</v>
      </c>
      <c r="BN7" s="26">
        <v>585.82000000000005</v>
      </c>
      <c r="BO7" s="26">
        <v>544.02</v>
      </c>
      <c r="BP7" s="26">
        <v>9.02</v>
      </c>
      <c r="BQ7" s="26">
        <v>7.26</v>
      </c>
      <c r="BR7" s="26">
        <v>3.8</v>
      </c>
      <c r="BS7" s="26">
        <v>3.86</v>
      </c>
      <c r="BT7" s="26">
        <v>4.0599999999999996</v>
      </c>
      <c r="BU7" s="26">
        <v>41.84</v>
      </c>
      <c r="BV7" s="26">
        <v>41.44</v>
      </c>
      <c r="BW7" s="26">
        <v>37.65</v>
      </c>
      <c r="BX7" s="26">
        <v>37.31</v>
      </c>
      <c r="BY7" s="26">
        <v>50.3</v>
      </c>
      <c r="BZ7" s="26">
        <v>55.67</v>
      </c>
      <c r="CA7" s="26">
        <v>4939.47</v>
      </c>
      <c r="CB7" s="26">
        <v>6553.14</v>
      </c>
      <c r="CC7" s="26">
        <v>13237.58</v>
      </c>
      <c r="CD7" s="26">
        <v>15721.95</v>
      </c>
      <c r="CE7" s="26">
        <v>12921.15</v>
      </c>
      <c r="CF7" s="26">
        <v>390.47</v>
      </c>
      <c r="CG7" s="26">
        <v>403.61</v>
      </c>
      <c r="CH7" s="26">
        <v>442.82</v>
      </c>
      <c r="CI7" s="26">
        <v>425.76</v>
      </c>
      <c r="CJ7" s="26">
        <v>302.63</v>
      </c>
      <c r="CK7" s="26">
        <v>261.48</v>
      </c>
      <c r="CL7" s="26">
        <v>5.33</v>
      </c>
      <c r="CM7" s="26">
        <v>5.24</v>
      </c>
      <c r="CN7" s="26">
        <v>7.42</v>
      </c>
      <c r="CO7" s="26">
        <v>8.61</v>
      </c>
      <c r="CP7" s="26">
        <v>6.24</v>
      </c>
      <c r="CQ7" s="26">
        <v>49.08</v>
      </c>
      <c r="CR7" s="26">
        <v>51.46</v>
      </c>
      <c r="CS7" s="26">
        <v>51.84</v>
      </c>
      <c r="CT7" s="26">
        <v>52.34</v>
      </c>
      <c r="CU7" s="26">
        <v>44.87</v>
      </c>
      <c r="CV7" s="26">
        <v>44.68</v>
      </c>
      <c r="CW7" s="26">
        <v>27.21</v>
      </c>
      <c r="CX7" s="26">
        <v>27.75</v>
      </c>
      <c r="CY7" s="26">
        <v>21.91</v>
      </c>
      <c r="CZ7" s="26">
        <v>16.68</v>
      </c>
      <c r="DA7" s="26">
        <v>29.28</v>
      </c>
      <c r="DB7" s="26">
        <v>71.27</v>
      </c>
      <c r="DC7" s="26">
        <v>68.58</v>
      </c>
      <c r="DD7" s="26">
        <v>67.94</v>
      </c>
      <c r="DE7" s="26">
        <v>66.900000000000006</v>
      </c>
      <c r="DF7" s="26">
        <v>63.63</v>
      </c>
      <c r="DG7" s="26">
        <v>71.099999999999994</v>
      </c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>
        <v>0</v>
      </c>
      <c r="EE7" s="26">
        <v>0</v>
      </c>
      <c r="EF7" s="26">
        <v>0</v>
      </c>
      <c r="EG7" s="26">
        <v>0</v>
      </c>
      <c r="EH7" s="26">
        <v>0</v>
      </c>
      <c r="EI7" s="26">
        <v>0.61</v>
      </c>
      <c r="EJ7" s="26">
        <v>0.4</v>
      </c>
      <c r="EK7" s="26">
        <v>0.59</v>
      </c>
      <c r="EL7" s="26">
        <v>0.5</v>
      </c>
      <c r="EM7" s="26">
        <v>0.04</v>
      </c>
      <c r="EN7" s="26">
        <v>0.18</v>
      </c>
    </row>
    <row r="8" spans="1:144" x14ac:dyDescent="0.2"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</row>
    <row r="9" spans="1:144" x14ac:dyDescent="0.2">
      <c r="A9" s="16"/>
      <c r="B9" s="16" t="s">
        <v>102</v>
      </c>
      <c r="C9" s="16" t="s">
        <v>103</v>
      </c>
      <c r="D9" s="16" t="s">
        <v>104</v>
      </c>
      <c r="E9" s="16" t="s">
        <v>105</v>
      </c>
      <c r="F9" s="16" t="s">
        <v>106</v>
      </c>
      <c r="X9" s="28"/>
      <c r="Y9" s="28"/>
      <c r="Z9" s="28"/>
      <c r="AA9" s="28"/>
      <c r="AB9" s="28"/>
      <c r="AC9" s="28"/>
      <c r="AD9" s="28"/>
      <c r="AE9" s="28"/>
      <c r="AF9" s="28"/>
      <c r="AG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D9" s="28"/>
      <c r="EE9" s="28"/>
      <c r="EF9" s="28"/>
      <c r="EG9" s="28"/>
      <c r="EH9" s="28"/>
      <c r="EI9" s="28"/>
      <c r="EJ9" s="28"/>
      <c r="EK9" s="28"/>
      <c r="EL9" s="28"/>
      <c r="EM9" s="28"/>
    </row>
    <row r="10" spans="1:144" x14ac:dyDescent="0.2">
      <c r="A10" s="16" t="s">
        <v>58</v>
      </c>
      <c r="B10" s="22">
        <f>DATEVALUE($B7-B11&amp;"/1/"&amp;B12)</f>
        <v>37257</v>
      </c>
      <c r="C10" s="22">
        <f>DATEVALUE($B7-C11&amp;"/1/"&amp;C12)</f>
        <v>37622</v>
      </c>
      <c r="D10" s="22">
        <f>DATEVALUE($B7-D11&amp;"/1/"&amp;D12)</f>
        <v>37987</v>
      </c>
      <c r="E10" s="22">
        <f>DATEVALUE($B7-E11&amp;"/1/"&amp;E12)</f>
        <v>38353</v>
      </c>
      <c r="F10" s="22">
        <f>DATEVALUE($B7-F11&amp;"/1/"&amp;F12)</f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59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107</v>
      </c>
    </row>
    <row r="13" spans="1:144" x14ac:dyDescent="0.2">
      <c r="B13" t="s">
        <v>108</v>
      </c>
      <c r="C13" t="s">
        <v>108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堀口 太暉</cp:lastModifiedBy>
  <dcterms:created xsi:type="dcterms:W3CDTF">2025-12-12T09:26:16Z</dcterms:created>
  <dcterms:modified xsi:type="dcterms:W3CDTF">2026-02-24T07:21:44Z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2026-02-20T00:02:22Z</vt:filetime>
  </property>
</Properties>
</file>