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簡水\"/>
    </mc:Choice>
  </mc:AlternateContent>
  <xr:revisionPtr revIDLastSave="0" documentId="13_ncr:1_{6AD22704-E50A-4A42-90F2-64DE7C999FED}" xr6:coauthVersionLast="47" xr6:coauthVersionMax="47" xr10:uidLastSave="{00000000-0000-0000-0000-000000000000}"/>
  <workbookProtection workbookAlgorithmName="SHA-512" workbookHashValue="sNgLx9JdhK6WveAH+BrXHYTUZJyconVs0steuEA+meldixdUs0WraM36oxkjVcMDUbpxcrVSqR0/P6YvsvVxPQ==" workbookSaltValue="+2DmVWyhO1kDj5Fz/nX/wg==" workbookSpinCount="100000" lockStructure="1"/>
  <bookViews>
    <workbookView xWindow="-108" yWindow="-108" windowWidth="23256" windowHeight="1245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W10" i="4" s="1"/>
  <c r="P6" i="5"/>
  <c r="P10" i="4" s="1"/>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AT10" i="4"/>
  <c r="AL10" i="4"/>
  <c r="BB8" i="4"/>
  <c r="AT8" i="4"/>
  <c r="AD8" i="4"/>
  <c r="P8" i="4"/>
  <c r="I8" i="4"/>
  <c r="B8" i="4"/>
  <c r="B6" i="4"/>
</calcChain>
</file>

<file path=xl/sharedStrings.xml><?xml version="1.0" encoding="utf-8"?>
<sst xmlns="http://schemas.openxmlformats.org/spreadsheetml/2006/main" count="233" uniqueCount="115">
  <si>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</si>
  <si>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</si>
  <si>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</si>
  <si>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</si>
  <si>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</si>
  <si>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</si>
  <si>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</si>
  <si>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</si>
  <si>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</si>
  <si>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</si>
  <si>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</si>
  <si>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</si>
  <si>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</si>
  <si>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</si>
  <si>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</si>
  <si>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</si>
  <si>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</si>
  <si>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</si>
  <si>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</si>
  <si>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</si>
  <si>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</si>
  <si>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</si>
  <si>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</si>
  <si>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</si>
  <si>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</si>
  <si>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</si>
  <si>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</si>
  <si>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</si>
  <si>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</si>
  <si>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</si>
  <si>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</si>
  <si>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</si>
  <si>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</si>
  <si>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</si>
  <si>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</si>
  <si>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</si>
  <si>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</si>
  <si>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</si>
  <si>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</si>
  <si>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</si>
  <si>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</si>
  <si>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</si>
  <si>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</si>
  <si>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</si>
  <si>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</si>
  <si>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</si>
  <si>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</si>
  <si>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</si>
  <si>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</si>
  <si>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</si>
  <si>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</si>
  <si>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</si>
  <si>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</si>
  <si>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</si>
  <si>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</si>
  <si>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</si>
  <si>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</si>
  <si>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</si>
  <si>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</si>
  <si>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</si>
  <si>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</si>
  <si>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</si>
  <si>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</si>
  <si>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</si>
  <si>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</si>
  <si>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</si>
  <si>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</si>
  <si>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</si>
  <si>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</si>
  <si>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</si>
  <si>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</si>
  <si>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</si>
  <si>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</si>
  <si>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</si>
  <si>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</si>
  <si>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</si>
  <si>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</si>
  <si>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</si>
  <si>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</si>
  <si>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</si>
  <si>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</si>
  <si>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</si>
  <si>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</si>
  <si>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</si>
  <si>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</si>
  <si>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</si>
  <si>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</si>
  <si>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</si>
  <si>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</si>
  <si>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</si>
  <si>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</si>
  <si>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</si>
  <si>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</si>
  <si>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</si>
  <si>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</si>
  <si>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</si>
  <si>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</si>
  <si>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</si>
  <si>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</si>
  <si>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</si>
  <si>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</si>
  <si>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</si>
  <si>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</si>
  <si>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</si>
  <si>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</si>
  <si>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</si>
  <si>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</si>
  <si>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</si>
  <si>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</si>
  <si>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</si>
  <si>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</si>
  <si>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</si>
  <si>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未だ簡易水道事業の経営統合が完了しておらず、早期の統合も諸般の事情により困難な状況であるため、一つの事業としての経営改善策の検討ができない状況である。
　また、施設等の適正な維持管理に対応していかなければならないと思われるが、人員不足や基礎資料の散逸により困難な状況にある。</t>
    <phoneticPr fontId="4"/>
  </si>
  <si>
    <t>　施設等のほとんどが老朽化していることは間違いないが資料等が乏しく全体を網羅した正確な状況把握はできていない。</t>
    <phoneticPr fontId="4"/>
  </si>
  <si>
    <t>①「収益的収支比率」は年々低下傾向にあり、平均値は上回っているものの１００％を切った。加えて、一般会計からの繰入金で賄っている部分が大きいため料金の見直しを検討していかなければならない。
④「企業債残高対給水収益比率」は公営企業会計適用債により計上されたが、施設更新等に伴う企業債については現時点で０％である。
⑤「料金回収率」も収益的収支比率と同様に年々低下傾向にあり料金の見直しを検討していかなければならない。
⑥「給水原価」が低水準を維持しているのは、極端な人員不足のため施設等に対して必要な費用がかけられていない結果である。
⑦給水人口の減少は確実であるが、施設等が町内全域に散在しており施設の統廃合等が困難なため「施設利用率」は今後も低下傾向にあると思われる。
⑧「有収率」は類似団体と比較して低い。その原因の一つは施設等の老朽化に伴う漏水と考えられるため施設等の適正な維持管理のために更新計画作成を検討しなければならない。</t>
    <rPh sb="21" eb="24">
      <t>ヘイキンチ</t>
    </rPh>
    <rPh sb="25" eb="27">
      <t>ウワマワ</t>
    </rPh>
    <rPh sb="39" eb="40">
      <t>キ</t>
    </rPh>
    <rPh sb="96" eb="99">
      <t>キギョウサイ</t>
    </rPh>
    <rPh sb="99" eb="101">
      <t>ザンダカ</t>
    </rPh>
    <rPh sb="101" eb="102">
      <t>タイ</t>
    </rPh>
    <rPh sb="102" eb="104">
      <t>キュウスイ</t>
    </rPh>
    <rPh sb="104" eb="106">
      <t>シュウエキ</t>
    </rPh>
    <rPh sb="106" eb="108">
      <t>ヒリツ</t>
    </rPh>
    <rPh sb="122" eb="124">
      <t>ケイジョウ</t>
    </rPh>
    <rPh sb="129" eb="133">
      <t>シセツコウシン</t>
    </rPh>
    <rPh sb="133" eb="134">
      <t>トウ</t>
    </rPh>
    <rPh sb="135" eb="136">
      <t>トモナ</t>
    </rPh>
    <rPh sb="137" eb="140">
      <t>キギョウサイ</t>
    </rPh>
    <rPh sb="145" eb="148">
      <t>ゲンジテン</t>
    </rPh>
    <rPh sb="322" eb="324">
      <t>テイカ</t>
    </rPh>
    <rPh sb="324" eb="32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</si>
</sst>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F-4A84-ABCA-875A9787673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0.55000000000000004</c:v>
                </c:pt>
                <c:pt idx="3">
                  <c:v>0.44</c:v>
                </c:pt>
                <c:pt idx="4">
                  <c:v>0.56000000000000005</c:v>
                </c:pt>
              </c:numCache>
            </c:numRef>
          </c:val>
          <c:smooth val="0"/>
          <c:extLst>
            <c:ext xmlns:c16="http://schemas.microsoft.com/office/drawing/2014/chart" uri="{C3380CC4-5D6E-409C-BE32-E72D297353CC}">
              <c16:uniqueId val="{00000001-CA9F-4A84-ABCA-875A9787673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70.67</c:v>
                </c:pt>
                <c:pt idx="1">
                  <c:v>62.97</c:v>
                </c:pt>
                <c:pt idx="2">
                  <c:v>63.22</c:v>
                </c:pt>
                <c:pt idx="3">
                  <c:v>51.9</c:v>
                </c:pt>
                <c:pt idx="4">
                  <c:v>53.65</c:v>
                </c:pt>
              </c:numCache>
            </c:numRef>
          </c:val>
          <c:extLst>
            <c:ext xmlns:c16="http://schemas.microsoft.com/office/drawing/2014/chart" uri="{C3380CC4-5D6E-409C-BE32-E72D297353CC}">
              <c16:uniqueId val="{00000000-32DE-487F-A94A-FD0DC5B12E8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58.52</c:v>
                </c:pt>
                <c:pt idx="1">
                  <c:v>58.88</c:v>
                </c:pt>
                <c:pt idx="2">
                  <c:v>58.16</c:v>
                </c:pt>
                <c:pt idx="3">
                  <c:v>55.9</c:v>
                </c:pt>
                <c:pt idx="4">
                  <c:v>48.62</c:v>
                </c:pt>
              </c:numCache>
            </c:numRef>
          </c:val>
          <c:smooth val="0"/>
          <c:extLst>
            <c:ext xmlns:c16="http://schemas.microsoft.com/office/drawing/2014/chart" uri="{C3380CC4-5D6E-409C-BE32-E72D297353CC}">
              <c16:uniqueId val="{00000001-32DE-487F-A94A-FD0DC5B12E8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55.2</c:v>
                </c:pt>
                <c:pt idx="1">
                  <c:v>61.38</c:v>
                </c:pt>
                <c:pt idx="2">
                  <c:v>59.74</c:v>
                </c:pt>
                <c:pt idx="3">
                  <c:v>69.67</c:v>
                </c:pt>
                <c:pt idx="4">
                  <c:v>68.099999999999994</c:v>
                </c:pt>
              </c:numCache>
            </c:numRef>
          </c:val>
          <c:extLst>
            <c:ext xmlns:c16="http://schemas.microsoft.com/office/drawing/2014/chart" uri="{C3380CC4-5D6E-409C-BE32-E72D297353CC}">
              <c16:uniqueId val="{00000000-24B4-4F6A-B49C-A13873729F2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71.33</c:v>
                </c:pt>
                <c:pt idx="1">
                  <c:v>71.150000000000006</c:v>
                </c:pt>
                <c:pt idx="2">
                  <c:v>70.34</c:v>
                </c:pt>
                <c:pt idx="3">
                  <c:v>71.08</c:v>
                </c:pt>
                <c:pt idx="4">
                  <c:v>78.27</c:v>
                </c:pt>
              </c:numCache>
            </c:numRef>
          </c:val>
          <c:smooth val="0"/>
          <c:extLst>
            <c:ext xmlns:c16="http://schemas.microsoft.com/office/drawing/2014/chart" uri="{C3380CC4-5D6E-409C-BE32-E72D297353CC}">
              <c16:uniqueId val="{00000001-24B4-4F6A-B49C-A13873729F2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142.34</c:v>
                </c:pt>
                <c:pt idx="1">
                  <c:v>112.12</c:v>
                </c:pt>
                <c:pt idx="2">
                  <c:v>108.09</c:v>
                </c:pt>
                <c:pt idx="3">
                  <c:v>103.25</c:v>
                </c:pt>
                <c:pt idx="4">
                  <c:v>99.51</c:v>
                </c:pt>
              </c:numCache>
            </c:numRef>
          </c:val>
          <c:extLst>
            <c:ext xmlns:c16="http://schemas.microsoft.com/office/drawing/2014/chart" uri="{C3380CC4-5D6E-409C-BE32-E72D297353CC}">
              <c16:uniqueId val="{00000000-F7DD-4086-AA42-4BE401C9C54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79.33</c:v>
                </c:pt>
                <c:pt idx="1">
                  <c:v>73.540000000000006</c:v>
                </c:pt>
                <c:pt idx="2">
                  <c:v>75.44</c:v>
                </c:pt>
                <c:pt idx="3">
                  <c:v>78.14</c:v>
                </c:pt>
                <c:pt idx="4">
                  <c:v>86.08</c:v>
                </c:pt>
              </c:numCache>
            </c:numRef>
          </c:val>
          <c:smooth val="0"/>
          <c:extLst>
            <c:ext xmlns:c16="http://schemas.microsoft.com/office/drawing/2014/chart" uri="{C3380CC4-5D6E-409C-BE32-E72D297353CC}">
              <c16:uniqueId val="{00000001-F7DD-4086-AA42-4BE401C9C54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D7-4102-9D78-3284018BB79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D7-4102-9D78-3284018BB79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9-40BA-AD56-74859FBC86C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9-40BA-AD56-74859FBC86C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BA-4B21-89DD-7DA978E4383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BA-4B21-89DD-7DA978E4383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39-4F80-9E5B-28E90521FA0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39-4F80-9E5B-28E90521FA0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formatCode="#,##0.00;&quot;△&quot;#,##0.00;&quot;-&quot;">
                  <c:v>22.76</c:v>
                </c:pt>
              </c:numCache>
            </c:numRef>
          </c:val>
          <c:extLst>
            <c:ext xmlns:c16="http://schemas.microsoft.com/office/drawing/2014/chart" uri="{C3380CC4-5D6E-409C-BE32-E72D297353CC}">
              <c16:uniqueId val="{00000000-8EF8-45A0-82F6-918C00CD13D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949.61</c:v>
                </c:pt>
                <c:pt idx="1">
                  <c:v>918.84</c:v>
                </c:pt>
                <c:pt idx="2">
                  <c:v>955.49</c:v>
                </c:pt>
                <c:pt idx="3">
                  <c:v>1017.9</c:v>
                </c:pt>
                <c:pt idx="4">
                  <c:v>487.34</c:v>
                </c:pt>
              </c:numCache>
            </c:numRef>
          </c:val>
          <c:smooth val="0"/>
          <c:extLst>
            <c:ext xmlns:c16="http://schemas.microsoft.com/office/drawing/2014/chart" uri="{C3380CC4-5D6E-409C-BE32-E72D297353CC}">
              <c16:uniqueId val="{00000001-8EF8-45A0-82F6-918C00CD13D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94.62</c:v>
                </c:pt>
                <c:pt idx="1">
                  <c:v>84.37</c:v>
                </c:pt>
                <c:pt idx="2">
                  <c:v>82.49</c:v>
                </c:pt>
                <c:pt idx="3">
                  <c:v>81.93</c:v>
                </c:pt>
                <c:pt idx="4">
                  <c:v>72.599999999999994</c:v>
                </c:pt>
              </c:numCache>
            </c:numRef>
          </c:val>
          <c:extLst>
            <c:ext xmlns:c16="http://schemas.microsoft.com/office/drawing/2014/chart" uri="{C3380CC4-5D6E-409C-BE32-E72D297353CC}">
              <c16:uniqueId val="{00000000-2CA1-4068-A19B-F3992BEE3C9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58.41</c:v>
                </c:pt>
                <c:pt idx="1">
                  <c:v>58.27</c:v>
                </c:pt>
                <c:pt idx="2">
                  <c:v>55.15</c:v>
                </c:pt>
                <c:pt idx="3">
                  <c:v>53.95</c:v>
                </c:pt>
                <c:pt idx="4">
                  <c:v>58</c:v>
                </c:pt>
              </c:numCache>
            </c:numRef>
          </c:val>
          <c:smooth val="0"/>
          <c:extLst>
            <c:ext xmlns:c16="http://schemas.microsoft.com/office/drawing/2014/chart" uri="{C3380CC4-5D6E-409C-BE32-E72D297353CC}">
              <c16:uniqueId val="{00000001-2CA1-4068-A19B-F3992BEE3C9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132.6</c:v>
                </c:pt>
                <c:pt idx="1">
                  <c:v>151.12</c:v>
                </c:pt>
                <c:pt idx="2">
                  <c:v>155.44</c:v>
                </c:pt>
                <c:pt idx="3">
                  <c:v>160.74</c:v>
                </c:pt>
                <c:pt idx="4">
                  <c:v>181.65</c:v>
                </c:pt>
              </c:numCache>
            </c:numRef>
          </c:val>
          <c:extLst>
            <c:ext xmlns:c16="http://schemas.microsoft.com/office/drawing/2014/chart" uri="{C3380CC4-5D6E-409C-BE32-E72D297353CC}">
              <c16:uniqueId val="{00000000-B584-4A2F-B626-69DBEBACBEF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303.27999999999997</c:v>
                </c:pt>
                <c:pt idx="1">
                  <c:v>303.81</c:v>
                </c:pt>
                <c:pt idx="2">
                  <c:v>310.26</c:v>
                </c:pt>
                <c:pt idx="3">
                  <c:v>318.99</c:v>
                </c:pt>
                <c:pt idx="4">
                  <c:v>239.82</c:v>
                </c:pt>
              </c:numCache>
            </c:numRef>
          </c:val>
          <c:smooth val="0"/>
          <c:extLst>
            <c:ext xmlns:c16="http://schemas.microsoft.com/office/drawing/2014/chart" uri="{C3380CC4-5D6E-409C-BE32-E72D297353CC}">
              <c16:uniqueId val="{00000001-B584-4A2F-B626-69DBEBACBEF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宮崎県　高千穂町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x14ac:dyDescent="0.2">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D3</v>
      </c>
      <c r="X8" s="70"/>
      <c r="Y8" s="70"/>
      <c r="Z8" s="70"/>
      <c r="AA8" s="70"/>
      <c r="AB8" s="70"/>
      <c r="AC8" s="70"/>
      <c r="AD8" s="70" t="str">
        <f>データ!$M$6</f>
        <v>非設置</v>
      </c>
      <c r="AE8" s="70"/>
      <c r="AF8" s="70"/>
      <c r="AG8" s="70"/>
      <c r="AH8" s="70"/>
      <c r="AI8" s="70"/>
      <c r="AJ8" s="70"/>
      <c r="AK8" s="2"/>
      <c r="AL8" s="65">
        <f>データ!$R$6</f>
        <v>10805</v>
      </c>
      <c r="AM8" s="65"/>
      <c r="AN8" s="65"/>
      <c r="AO8" s="65"/>
      <c r="AP8" s="65"/>
      <c r="AQ8" s="65"/>
      <c r="AR8" s="65"/>
      <c r="AS8" s="65"/>
      <c r="AT8" s="35">
        <f>データ!$S$6</f>
        <v>237.54</v>
      </c>
      <c r="AU8" s="35"/>
      <c r="AV8" s="35"/>
      <c r="AW8" s="35"/>
      <c r="AX8" s="35"/>
      <c r="AY8" s="35"/>
      <c r="AZ8" s="35"/>
      <c r="BA8" s="35"/>
      <c r="BB8" s="35">
        <f>データ!$T$6</f>
        <v>45.49</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38.159999999999997</v>
      </c>
      <c r="Q10" s="35"/>
      <c r="R10" s="35"/>
      <c r="S10" s="35"/>
      <c r="T10" s="35"/>
      <c r="U10" s="35"/>
      <c r="V10" s="35"/>
      <c r="W10" s="65">
        <f>データ!$Q$6</f>
        <v>2684</v>
      </c>
      <c r="X10" s="65"/>
      <c r="Y10" s="65"/>
      <c r="Z10" s="65"/>
      <c r="AA10" s="65"/>
      <c r="AB10" s="65"/>
      <c r="AC10" s="65"/>
      <c r="AD10" s="2"/>
      <c r="AE10" s="2"/>
      <c r="AF10" s="2"/>
      <c r="AG10" s="2"/>
      <c r="AH10" s="2"/>
      <c r="AI10" s="2"/>
      <c r="AJ10" s="2"/>
      <c r="AK10" s="2"/>
      <c r="AL10" s="65">
        <f>データ!$U$6</f>
        <v>4067</v>
      </c>
      <c r="AM10" s="65"/>
      <c r="AN10" s="65"/>
      <c r="AO10" s="65"/>
      <c r="AP10" s="65"/>
      <c r="AQ10" s="65"/>
      <c r="AR10" s="65"/>
      <c r="AS10" s="65"/>
      <c r="AT10" s="35">
        <f>データ!$V$6</f>
        <v>36</v>
      </c>
      <c r="AU10" s="35"/>
      <c r="AV10" s="35"/>
      <c r="AW10" s="35"/>
      <c r="AX10" s="35"/>
      <c r="AY10" s="35"/>
      <c r="AZ10" s="35"/>
      <c r="BA10" s="35"/>
      <c r="BB10" s="35">
        <f>データ!$W$6</f>
        <v>112.97</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41</v>
      </c>
      <c r="N85" s="13" t="s">
        <v>41</v>
      </c>
      <c r="O85" s="13" t="str">
        <f>データ!EN6</f>
        <v>【0.18】</v>
      </c>
    </row>
  </sheetData>
  <sheetProtection algorithmName="SHA-512" hashValue="Khytppv4zCWDbzp+74fXAjkdnFwTT/4h+ahJpWuLqQGTKrnIFdhLlskgGixMTLOrypIOOape/eNaPfRoJEZCEA==" saltValue="9uqOFC+SEkiqiENr1IyS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2">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2">
      <c r="A6" s="15" t="s">
        <v>93</v>
      </c>
      <c r="B6" s="20">
        <f>B7</f>
        <v>2024</v>
      </c>
      <c r="C6" s="20">
        <f t="shared" ref="C6:W6" si="3">C7</f>
        <v>454419</v>
      </c>
      <c r="D6" s="20">
        <f t="shared" si="3"/>
        <v>47</v>
      </c>
      <c r="E6" s="20">
        <f t="shared" si="3"/>
        <v>1</v>
      </c>
      <c r="F6" s="20">
        <f t="shared" si="3"/>
        <v>0</v>
      </c>
      <c r="G6" s="20">
        <f t="shared" si="3"/>
        <v>0</v>
      </c>
      <c r="H6" s="20" t="str">
        <f t="shared" si="3"/>
        <v>宮崎県　高千穂町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38.159999999999997</v>
      </c>
      <c r="Q6" s="21">
        <f t="shared" si="3"/>
        <v>2684</v>
      </c>
      <c r="R6" s="21">
        <f t="shared" si="3"/>
        <v>10805</v>
      </c>
      <c r="S6" s="21">
        <f t="shared" si="3"/>
        <v>237.54</v>
      </c>
      <c r="T6" s="21">
        <f t="shared" si="3"/>
        <v>45.49</v>
      </c>
      <c r="U6" s="21">
        <f t="shared" si="3"/>
        <v>4067</v>
      </c>
      <c r="V6" s="21">
        <f t="shared" si="3"/>
        <v>36</v>
      </c>
      <c r="W6" s="21">
        <f t="shared" si="3"/>
        <v>112.97</v>
      </c>
      <c r="X6" s="22">
        <f>IF(X7="",NA(),X7)</f>
        <v>142.34</v>
      </c>
      <c r="Y6" s="22">
        <f t="shared" ref="Y6:AG6" si="4">IF(Y7="",NA(),Y7)</f>
        <v>112.12</v>
      </c>
      <c r="Z6" s="22">
        <f t="shared" si="4"/>
        <v>108.09</v>
      </c>
      <c r="AA6" s="22">
        <f t="shared" si="4"/>
        <v>103.25</v>
      </c>
      <c r="AB6" s="22">
        <f t="shared" si="4"/>
        <v>99.51</v>
      </c>
      <c r="AC6" s="22">
        <f t="shared" si="4"/>
        <v>79.33</v>
      </c>
      <c r="AD6" s="22">
        <f t="shared" si="4"/>
        <v>73.540000000000006</v>
      </c>
      <c r="AE6" s="22">
        <f t="shared" si="4"/>
        <v>75.44</v>
      </c>
      <c r="AF6" s="22">
        <f t="shared" si="4"/>
        <v>78.14</v>
      </c>
      <c r="AG6" s="22">
        <f t="shared" si="4"/>
        <v>86.08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2">
        <f t="shared" si="7"/>
        <v>22.76</v>
      </c>
      <c r="BJ6" s="22">
        <f t="shared" si="7"/>
        <v>949.61</v>
      </c>
      <c r="BK6" s="22">
        <f t="shared" si="7"/>
        <v>918.84</v>
      </c>
      <c r="BL6" s="22">
        <f t="shared" si="7"/>
        <v>955.49</v>
      </c>
      <c r="BM6" s="22">
        <f t="shared" si="7"/>
        <v>1017.9</v>
      </c>
      <c r="BN6" s="22">
        <f t="shared" si="7"/>
        <v>487.34</v>
      </c>
      <c r="BO6" s="21" t="str">
        <f>IF(BO7="","",IF(BO7="-","【-】","【"&amp;SUBSTITUTE(TEXT(BO7,"#,##0.00"),"-","△")&amp;"】"))</f>
        <v>【544.02】</v>
      </c>
      <c r="BP6" s="22">
        <f>IF(BP7="",NA(),BP7)</f>
        <v>94.62</v>
      </c>
      <c r="BQ6" s="22">
        <f t="shared" ref="BQ6:BY6" si="8">IF(BQ7="",NA(),BQ7)</f>
        <v>84.37</v>
      </c>
      <c r="BR6" s="22">
        <f t="shared" si="8"/>
        <v>82.49</v>
      </c>
      <c r="BS6" s="22">
        <f t="shared" si="8"/>
        <v>81.93</v>
      </c>
      <c r="BT6" s="22">
        <f t="shared" si="8"/>
        <v>72.599999999999994</v>
      </c>
      <c r="BU6" s="22">
        <f t="shared" si="8"/>
        <v>58.41</v>
      </c>
      <c r="BV6" s="22">
        <f t="shared" si="8"/>
        <v>58.27</v>
      </c>
      <c r="BW6" s="22">
        <f t="shared" si="8"/>
        <v>55.15</v>
      </c>
      <c r="BX6" s="22">
        <f t="shared" si="8"/>
        <v>53.95</v>
      </c>
      <c r="BY6" s="22">
        <f t="shared" si="8"/>
        <v>58</v>
      </c>
      <c r="BZ6" s="21" t="str">
        <f>IF(BZ7="","",IF(BZ7="-","【-】","【"&amp;SUBSTITUTE(TEXT(BZ7,"#,##0.00"),"-","△")&amp;"】"))</f>
        <v>【55.67】</v>
      </c>
      <c r="CA6" s="22">
        <f>IF(CA7="",NA(),CA7)</f>
        <v>132.6</v>
      </c>
      <c r="CB6" s="22">
        <f t="shared" ref="CB6:CJ6" si="9">IF(CB7="",NA(),CB7)</f>
        <v>151.12</v>
      </c>
      <c r="CC6" s="22">
        <f t="shared" si="9"/>
        <v>155.44</v>
      </c>
      <c r="CD6" s="22">
        <f t="shared" si="9"/>
        <v>160.74</v>
      </c>
      <c r="CE6" s="22">
        <f t="shared" si="9"/>
        <v>181.65</v>
      </c>
      <c r="CF6" s="22">
        <f t="shared" si="9"/>
        <v>303.27999999999997</v>
      </c>
      <c r="CG6" s="22">
        <f t="shared" si="9"/>
        <v>303.81</v>
      </c>
      <c r="CH6" s="22">
        <f t="shared" si="9"/>
        <v>310.26</v>
      </c>
      <c r="CI6" s="22">
        <f t="shared" si="9"/>
        <v>318.99</v>
      </c>
      <c r="CJ6" s="22">
        <f t="shared" si="9"/>
        <v>239.82</v>
      </c>
      <c r="CK6" s="21" t="str">
        <f>IF(CK7="","",IF(CK7="-","【-】","【"&amp;SUBSTITUTE(TEXT(CK7,"#,##0.00"),"-","△")&amp;"】"))</f>
        <v>【261.48】</v>
      </c>
      <c r="CL6" s="22">
        <f>IF(CL7="",NA(),CL7)</f>
        <v>70.67</v>
      </c>
      <c r="CM6" s="22">
        <f t="shared" ref="CM6:CU6" si="10">IF(CM7="",NA(),CM7)</f>
        <v>62.97</v>
      </c>
      <c r="CN6" s="22">
        <f t="shared" si="10"/>
        <v>63.22</v>
      </c>
      <c r="CO6" s="22">
        <f t="shared" si="10"/>
        <v>51.9</v>
      </c>
      <c r="CP6" s="22">
        <f t="shared" si="10"/>
        <v>53.65</v>
      </c>
      <c r="CQ6" s="22">
        <f t="shared" si="10"/>
        <v>58.52</v>
      </c>
      <c r="CR6" s="22">
        <f t="shared" si="10"/>
        <v>58.88</v>
      </c>
      <c r="CS6" s="22">
        <f t="shared" si="10"/>
        <v>58.16</v>
      </c>
      <c r="CT6" s="22">
        <f t="shared" si="10"/>
        <v>55.9</v>
      </c>
      <c r="CU6" s="22">
        <f t="shared" si="10"/>
        <v>48.62</v>
      </c>
      <c r="CV6" s="21" t="str">
        <f>IF(CV7="","",IF(CV7="-","【-】","【"&amp;SUBSTITUTE(TEXT(CV7,"#,##0.00"),"-","△")&amp;"】"))</f>
        <v>【44.68】</v>
      </c>
      <c r="CW6" s="22">
        <f>IF(CW7="",NA(),CW7)</f>
        <v>55.2</v>
      </c>
      <c r="CX6" s="22">
        <f t="shared" ref="CX6:DF6" si="11">IF(CX7="",NA(),CX7)</f>
        <v>61.38</v>
      </c>
      <c r="CY6" s="22">
        <f t="shared" si="11"/>
        <v>59.74</v>
      </c>
      <c r="CZ6" s="22">
        <f t="shared" si="11"/>
        <v>69.67</v>
      </c>
      <c r="DA6" s="22">
        <f t="shared" si="11"/>
        <v>68.099999999999994</v>
      </c>
      <c r="DB6" s="22">
        <f t="shared" si="11"/>
        <v>71.33</v>
      </c>
      <c r="DC6" s="22">
        <f t="shared" si="11"/>
        <v>71.150000000000006</v>
      </c>
      <c r="DD6" s="22">
        <f t="shared" si="11"/>
        <v>70.34</v>
      </c>
      <c r="DE6" s="22">
        <f t="shared" si="11"/>
        <v>71.08</v>
      </c>
      <c r="DF6" s="22">
        <f t="shared" si="11"/>
        <v>78.27</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0.71</v>
      </c>
      <c r="EK6" s="22">
        <f t="shared" si="14"/>
        <v>0.55000000000000004</v>
      </c>
      <c r="EL6" s="22">
        <f t="shared" si="14"/>
        <v>0.44</v>
      </c>
      <c r="EM6" s="22">
        <f t="shared" si="14"/>
        <v>0.56000000000000005</v>
      </c>
      <c r="EN6" s="21" t="str">
        <f>IF(EN7="","",IF(EN7="-","【-】","【"&amp;SUBSTITUTE(TEXT(EN7,"#,##0.00"),"-","△")&amp;"】"))</f>
        <v>【0.18】</v>
      </c>
    </row>
    <row r="7" spans="1:144" s="23" customFormat="1" x14ac:dyDescent="0.2">
      <c r="A7" s="15"/>
      <c r="B7" s="24">
        <v>2024</v>
      </c>
      <c r="C7" s="24">
        <v>454419</v>
      </c>
      <c r="D7" s="24">
        <v>47</v>
      </c>
      <c r="E7" s="24">
        <v>1</v>
      </c>
      <c r="F7" s="24">
        <v>0</v>
      </c>
      <c r="G7" s="24">
        <v>0</v>
      </c>
      <c r="H7" s="24" t="s">
        <v>94</v>
      </c>
      <c r="I7" s="24" t="s">
        <v>95</v>
      </c>
      <c r="J7" s="24" t="s">
        <v>96</v>
      </c>
      <c r="K7" s="24" t="s">
        <v>97</v>
      </c>
      <c r="L7" s="24" t="s">
        <v>98</v>
      </c>
      <c r="M7" s="24" t="s">
        <v>99</v>
      </c>
      <c r="N7" s="25" t="s">
        <v>100</v>
      </c>
      <c r="O7" s="25" t="s">
        <v>101</v>
      </c>
      <c r="P7" s="25">
        <v>38.159999999999997</v>
      </c>
      <c r="Q7" s="25">
        <v>2684</v>
      </c>
      <c r="R7" s="25">
        <v>10805</v>
      </c>
      <c r="S7" s="25">
        <v>237.54</v>
      </c>
      <c r="T7" s="25">
        <v>45.49</v>
      </c>
      <c r="U7" s="25">
        <v>4067</v>
      </c>
      <c r="V7" s="25">
        <v>36</v>
      </c>
      <c r="W7" s="25">
        <v>112.97</v>
      </c>
      <c r="X7" s="25">
        <v>142.34</v>
      </c>
      <c r="Y7" s="25">
        <v>112.12</v>
      </c>
      <c r="Z7" s="25">
        <v>108.09</v>
      </c>
      <c r="AA7" s="25">
        <v>103.25</v>
      </c>
      <c r="AB7" s="25">
        <v>99.51</v>
      </c>
      <c r="AC7" s="25">
        <v>79.33</v>
      </c>
      <c r="AD7" s="25">
        <v>73.540000000000006</v>
      </c>
      <c r="AE7" s="25">
        <v>75.44</v>
      </c>
      <c r="AF7" s="25">
        <v>78.14</v>
      </c>
      <c r="AG7" s="25">
        <v>86.08</v>
      </c>
      <c r="AH7" s="25">
        <v>85.29</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22.76</v>
      </c>
      <c r="BJ7" s="25">
        <v>949.61</v>
      </c>
      <c r="BK7" s="25">
        <v>918.84</v>
      </c>
      <c r="BL7" s="25">
        <v>955.49</v>
      </c>
      <c r="BM7" s="25">
        <v>1017.9</v>
      </c>
      <c r="BN7" s="25">
        <v>487.34</v>
      </c>
      <c r="BO7" s="25">
        <v>544.02</v>
      </c>
      <c r="BP7" s="25">
        <v>94.62</v>
      </c>
      <c r="BQ7" s="25">
        <v>84.37</v>
      </c>
      <c r="BR7" s="25">
        <v>82.49</v>
      </c>
      <c r="BS7" s="25">
        <v>81.93</v>
      </c>
      <c r="BT7" s="25">
        <v>72.599999999999994</v>
      </c>
      <c r="BU7" s="25">
        <v>58.41</v>
      </c>
      <c r="BV7" s="25">
        <v>58.27</v>
      </c>
      <c r="BW7" s="25">
        <v>55.15</v>
      </c>
      <c r="BX7" s="25">
        <v>53.95</v>
      </c>
      <c r="BY7" s="25">
        <v>58</v>
      </c>
      <c r="BZ7" s="25">
        <v>55.67</v>
      </c>
      <c r="CA7" s="25">
        <v>132.6</v>
      </c>
      <c r="CB7" s="25">
        <v>151.12</v>
      </c>
      <c r="CC7" s="25">
        <v>155.44</v>
      </c>
      <c r="CD7" s="25">
        <v>160.74</v>
      </c>
      <c r="CE7" s="25">
        <v>181.65</v>
      </c>
      <c r="CF7" s="25">
        <v>303.27999999999997</v>
      </c>
      <c r="CG7" s="25">
        <v>303.81</v>
      </c>
      <c r="CH7" s="25">
        <v>310.26</v>
      </c>
      <c r="CI7" s="25">
        <v>318.99</v>
      </c>
      <c r="CJ7" s="25">
        <v>239.82</v>
      </c>
      <c r="CK7" s="25">
        <v>261.48</v>
      </c>
      <c r="CL7" s="25">
        <v>70.67</v>
      </c>
      <c r="CM7" s="25">
        <v>62.97</v>
      </c>
      <c r="CN7" s="25">
        <v>63.22</v>
      </c>
      <c r="CO7" s="25">
        <v>51.9</v>
      </c>
      <c r="CP7" s="25">
        <v>53.65</v>
      </c>
      <c r="CQ7" s="25">
        <v>58.52</v>
      </c>
      <c r="CR7" s="25">
        <v>58.88</v>
      </c>
      <c r="CS7" s="25">
        <v>58.16</v>
      </c>
      <c r="CT7" s="25">
        <v>55.9</v>
      </c>
      <c r="CU7" s="25">
        <v>48.62</v>
      </c>
      <c r="CV7" s="25">
        <v>44.68</v>
      </c>
      <c r="CW7" s="25">
        <v>55.2</v>
      </c>
      <c r="CX7" s="25">
        <v>61.38</v>
      </c>
      <c r="CY7" s="25">
        <v>59.74</v>
      </c>
      <c r="CZ7" s="25">
        <v>69.67</v>
      </c>
      <c r="DA7" s="25">
        <v>68.099999999999994</v>
      </c>
      <c r="DB7" s="25">
        <v>71.33</v>
      </c>
      <c r="DC7" s="25">
        <v>71.150000000000006</v>
      </c>
      <c r="DD7" s="25">
        <v>70.34</v>
      </c>
      <c r="DE7" s="25">
        <v>71.08</v>
      </c>
      <c r="DF7" s="25">
        <v>78.27</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0.71</v>
      </c>
      <c r="EK7" s="25">
        <v>0.55000000000000004</v>
      </c>
      <c r="EL7" s="25">
        <v>0.44</v>
      </c>
      <c r="EM7" s="25">
        <v>0.56000000000000005</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45</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110</v>
      </c>
      <c r="E13" t="s">
        <v>109</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2026-02-12T00:32:53Z</cp:lastPrinted>
  <dcterms:created xsi:type="dcterms:W3CDTF">2025-12-12T09:26:17Z</dcterms:created>
  <dcterms:modified xsi:type="dcterms:W3CDTF">2026-02-24T07:21:18Z</dcterms:modified>
  <cp:category/>
</cp:coreProperties>
</file>