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D7766F39-2AC8-407A-B2E5-14B751A343D5}" xr6:coauthVersionLast="47" xr6:coauthVersionMax="47" xr10:uidLastSave="{00000000-0000-0000-0000-000000000000}"/>
  <workbookProtection workbookAlgorithmName="SHA-512" workbookHashValue="rcfbDC8GzNRHvHrnbXv1bnDU/pK6920ZnxH13asXa0LMVVlWXeqcDdGsxV9gu4FLs2Y60zX0/4s5E678guMgAg==" workbookSaltValue="NxXo5gaBnt51a328RF6Gu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AL8" i="4" s="1"/>
  <c r="R6" i="5"/>
  <c r="AD10" i="4" s="1"/>
  <c r="Q6" i="5"/>
  <c r="W10" i="4" s="1"/>
  <c r="P6" i="5"/>
  <c r="O6" i="5"/>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H85" i="4"/>
  <c r="G85" i="4"/>
  <c r="P10" i="4"/>
  <c r="I10" i="4"/>
  <c r="B10" i="4"/>
  <c r="BB8" i="4"/>
  <c r="AT8" i="4"/>
  <c r="AD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<sst xmlns="http://schemas.openxmlformats.org/spreadsheetml/2006/main" count="231" uniqueCount="114">
  <si>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</si>
  <si>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</si>
  <si>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</si>
  <si>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</si>
  <si>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</si>
  <si>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</si>
  <si>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</si>
  <si>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</si>
  <si>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</si>
  <si>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</si>
  <si>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</si>
  <si>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</si>
  <si>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</si>
  <si>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</si>
  <si>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</si>
  <si>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</si>
  <si>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</si>
  <si>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</si>
  <si>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</si>
  <si>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</si>
  <si>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</si>
  <si>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</si>
  <si>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</si>
  <si>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</si>
  <si>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</si>
  <si>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r>
      <t>　</t>
    </r>
    <r>
      <rPr>
        <sz val="11"/>
        <rFont val="ＭＳ ゴシック"/>
        <family val="3"/>
        <charset val="128"/>
      </rPr>
      <t>①「有形固定資産減価償却率」は、類似団体や全国平均より高く、今後も上昇する見込みです。
　②「管渠老朽化率」は類似団体や全国平均を下回っていますが、昭和62年から平成16年にかけて年間50kmを超える管渠の整備を行っており、今後法定耐用年数を経過した管渠が急激に増えることから、上昇していくことが予想されます。
　③「管渠改善率」は、現時点において法定耐用年数の経過に伴った改築更新の必要な管渠が下水管布設延長に対して少ないことから低い割合となっています。今後、耐用年数を迎えるため、ストックマネジメント計画に基づいた計画的な改築更新に努めます。</t>
    </r>
  </si>
  <si>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</si>
  <si>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</si>
  <si>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</si>
  <si>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</si>
  <si>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</si>
  <si>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</si>
  <si>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</si>
  <si>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</si>
  <si>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</si>
  <si>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</si>
  <si>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</si>
  <si>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</si>
  <si>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</si>
  <si>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</si>
  <si>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</si>
  <si>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</si>
  <si>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</si>
  <si>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</si>
  <si>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</si>
  <si>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</si>
  <si>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</si>
  <si>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</si>
  <si>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</si>
  <si>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　公共下水道事業は、これまで「みやざき水ビジョン2020」及び「経営戦略」に基づいた計画的な事業を実施する中、経営においては、使用料で事業費を賄うことができないため、一般会計からの多額の繰入金に依存していましたが、令和7年度からの使用料改定（平均改定率19.71％）により、経費回収率などが改善される見込みです。
　引き続き、令和7年2月に策定した「みやざき水ビジョン（2025-2034）」に掲げた耐震化、老朽化対策等の推進に向け、ストックマネジメントを活用した効率的・効果的な投資や維持管理費等のさらなる削減に取り組んでいきます。</t>
    <rPh sb="163" eb="165">
      <t>れいわ</t>
    </rPh>
    <rPh sb="166" eb="167">
      <t>ねん</t>
    </rPh>
    <rPh sb="168" eb="169">
      <t>がつ</t>
    </rPh>
    <rPh sb="170" eb="172">
      <t>さくてい</t>
    </rPh>
    <phoneticPr fontId="14" type="Hiragana"/>
  </si>
  <si>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</si>
  <si>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</si>
  <si>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</si>
  <si>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</si>
  <si>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</si>
  <si>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</si>
  <si>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</si>
  <si>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</si>
  <si>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</si>
  <si>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</si>
  <si>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</si>
  <si>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</si>
  <si>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</si>
  <si>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</si>
  <si>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</si>
  <si>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</si>
  <si>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</si>
  <si>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</si>
  <si>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</si>
  <si>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</si>
  <si>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</si>
  <si>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</si>
  <si>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</si>
  <si>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</si>
  <si>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</si>
  <si>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</si>
  <si>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</si>
  <si>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</si>
  <si>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</si>
  <si>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</si>
  <si>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</si>
  <si>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</si>
  <si>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</si>
  <si>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</si>
  <si>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</si>
  <si>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</si>
  <si>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</si>
  <si>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</si>
  <si>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</si>
  <si>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</si>
  <si>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</si>
  <si>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</si>
  <si>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</si>
  <si>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</si>
  <si>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</si>
  <si>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</si>
  <si>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</si>
  <si>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宮崎県　宮崎市</t>
  </si>
  <si>
    <t>法適用</t>
  </si>
  <si>
    <t>下水道事業</t>
  </si>
  <si>
    <t>公共下水道</t>
  </si>
  <si>
    <t>Ad</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</si>
  <si>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</si>
  <si>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</si>
  <si>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</si>
  <si>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</si>
  <si>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</si>
  <si>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</si>
  <si>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</si>
  <si>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</si>
  <si>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</si>
  <si>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</si>
  <si>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</si>
  <si>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●経営の健全性について
　①「経常収支比率」は、収支不足分を一般会計からの繰入金で賄っているため、100％以上を維持していますが、③「流動比率」は、前年度よりわずかに上昇したものの100％を下回る水準となっており、どちらの比率も類似団体や全国平均よりも低くなっています。</t>
    </r>
    <r>
      <rPr>
        <sz val="11"/>
        <rFont val="ＭＳ ゴシック"/>
        <family val="3"/>
        <charset val="128"/>
      </rPr>
      <t xml:space="preserve">
　④「企業債残高対事業規模比率」は低下傾向ではあるものの、類似団体や全国平均よりも高い状況が続いており、今後も企業債の借入れ額の抑制に取り組んでいく必要があります。
　⑤「経費回収率」は前年度より上昇したものの、100％を下回り、汚水処理に必要な経費を使用料収入で賄えない状況が続いており、類似団体や全国平均と比べ大幅に低い状況です。
　このため、令和7年4月より使用料改定（平均改定率19.71%）を実施することとしています。
●効率性について
　⑥「汚水処理原価」は、わずかに上昇し、全国平均より高いものの類似団体平均より低くなっています。
　⑦「施設利用率」は一日平均処理量が増加したことにより前年度を上回り、類似団体や全国平均よりも高くなっています。
　⑧「水洗化率」は、水洗化事業の推進により上昇し、類似団体よりも高い数値を維持しています。</t>
    </r>
    <rPh sb="74" eb="77">
      <t>ぜんねんど</t>
    </rPh>
    <rPh sb="83" eb="85">
      <t>じょうしょう</t>
    </rPh>
    <rPh sb="155" eb="157">
      <t>けいこう</t>
    </rPh>
    <rPh sb="229" eb="232">
      <t>ぜんねんど</t>
    </rPh>
    <rPh sb="234" eb="236">
      <t>じょうしょう</t>
    </rPh>
    <rPh sb="310" eb="312">
      <t>れいわ</t>
    </rPh>
    <rPh sb="313" eb="314">
      <t>ねん</t>
    </rPh>
    <rPh sb="315" eb="316">
      <t>がつ</t>
    </rPh>
    <rPh sb="318" eb="321">
      <t>しようりょう</t>
    </rPh>
    <rPh sb="321" eb="323">
      <t>かいてい</t>
    </rPh>
    <rPh sb="324" eb="326">
      <t>へいきん</t>
    </rPh>
    <rPh sb="326" eb="328">
      <t>かいてい</t>
    </rPh>
    <rPh sb="328" eb="329">
      <t>りつ</t>
    </rPh>
    <rPh sb="337" eb="339">
      <t>じっし</t>
    </rPh>
    <rPh sb="378" eb="380">
      <t>じょうしょう</t>
    </rPh>
    <rPh sb="440" eb="441">
      <t>ど</t>
    </rPh>
    <rPh sb="451" eb="453">
      <t>ぜんこく</t>
    </rPh>
    <rPh sb="453" eb="455">
      <t>へいきん</t>
    </rPh>
    <rPh sb="458" eb="459">
      <t>たか</t>
    </rPh>
    <rPh sb="489" eb="491">
      <t>じょうしょう</t>
    </rPh>
    <rPh sb="500" eb="501">
      <t>たか</t>
    </rPh>
    <rPh sb="502" eb="504">
      <t>すうち</t>
    </rPh>
    <rPh sb="505" eb="507">
      <t>いじ</t>
    </rPh>
    <phoneticPr fontId="1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</si>
</sst>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sz val="6"/>
      <name val="游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0.13</c:v>
                </c:pt>
                <c:pt idx="2">
                  <c:v>0.14000000000000001</c:v>
                </c:pt>
                <c:pt idx="3">
                  <c:v>0.17</c:v>
                </c:pt>
                <c:pt idx="4">
                  <c:v>0.08</c:v>
                </c:pt>
              </c:numCache>
            </c:numRef>
          </c:val>
          <c:extLst>
            <c:ext xmlns:c16="http://schemas.microsoft.com/office/drawing/2014/chart" uri="{C3380CC4-5D6E-409C-BE32-E72D297353CC}">
              <c16:uniqueId val="{00000000-44D0-4BA6-A34C-2F04CE9060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44D0-4BA6-A34C-2F04CE9060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65.92</c:v>
                </c:pt>
                <c:pt idx="1">
                  <c:v>68.81</c:v>
                </c:pt>
                <c:pt idx="2">
                  <c:v>69.17</c:v>
                </c:pt>
                <c:pt idx="3">
                  <c:v>68.58</c:v>
                </c:pt>
                <c:pt idx="4">
                  <c:v>69.41</c:v>
                </c:pt>
              </c:numCache>
            </c:numRef>
          </c:val>
          <c:extLst>
            <c:ext xmlns:c16="http://schemas.microsoft.com/office/drawing/2014/chart" uri="{C3380CC4-5D6E-409C-BE32-E72D297353CC}">
              <c16:uniqueId val="{00000000-281F-44F6-86BE-8E3FEBBBE9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281F-44F6-86BE-8E3FEBBBE9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93.6</c:v>
                </c:pt>
                <c:pt idx="1">
                  <c:v>93.73</c:v>
                </c:pt>
                <c:pt idx="2">
                  <c:v>94.61</c:v>
                </c:pt>
                <c:pt idx="3">
                  <c:v>95.1</c:v>
                </c:pt>
                <c:pt idx="4">
                  <c:v>95.5</c:v>
                </c:pt>
              </c:numCache>
            </c:numRef>
          </c:val>
          <c:extLst>
            <c:ext xmlns:c16="http://schemas.microsoft.com/office/drawing/2014/chart" uri="{C3380CC4-5D6E-409C-BE32-E72D297353CC}">
              <c16:uniqueId val="{00000000-636E-4AF3-B43A-E6EA8AB813D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636E-4AF3-B43A-E6EA8AB813D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100.97</c:v>
                </c:pt>
                <c:pt idx="1">
                  <c:v>98.56</c:v>
                </c:pt>
                <c:pt idx="2">
                  <c:v>100.72</c:v>
                </c:pt>
                <c:pt idx="3">
                  <c:v>100.95</c:v>
                </c:pt>
                <c:pt idx="4">
                  <c:v>100.98</c:v>
                </c:pt>
              </c:numCache>
            </c:numRef>
          </c:val>
          <c:extLst>
            <c:ext xmlns:c16="http://schemas.microsoft.com/office/drawing/2014/chart" uri="{C3380CC4-5D6E-409C-BE32-E72D297353CC}">
              <c16:uniqueId val="{00000000-DD29-44B0-81D0-ECEB8195DE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DD29-44B0-81D0-ECEB8195DE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c:v>
                </c:pt>
                <c:pt idx="1">
                  <c:v>38.840000000000003</c:v>
                </c:pt>
                <c:pt idx="2">
                  <c:v>40.520000000000003</c:v>
                </c:pt>
                <c:pt idx="3">
                  <c:v>42.15</c:v>
                </c:pt>
                <c:pt idx="4">
                  <c:v>43.37</c:v>
                </c:pt>
              </c:numCache>
            </c:numRef>
          </c:val>
          <c:extLst>
            <c:ext xmlns:c16="http://schemas.microsoft.com/office/drawing/2014/chart" uri="{C3380CC4-5D6E-409C-BE32-E72D297353CC}">
              <c16:uniqueId val="{00000000-7D93-4FFC-A97C-2D4E78FFE9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7D93-4FFC-A97C-2D4E78FFE9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3.23</c:v>
                </c:pt>
                <c:pt idx="1">
                  <c:v>4.46</c:v>
                </c:pt>
                <c:pt idx="2">
                  <c:v>4.53</c:v>
                </c:pt>
                <c:pt idx="3">
                  <c:v>4.5199999999999996</c:v>
                </c:pt>
                <c:pt idx="4">
                  <c:v>4.59</c:v>
                </c:pt>
              </c:numCache>
            </c:numRef>
          </c:val>
          <c:extLst>
            <c:ext xmlns:c16="http://schemas.microsoft.com/office/drawing/2014/chart" uri="{C3380CC4-5D6E-409C-BE32-E72D297353CC}">
              <c16:uniqueId val="{00000000-B77A-42DF-97F2-66A91F45E5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B77A-42DF-97F2-66A91F45E5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1.07</c:v>
                </c:pt>
                <c:pt idx="2">
                  <c:v>0.62</c:v>
                </c:pt>
                <c:pt idx="3" formatCode="#,##0.00;&quot;△&quot;#,##0.00">
                  <c:v>0</c:v>
                </c:pt>
                <c:pt idx="4" formatCode="#,##0.00;&quot;△&quot;#,##0.00">
                  <c:v>0</c:v>
                </c:pt>
              </c:numCache>
            </c:numRef>
          </c:val>
          <c:extLst>
            <c:ext xmlns:c16="http://schemas.microsoft.com/office/drawing/2014/chart" uri="{C3380CC4-5D6E-409C-BE32-E72D297353CC}">
              <c16:uniqueId val="{00000000-EE25-4214-9B3D-8D6C15A703F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EE25-4214-9B3D-8D6C15A703F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65.84</c:v>
                </c:pt>
                <c:pt idx="1">
                  <c:v>61.81</c:v>
                </c:pt>
                <c:pt idx="2">
                  <c:v>63.75</c:v>
                </c:pt>
                <c:pt idx="3">
                  <c:v>63.95</c:v>
                </c:pt>
                <c:pt idx="4">
                  <c:v>66.89</c:v>
                </c:pt>
              </c:numCache>
            </c:numRef>
          </c:val>
          <c:extLst>
            <c:ext xmlns:c16="http://schemas.microsoft.com/office/drawing/2014/chart" uri="{C3380CC4-5D6E-409C-BE32-E72D297353CC}">
              <c16:uniqueId val="{00000000-A843-49A8-B6E6-55DA8A725D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A843-49A8-B6E6-55DA8A725D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977.37</c:v>
                </c:pt>
                <c:pt idx="1">
                  <c:v>973.33</c:v>
                </c:pt>
                <c:pt idx="2">
                  <c:v>886.15</c:v>
                </c:pt>
                <c:pt idx="3">
                  <c:v>892.72</c:v>
                </c:pt>
                <c:pt idx="4">
                  <c:v>867.55</c:v>
                </c:pt>
              </c:numCache>
            </c:numRef>
          </c:val>
          <c:extLst>
            <c:ext xmlns:c16="http://schemas.microsoft.com/office/drawing/2014/chart" uri="{C3380CC4-5D6E-409C-BE32-E72D297353CC}">
              <c16:uniqueId val="{00000000-1AFE-44A4-A2EB-AB3A6D5EFD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1AFE-44A4-A2EB-AB3A6D5EFD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87.09</c:v>
                </c:pt>
                <c:pt idx="1">
                  <c:v>87.27</c:v>
                </c:pt>
                <c:pt idx="2">
                  <c:v>88.1</c:v>
                </c:pt>
                <c:pt idx="3">
                  <c:v>88.76</c:v>
                </c:pt>
                <c:pt idx="4">
                  <c:v>88.89</c:v>
                </c:pt>
              </c:numCache>
            </c:numRef>
          </c:val>
          <c:extLst>
            <c:ext xmlns:c16="http://schemas.microsoft.com/office/drawing/2014/chart" uri="{C3380CC4-5D6E-409C-BE32-E72D297353CC}">
              <c16:uniqueId val="{00000000-180F-43E9-9022-8939DD0477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180F-43E9-9022-8939DD0477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151.41</c:v>
                </c:pt>
                <c:pt idx="1">
                  <c:v>151.24</c:v>
                </c:pt>
                <c:pt idx="2">
                  <c:v>151.01</c:v>
                </c:pt>
                <c:pt idx="3">
                  <c:v>150.35</c:v>
                </c:pt>
                <c:pt idx="4">
                  <c:v>150.54</c:v>
                </c:pt>
              </c:numCache>
            </c:numRef>
          </c:val>
          <c:extLst>
            <c:ext xmlns:c16="http://schemas.microsoft.com/office/drawing/2014/chart" uri="{C3380CC4-5D6E-409C-BE32-E72D297353CC}">
              <c16:uniqueId val="{00000000-2684-465D-9710-12C972B378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2684-465D-9710-12C972B378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86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05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9724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7443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86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05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724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7443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86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4578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4870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899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618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8337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6056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6056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8337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618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899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957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342120"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3541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宮崎市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Ad</v>
      </c>
      <c r="X8" s="33"/>
      <c r="Y8" s="33"/>
      <c r="Z8" s="33"/>
      <c r="AA8" s="33"/>
      <c r="AB8" s="33"/>
      <c r="AC8" s="33"/>
      <c r="AD8" s="34" t="str">
        <f>データ!$M$6</f>
        <v>自治体職員</v>
      </c>
      <c r="AE8" s="34"/>
      <c r="AF8" s="34"/>
      <c r="AG8" s="34"/>
      <c r="AH8" s="34"/>
      <c r="AI8" s="34"/>
      <c r="AJ8" s="34"/>
      <c r="AK8" s="3"/>
      <c r="AL8" s="35">
        <f>データ!S6</f>
        <v>394504</v>
      </c>
      <c r="AM8" s="35"/>
      <c r="AN8" s="35"/>
      <c r="AO8" s="35"/>
      <c r="AP8" s="35"/>
      <c r="AQ8" s="35"/>
      <c r="AR8" s="35"/>
      <c r="AS8" s="35"/>
      <c r="AT8" s="36">
        <f>データ!T6</f>
        <v>643.57000000000005</v>
      </c>
      <c r="AU8" s="36"/>
      <c r="AV8" s="36"/>
      <c r="AW8" s="36"/>
      <c r="AX8" s="36"/>
      <c r="AY8" s="36"/>
      <c r="AZ8" s="36"/>
      <c r="BA8" s="36"/>
      <c r="BB8" s="36">
        <f>データ!U6</f>
        <v>612.99</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26</v>
      </c>
      <c r="Q9" s="29"/>
      <c r="R9" s="29"/>
      <c r="S9" s="29"/>
      <c r="T9" s="29"/>
      <c r="U9" s="29"/>
      <c r="V9" s="29"/>
      <c r="W9" s="29" t="s">
        <v>27</v>
      </c>
      <c r="X9" s="29"/>
      <c r="Y9" s="29"/>
      <c r="Z9" s="29"/>
      <c r="AA9" s="29"/>
      <c r="AB9" s="29"/>
      <c r="AC9" s="29"/>
      <c r="AD9" s="29" t="s">
        <v>21</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57.55</v>
      </c>
      <c r="J10" s="36"/>
      <c r="K10" s="36"/>
      <c r="L10" s="36"/>
      <c r="M10" s="36"/>
      <c r="N10" s="36"/>
      <c r="O10" s="36"/>
      <c r="P10" s="36">
        <f>データ!P6</f>
        <v>89.66</v>
      </c>
      <c r="Q10" s="36"/>
      <c r="R10" s="36"/>
      <c r="S10" s="36"/>
      <c r="T10" s="36"/>
      <c r="U10" s="36"/>
      <c r="V10" s="36"/>
      <c r="W10" s="36">
        <f>データ!Q6</f>
        <v>76.930000000000007</v>
      </c>
      <c r="X10" s="36"/>
      <c r="Y10" s="36"/>
      <c r="Z10" s="36"/>
      <c r="AA10" s="36"/>
      <c r="AB10" s="36"/>
      <c r="AC10" s="36"/>
      <c r="AD10" s="35">
        <f>データ!R6</f>
        <v>2431</v>
      </c>
      <c r="AE10" s="35"/>
      <c r="AF10" s="35"/>
      <c r="AG10" s="35"/>
      <c r="AH10" s="35"/>
      <c r="AI10" s="35"/>
      <c r="AJ10" s="35"/>
      <c r="AK10" s="2"/>
      <c r="AL10" s="35">
        <f>データ!V6</f>
        <v>351722</v>
      </c>
      <c r="AM10" s="35"/>
      <c r="AN10" s="35"/>
      <c r="AO10" s="35"/>
      <c r="AP10" s="35"/>
      <c r="AQ10" s="35"/>
      <c r="AR10" s="35"/>
      <c r="AS10" s="35"/>
      <c r="AT10" s="36">
        <f>データ!W6</f>
        <v>73.86</v>
      </c>
      <c r="AU10" s="36"/>
      <c r="AV10" s="36"/>
      <c r="AW10" s="36"/>
      <c r="AX10" s="36"/>
      <c r="AY10" s="36"/>
      <c r="AZ10" s="36"/>
      <c r="BA10" s="36"/>
      <c r="BB10" s="36">
        <f>データ!X6</f>
        <v>4762.01</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5"/>
      <c r="BM44" s="66"/>
      <c r="BN44" s="66"/>
      <c r="BO44" s="66"/>
      <c r="BP44" s="66"/>
      <c r="BQ44" s="66"/>
      <c r="BR44" s="66"/>
      <c r="BS44" s="66"/>
      <c r="BT44" s="66"/>
      <c r="BU44" s="66"/>
      <c r="BV44" s="66"/>
      <c r="BW44" s="66"/>
      <c r="BX44" s="66"/>
      <c r="BY44" s="66"/>
      <c r="BZ44" s="6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25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5"/>
      <c r="BM63" s="66"/>
      <c r="BN63" s="66"/>
      <c r="BO63" s="66"/>
      <c r="BP63" s="66"/>
      <c r="BQ63" s="66"/>
      <c r="BR63" s="66"/>
      <c r="BS63" s="66"/>
      <c r="BT63" s="66"/>
      <c r="BU63" s="66"/>
      <c r="BV63" s="66"/>
      <c r="BW63" s="66"/>
      <c r="BX63" s="66"/>
      <c r="BY63" s="66"/>
      <c r="BZ63" s="6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49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50</v>
      </c>
      <c r="G84" s="6" t="s">
        <v>51</v>
      </c>
      <c r="H84" s="6" t="s">
        <v>43</v>
      </c>
      <c r="I84" s="6" t="s">
        <v>8</v>
      </c>
      <c r="J84" s="6" t="s">
        <v>52</v>
      </c>
      <c r="K84" s="6" t="s">
        <v>53</v>
      </c>
      <c r="L84" s="6" t="s">
        <v>33</v>
      </c>
      <c r="M84" s="6" t="s">
        <v>36</v>
      </c>
      <c r="N84" s="6" t="s">
        <v>55</v>
      </c>
      <c r="O84" s="6" t="s">
        <v>57</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reh61kuL2he3e2knIjybmhJb4OSVZLHyy76lSodDMMqzEWERBSu9m7m4jAc9dyx2R5PW1X42GOoj5MZyrw55dw==" saltValue="PAMKC0XPjnjFh0CM3ezze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32</v>
      </c>
      <c r="C3" s="16" t="s">
        <v>61</v>
      </c>
      <c r="D3" s="16" t="s">
        <v>39</v>
      </c>
      <c r="E3" s="16" t="s">
        <v>4</v>
      </c>
      <c r="F3" s="16" t="s">
        <v>3</v>
      </c>
      <c r="G3" s="16" t="s">
        <v>24</v>
      </c>
      <c r="H3" s="73" t="s">
        <v>62</v>
      </c>
      <c r="I3" s="74"/>
      <c r="J3" s="74"/>
      <c r="K3" s="74"/>
      <c r="L3" s="74"/>
      <c r="M3" s="74"/>
      <c r="N3" s="74"/>
      <c r="O3" s="74"/>
      <c r="P3" s="74"/>
      <c r="Q3" s="74"/>
      <c r="R3" s="74"/>
      <c r="S3" s="74"/>
      <c r="T3" s="74"/>
      <c r="U3" s="74"/>
      <c r="V3" s="74"/>
      <c r="W3" s="74"/>
      <c r="X3" s="75"/>
      <c r="Y3" s="71"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63</v>
      </c>
      <c r="B4" s="17"/>
      <c r="C4" s="17"/>
      <c r="D4" s="17"/>
      <c r="E4" s="17"/>
      <c r="F4" s="17"/>
      <c r="G4" s="17"/>
      <c r="H4" s="76"/>
      <c r="I4" s="77"/>
      <c r="J4" s="77"/>
      <c r="K4" s="77"/>
      <c r="L4" s="77"/>
      <c r="M4" s="77"/>
      <c r="N4" s="77"/>
      <c r="O4" s="77"/>
      <c r="P4" s="77"/>
      <c r="Q4" s="77"/>
      <c r="R4" s="77"/>
      <c r="S4" s="77"/>
      <c r="T4" s="77"/>
      <c r="U4" s="77"/>
      <c r="V4" s="77"/>
      <c r="W4" s="77"/>
      <c r="X4" s="78"/>
      <c r="Y4" s="72" t="s">
        <v>54</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64</v>
      </c>
      <c r="BG4" s="72"/>
      <c r="BH4" s="72"/>
      <c r="BI4" s="72"/>
      <c r="BJ4" s="72"/>
      <c r="BK4" s="72"/>
      <c r="BL4" s="72"/>
      <c r="BM4" s="72"/>
      <c r="BN4" s="72"/>
      <c r="BO4" s="72"/>
      <c r="BP4" s="72"/>
      <c r="BQ4" s="72" t="s">
        <v>14</v>
      </c>
      <c r="BR4" s="72"/>
      <c r="BS4" s="72"/>
      <c r="BT4" s="72"/>
      <c r="BU4" s="72"/>
      <c r="BV4" s="72"/>
      <c r="BW4" s="72"/>
      <c r="BX4" s="72"/>
      <c r="BY4" s="72"/>
      <c r="BZ4" s="72"/>
      <c r="CA4" s="72"/>
      <c r="CB4" s="72" t="s">
        <v>65</v>
      </c>
      <c r="CC4" s="72"/>
      <c r="CD4" s="72"/>
      <c r="CE4" s="72"/>
      <c r="CF4" s="72"/>
      <c r="CG4" s="72"/>
      <c r="CH4" s="72"/>
      <c r="CI4" s="72"/>
      <c r="CJ4" s="72"/>
      <c r="CK4" s="72"/>
      <c r="CL4" s="72"/>
      <c r="CM4" s="72" t="s">
        <v>1</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8" x14ac:dyDescent="0.2">
      <c r="A5" s="14" t="s">
        <v>70</v>
      </c>
      <c r="B5" s="18"/>
      <c r="C5" s="18"/>
      <c r="D5" s="18"/>
      <c r="E5" s="18"/>
      <c r="F5" s="18"/>
      <c r="G5" s="18"/>
      <c r="H5" s="22" t="s">
        <v>60</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2024</v>
      </c>
      <c r="C6" s="19">
        <f t="shared" si="1"/>
        <v>452017</v>
      </c>
      <c r="D6" s="19">
        <f t="shared" si="1"/>
        <v>46</v>
      </c>
      <c r="E6" s="19">
        <f t="shared" si="1"/>
        <v>17</v>
      </c>
      <c r="F6" s="19">
        <f t="shared" si="1"/>
        <v>1</v>
      </c>
      <c r="G6" s="19">
        <f t="shared" si="1"/>
        <v>0</v>
      </c>
      <c r="H6" s="19" t="str">
        <f t="shared" si="1"/>
        <v>宮崎県　宮崎市</v>
      </c>
      <c r="I6" s="19" t="str">
        <f t="shared" si="1"/>
        <v>法適用</v>
      </c>
      <c r="J6" s="19" t="str">
        <f t="shared" si="1"/>
        <v>下水道事業</v>
      </c>
      <c r="K6" s="19" t="str">
        <f t="shared" si="1"/>
        <v>公共下水道</v>
      </c>
      <c r="L6" s="19" t="str">
        <f t="shared" si="1"/>
        <v>Ad</v>
      </c>
      <c r="M6" s="19" t="str">
        <f t="shared" si="1"/>
        <v>自治体職員</v>
      </c>
      <c r="N6" s="23" t="str">
        <f t="shared" si="1"/>
        <v>-</v>
      </c>
      <c r="O6" s="23">
        <f t="shared" si="1"/>
        <v>57.55</v>
      </c>
      <c r="P6" s="23">
        <f t="shared" si="1"/>
        <v>89.66</v>
      </c>
      <c r="Q6" s="23">
        <f t="shared" si="1"/>
        <v>76.930000000000007</v>
      </c>
      <c r="R6" s="23">
        <f t="shared" si="1"/>
        <v>2431</v>
      </c>
      <c r="S6" s="23">
        <f t="shared" si="1"/>
        <v>394504</v>
      </c>
      <c r="T6" s="23">
        <f t="shared" si="1"/>
        <v>643.57000000000005</v>
      </c>
      <c r="U6" s="23">
        <f t="shared" si="1"/>
        <v>612.99</v>
      </c>
      <c r="V6" s="23">
        <f t="shared" si="1"/>
        <v>351722</v>
      </c>
      <c r="W6" s="23">
        <f t="shared" si="1"/>
        <v>73.86</v>
      </c>
      <c r="X6" s="23">
        <f t="shared" si="1"/>
        <v>4762.01</v>
      </c>
      <c r="Y6" s="27">
        <f t="shared" ref="Y6:AH6" si="2">IF(Y7="",NA(),Y7)</f>
        <v>100.97</v>
      </c>
      <c r="Z6" s="27">
        <f t="shared" si="2"/>
        <v>98.56</v>
      </c>
      <c r="AA6" s="27">
        <f t="shared" si="2"/>
        <v>100.72</v>
      </c>
      <c r="AB6" s="27">
        <f t="shared" si="2"/>
        <v>100.95</v>
      </c>
      <c r="AC6" s="27">
        <f t="shared" si="2"/>
        <v>100.98</v>
      </c>
      <c r="AD6" s="27">
        <f t="shared" si="2"/>
        <v>109.58</v>
      </c>
      <c r="AE6" s="27">
        <f t="shared" si="2"/>
        <v>109.32</v>
      </c>
      <c r="AF6" s="27">
        <f t="shared" si="2"/>
        <v>108.33</v>
      </c>
      <c r="AG6" s="27">
        <f t="shared" si="2"/>
        <v>107.76</v>
      </c>
      <c r="AH6" s="27">
        <f t="shared" si="2"/>
        <v>107.14</v>
      </c>
      <c r="AI6" s="23" t="str">
        <f>IF(AI7="","",IF(AI7="-","【-】","【"&amp;SUBSTITUTE(TEXT(AI7,"#,##0.00"),"-","△")&amp;"】"))</f>
        <v>【105.36】</v>
      </c>
      <c r="AJ6" s="23">
        <f t="shared" ref="AJ6:AS6" si="3">IF(AJ7="",NA(),AJ7)</f>
        <v>0</v>
      </c>
      <c r="AK6" s="27">
        <f t="shared" si="3"/>
        <v>1.07</v>
      </c>
      <c r="AL6" s="27">
        <f t="shared" si="3"/>
        <v>0.62</v>
      </c>
      <c r="AM6" s="23">
        <f t="shared" si="3"/>
        <v>0</v>
      </c>
      <c r="AN6" s="23">
        <f t="shared" si="3"/>
        <v>0</v>
      </c>
      <c r="AO6" s="27">
        <f t="shared" si="3"/>
        <v>5.97</v>
      </c>
      <c r="AP6" s="27">
        <f t="shared" si="3"/>
        <v>1.54</v>
      </c>
      <c r="AQ6" s="27">
        <f t="shared" si="3"/>
        <v>1.28</v>
      </c>
      <c r="AR6" s="27">
        <f t="shared" si="3"/>
        <v>1.02</v>
      </c>
      <c r="AS6" s="27">
        <f t="shared" si="3"/>
        <v>1.06</v>
      </c>
      <c r="AT6" s="23" t="str">
        <f>IF(AT7="","",IF(AT7="-","【-】","【"&amp;SUBSTITUTE(TEXT(AT7,"#,##0.00"),"-","△")&amp;"】"))</f>
        <v>【3.12】</v>
      </c>
      <c r="AU6" s="27">
        <f t="shared" ref="AU6:BD6" si="4">IF(AU7="",NA(),AU7)</f>
        <v>65.84</v>
      </c>
      <c r="AV6" s="27">
        <f t="shared" si="4"/>
        <v>61.81</v>
      </c>
      <c r="AW6" s="27">
        <f t="shared" si="4"/>
        <v>63.75</v>
      </c>
      <c r="AX6" s="27">
        <f t="shared" si="4"/>
        <v>63.95</v>
      </c>
      <c r="AY6" s="27">
        <f t="shared" si="4"/>
        <v>66.89</v>
      </c>
      <c r="AZ6" s="27">
        <f t="shared" si="4"/>
        <v>60.82</v>
      </c>
      <c r="BA6" s="27">
        <f t="shared" si="4"/>
        <v>63.48</v>
      </c>
      <c r="BB6" s="27">
        <f t="shared" si="4"/>
        <v>65.510000000000005</v>
      </c>
      <c r="BC6" s="27">
        <f t="shared" si="4"/>
        <v>72.78</v>
      </c>
      <c r="BD6" s="27">
        <f t="shared" si="4"/>
        <v>74.56</v>
      </c>
      <c r="BE6" s="23" t="str">
        <f>IF(BE7="","",IF(BE7="-","【-】","【"&amp;SUBSTITUTE(TEXT(BE7,"#,##0.00"),"-","△")&amp;"】"))</f>
        <v>【82.75】</v>
      </c>
      <c r="BF6" s="27">
        <f t="shared" ref="BF6:BO6" si="5">IF(BF7="",NA(),BF7)</f>
        <v>977.37</v>
      </c>
      <c r="BG6" s="27">
        <f t="shared" si="5"/>
        <v>973.33</v>
      </c>
      <c r="BH6" s="27">
        <f t="shared" si="5"/>
        <v>886.15</v>
      </c>
      <c r="BI6" s="27">
        <f t="shared" si="5"/>
        <v>892.72</v>
      </c>
      <c r="BJ6" s="27">
        <f t="shared" si="5"/>
        <v>867.55</v>
      </c>
      <c r="BK6" s="27">
        <f t="shared" si="5"/>
        <v>920.83</v>
      </c>
      <c r="BL6" s="27">
        <f t="shared" si="5"/>
        <v>874.02</v>
      </c>
      <c r="BM6" s="27">
        <f t="shared" si="5"/>
        <v>827.43</v>
      </c>
      <c r="BN6" s="27">
        <f t="shared" si="5"/>
        <v>790.32</v>
      </c>
      <c r="BO6" s="27">
        <f t="shared" si="5"/>
        <v>747.33</v>
      </c>
      <c r="BP6" s="23" t="str">
        <f>IF(BP7="","",IF(BP7="-","【-】","【"&amp;SUBSTITUTE(TEXT(BP7,"#,##0.00"),"-","△")&amp;"】"))</f>
        <v>【602.56】</v>
      </c>
      <c r="BQ6" s="27">
        <f t="shared" ref="BQ6:BZ6" si="6">IF(BQ7="",NA(),BQ7)</f>
        <v>87.09</v>
      </c>
      <c r="BR6" s="27">
        <f t="shared" si="6"/>
        <v>87.27</v>
      </c>
      <c r="BS6" s="27">
        <f t="shared" si="6"/>
        <v>88.1</v>
      </c>
      <c r="BT6" s="27">
        <f t="shared" si="6"/>
        <v>88.76</v>
      </c>
      <c r="BU6" s="27">
        <f t="shared" si="6"/>
        <v>88.89</v>
      </c>
      <c r="BV6" s="27">
        <f t="shared" si="6"/>
        <v>99.82</v>
      </c>
      <c r="BW6" s="27">
        <f t="shared" si="6"/>
        <v>100.32</v>
      </c>
      <c r="BX6" s="27">
        <f t="shared" si="6"/>
        <v>99.71</v>
      </c>
      <c r="BY6" s="27">
        <f t="shared" si="6"/>
        <v>98.7</v>
      </c>
      <c r="BZ6" s="27">
        <f t="shared" si="6"/>
        <v>100.01</v>
      </c>
      <c r="CA6" s="23" t="str">
        <f>IF(CA7="","",IF(CA7="-","【-】","【"&amp;SUBSTITUTE(TEXT(CA7,"#,##0.00"),"-","△")&amp;"】"))</f>
        <v>【97.94】</v>
      </c>
      <c r="CB6" s="27">
        <f t="shared" ref="CB6:CK6" si="7">IF(CB7="",NA(),CB7)</f>
        <v>151.41</v>
      </c>
      <c r="CC6" s="27">
        <f t="shared" si="7"/>
        <v>151.24</v>
      </c>
      <c r="CD6" s="27">
        <f t="shared" si="7"/>
        <v>151.01</v>
      </c>
      <c r="CE6" s="27">
        <f t="shared" si="7"/>
        <v>150.35</v>
      </c>
      <c r="CF6" s="27">
        <f t="shared" si="7"/>
        <v>150.54</v>
      </c>
      <c r="CG6" s="27">
        <f t="shared" si="7"/>
        <v>156.77000000000001</v>
      </c>
      <c r="CH6" s="27">
        <f t="shared" si="7"/>
        <v>157.63999999999999</v>
      </c>
      <c r="CI6" s="27">
        <f t="shared" si="7"/>
        <v>159.59</v>
      </c>
      <c r="CJ6" s="27">
        <f t="shared" si="7"/>
        <v>160.65</v>
      </c>
      <c r="CK6" s="27">
        <f t="shared" si="7"/>
        <v>160.6</v>
      </c>
      <c r="CL6" s="23" t="str">
        <f>IF(CL7="","",IF(CL7="-","【-】","【"&amp;SUBSTITUTE(TEXT(CL7,"#,##0.00"),"-","△")&amp;"】"))</f>
        <v>【140.98】</v>
      </c>
      <c r="CM6" s="27">
        <f t="shared" ref="CM6:CV6" si="8">IF(CM7="",NA(),CM7)</f>
        <v>65.92</v>
      </c>
      <c r="CN6" s="27">
        <f t="shared" si="8"/>
        <v>68.81</v>
      </c>
      <c r="CO6" s="27">
        <f t="shared" si="8"/>
        <v>69.17</v>
      </c>
      <c r="CP6" s="27">
        <f t="shared" si="8"/>
        <v>68.58</v>
      </c>
      <c r="CQ6" s="27">
        <f t="shared" si="8"/>
        <v>69.41</v>
      </c>
      <c r="CR6" s="27">
        <f t="shared" si="8"/>
        <v>67</v>
      </c>
      <c r="CS6" s="27">
        <f t="shared" si="8"/>
        <v>66.650000000000006</v>
      </c>
      <c r="CT6" s="27">
        <f t="shared" si="8"/>
        <v>64.45</v>
      </c>
      <c r="CU6" s="27">
        <f t="shared" si="8"/>
        <v>65.11</v>
      </c>
      <c r="CV6" s="27">
        <f t="shared" si="8"/>
        <v>65.540000000000006</v>
      </c>
      <c r="CW6" s="23" t="str">
        <f>IF(CW7="","",IF(CW7="-","【-】","【"&amp;SUBSTITUTE(TEXT(CW7,"#,##0.00"),"-","△")&amp;"】"))</f>
        <v>【60.13】</v>
      </c>
      <c r="CX6" s="27">
        <f t="shared" ref="CX6:DG6" si="9">IF(CX7="",NA(),CX7)</f>
        <v>93.6</v>
      </c>
      <c r="CY6" s="27">
        <f t="shared" si="9"/>
        <v>93.73</v>
      </c>
      <c r="CZ6" s="27">
        <f t="shared" si="9"/>
        <v>94.61</v>
      </c>
      <c r="DA6" s="27">
        <f t="shared" si="9"/>
        <v>95.1</v>
      </c>
      <c r="DB6" s="27">
        <f t="shared" si="9"/>
        <v>95.5</v>
      </c>
      <c r="DC6" s="27">
        <f t="shared" si="9"/>
        <v>94.41</v>
      </c>
      <c r="DD6" s="27">
        <f t="shared" si="9"/>
        <v>94.43</v>
      </c>
      <c r="DE6" s="27">
        <f t="shared" si="9"/>
        <v>94.58</v>
      </c>
      <c r="DF6" s="27">
        <f t="shared" si="9"/>
        <v>94.69</v>
      </c>
      <c r="DG6" s="27">
        <f t="shared" si="9"/>
        <v>94.81</v>
      </c>
      <c r="DH6" s="23" t="str">
        <f>IF(DH7="","",IF(DH7="-","【-】","【"&amp;SUBSTITUTE(TEXT(DH7,"#,##0.00"),"-","△")&amp;"】"))</f>
        <v>【96.00】</v>
      </c>
      <c r="DI6" s="27">
        <f t="shared" ref="DI6:DR6" si="10">IF(DI7="",NA(),DI7)</f>
        <v>37</v>
      </c>
      <c r="DJ6" s="27">
        <f t="shared" si="10"/>
        <v>38.840000000000003</v>
      </c>
      <c r="DK6" s="27">
        <f t="shared" si="10"/>
        <v>40.520000000000003</v>
      </c>
      <c r="DL6" s="27">
        <f t="shared" si="10"/>
        <v>42.15</v>
      </c>
      <c r="DM6" s="27">
        <f t="shared" si="10"/>
        <v>43.37</v>
      </c>
      <c r="DN6" s="27">
        <f t="shared" si="10"/>
        <v>34.15</v>
      </c>
      <c r="DO6" s="27">
        <f t="shared" si="10"/>
        <v>35.53</v>
      </c>
      <c r="DP6" s="27">
        <f t="shared" si="10"/>
        <v>37.51</v>
      </c>
      <c r="DQ6" s="27">
        <f t="shared" si="10"/>
        <v>38.869999999999997</v>
      </c>
      <c r="DR6" s="27">
        <f t="shared" si="10"/>
        <v>40.36</v>
      </c>
      <c r="DS6" s="23" t="str">
        <f>IF(DS7="","",IF(DS7="-","【-】","【"&amp;SUBSTITUTE(TEXT(DS7,"#,##0.00"),"-","△")&amp;"】"))</f>
        <v>【42.20】</v>
      </c>
      <c r="DT6" s="27">
        <f t="shared" ref="DT6:EC6" si="11">IF(DT7="",NA(),DT7)</f>
        <v>3.23</v>
      </c>
      <c r="DU6" s="27">
        <f t="shared" si="11"/>
        <v>4.46</v>
      </c>
      <c r="DV6" s="27">
        <f t="shared" si="11"/>
        <v>4.53</v>
      </c>
      <c r="DW6" s="27">
        <f t="shared" si="11"/>
        <v>4.5199999999999996</v>
      </c>
      <c r="DX6" s="27">
        <f t="shared" si="11"/>
        <v>4.59</v>
      </c>
      <c r="DY6" s="27">
        <f t="shared" si="11"/>
        <v>5.18</v>
      </c>
      <c r="DZ6" s="27">
        <f t="shared" si="11"/>
        <v>6.01</v>
      </c>
      <c r="EA6" s="27">
        <f t="shared" si="11"/>
        <v>6.84</v>
      </c>
      <c r="EB6" s="27">
        <f t="shared" si="11"/>
        <v>7.69</v>
      </c>
      <c r="EC6" s="27">
        <f t="shared" si="11"/>
        <v>8.39</v>
      </c>
      <c r="ED6" s="23" t="str">
        <f>IF(ED7="","",IF(ED7="-","【-】","【"&amp;SUBSTITUTE(TEXT(ED7,"#,##0.00"),"-","△")&amp;"】"))</f>
        <v>【9.46】</v>
      </c>
      <c r="EE6" s="23">
        <f t="shared" ref="EE6:EN6" si="12">IF(EE7="",NA(),EE7)</f>
        <v>0</v>
      </c>
      <c r="EF6" s="27">
        <f t="shared" si="12"/>
        <v>0.13</v>
      </c>
      <c r="EG6" s="27">
        <f t="shared" si="12"/>
        <v>0.14000000000000001</v>
      </c>
      <c r="EH6" s="27">
        <f t="shared" si="12"/>
        <v>0.17</v>
      </c>
      <c r="EI6" s="27">
        <f t="shared" si="12"/>
        <v>0.08</v>
      </c>
      <c r="EJ6" s="27">
        <f t="shared" si="12"/>
        <v>0.33</v>
      </c>
      <c r="EK6" s="27">
        <f t="shared" si="12"/>
        <v>0.22</v>
      </c>
      <c r="EL6" s="27">
        <f t="shared" si="12"/>
        <v>0.23</v>
      </c>
      <c r="EM6" s="27">
        <f t="shared" si="12"/>
        <v>0.18</v>
      </c>
      <c r="EN6" s="27">
        <f t="shared" si="12"/>
        <v>0.16</v>
      </c>
      <c r="EO6" s="23" t="str">
        <f>IF(EO7="","",IF(EO7="-","【-】","【"&amp;SUBSTITUTE(TEXT(EO7,"#,##0.00"),"-","△")&amp;"】"))</f>
        <v>【0.19】</v>
      </c>
    </row>
    <row r="7" spans="1:148" s="13" customFormat="1" x14ac:dyDescent="0.2">
      <c r="A7" s="14"/>
      <c r="B7" s="20">
        <v>2024</v>
      </c>
      <c r="C7" s="20">
        <v>452017</v>
      </c>
      <c r="D7" s="20">
        <v>46</v>
      </c>
      <c r="E7" s="20">
        <v>17</v>
      </c>
      <c r="F7" s="20">
        <v>1</v>
      </c>
      <c r="G7" s="20">
        <v>0</v>
      </c>
      <c r="H7" s="20" t="s">
        <v>97</v>
      </c>
      <c r="I7" s="20" t="s">
        <v>98</v>
      </c>
      <c r="J7" s="20" t="s">
        <v>99</v>
      </c>
      <c r="K7" s="20" t="s">
        <v>100</v>
      </c>
      <c r="L7" s="20" t="s">
        <v>101</v>
      </c>
      <c r="M7" s="20" t="s">
        <v>102</v>
      </c>
      <c r="N7" s="24" t="s">
        <v>103</v>
      </c>
      <c r="O7" s="24">
        <v>57.55</v>
      </c>
      <c r="P7" s="24">
        <v>89.66</v>
      </c>
      <c r="Q7" s="24">
        <v>76.930000000000007</v>
      </c>
      <c r="R7" s="24">
        <v>2431</v>
      </c>
      <c r="S7" s="24">
        <v>394504</v>
      </c>
      <c r="T7" s="24">
        <v>643.57000000000005</v>
      </c>
      <c r="U7" s="24">
        <v>612.99</v>
      </c>
      <c r="V7" s="24">
        <v>351722</v>
      </c>
      <c r="W7" s="24">
        <v>73.86</v>
      </c>
      <c r="X7" s="24">
        <v>4762.01</v>
      </c>
      <c r="Y7" s="24">
        <v>100.97</v>
      </c>
      <c r="Z7" s="24">
        <v>98.56</v>
      </c>
      <c r="AA7" s="24">
        <v>100.72</v>
      </c>
      <c r="AB7" s="24">
        <v>100.95</v>
      </c>
      <c r="AC7" s="24">
        <v>100.98</v>
      </c>
      <c r="AD7" s="24">
        <v>109.58</v>
      </c>
      <c r="AE7" s="24">
        <v>109.32</v>
      </c>
      <c r="AF7" s="24">
        <v>108.33</v>
      </c>
      <c r="AG7" s="24">
        <v>107.76</v>
      </c>
      <c r="AH7" s="24">
        <v>107.14</v>
      </c>
      <c r="AI7" s="24">
        <v>105.36</v>
      </c>
      <c r="AJ7" s="24">
        <v>0</v>
      </c>
      <c r="AK7" s="24">
        <v>1.07</v>
      </c>
      <c r="AL7" s="24">
        <v>0.62</v>
      </c>
      <c r="AM7" s="24">
        <v>0</v>
      </c>
      <c r="AN7" s="24">
        <v>0</v>
      </c>
      <c r="AO7" s="24">
        <v>5.97</v>
      </c>
      <c r="AP7" s="24">
        <v>1.54</v>
      </c>
      <c r="AQ7" s="24">
        <v>1.28</v>
      </c>
      <c r="AR7" s="24">
        <v>1.02</v>
      </c>
      <c r="AS7" s="24">
        <v>1.06</v>
      </c>
      <c r="AT7" s="24">
        <v>3.12</v>
      </c>
      <c r="AU7" s="24">
        <v>65.84</v>
      </c>
      <c r="AV7" s="24">
        <v>61.81</v>
      </c>
      <c r="AW7" s="24">
        <v>63.75</v>
      </c>
      <c r="AX7" s="24">
        <v>63.95</v>
      </c>
      <c r="AY7" s="24">
        <v>66.89</v>
      </c>
      <c r="AZ7" s="24">
        <v>60.82</v>
      </c>
      <c r="BA7" s="24">
        <v>63.48</v>
      </c>
      <c r="BB7" s="24">
        <v>65.510000000000005</v>
      </c>
      <c r="BC7" s="24">
        <v>72.78</v>
      </c>
      <c r="BD7" s="24">
        <v>74.56</v>
      </c>
      <c r="BE7" s="24">
        <v>82.75</v>
      </c>
      <c r="BF7" s="24">
        <v>977.37</v>
      </c>
      <c r="BG7" s="24">
        <v>973.33</v>
      </c>
      <c r="BH7" s="24">
        <v>886.15</v>
      </c>
      <c r="BI7" s="24">
        <v>892.72</v>
      </c>
      <c r="BJ7" s="24">
        <v>867.55</v>
      </c>
      <c r="BK7" s="24">
        <v>920.83</v>
      </c>
      <c r="BL7" s="24">
        <v>874.02</v>
      </c>
      <c r="BM7" s="24">
        <v>827.43</v>
      </c>
      <c r="BN7" s="24">
        <v>790.32</v>
      </c>
      <c r="BO7" s="24">
        <v>747.33</v>
      </c>
      <c r="BP7" s="24">
        <v>602.55999999999995</v>
      </c>
      <c r="BQ7" s="24">
        <v>87.09</v>
      </c>
      <c r="BR7" s="24">
        <v>87.27</v>
      </c>
      <c r="BS7" s="24">
        <v>88.1</v>
      </c>
      <c r="BT7" s="24">
        <v>88.76</v>
      </c>
      <c r="BU7" s="24">
        <v>88.89</v>
      </c>
      <c r="BV7" s="24">
        <v>99.82</v>
      </c>
      <c r="BW7" s="24">
        <v>100.32</v>
      </c>
      <c r="BX7" s="24">
        <v>99.71</v>
      </c>
      <c r="BY7" s="24">
        <v>98.7</v>
      </c>
      <c r="BZ7" s="24">
        <v>100.01</v>
      </c>
      <c r="CA7" s="24">
        <v>97.94</v>
      </c>
      <c r="CB7" s="24">
        <v>151.41</v>
      </c>
      <c r="CC7" s="24">
        <v>151.24</v>
      </c>
      <c r="CD7" s="24">
        <v>151.01</v>
      </c>
      <c r="CE7" s="24">
        <v>150.35</v>
      </c>
      <c r="CF7" s="24">
        <v>150.54</v>
      </c>
      <c r="CG7" s="24">
        <v>156.77000000000001</v>
      </c>
      <c r="CH7" s="24">
        <v>157.63999999999999</v>
      </c>
      <c r="CI7" s="24">
        <v>159.59</v>
      </c>
      <c r="CJ7" s="24">
        <v>160.65</v>
      </c>
      <c r="CK7" s="24">
        <v>160.6</v>
      </c>
      <c r="CL7" s="24">
        <v>140.97999999999999</v>
      </c>
      <c r="CM7" s="24">
        <v>65.92</v>
      </c>
      <c r="CN7" s="24">
        <v>68.81</v>
      </c>
      <c r="CO7" s="24">
        <v>69.17</v>
      </c>
      <c r="CP7" s="24">
        <v>68.58</v>
      </c>
      <c r="CQ7" s="24">
        <v>69.41</v>
      </c>
      <c r="CR7" s="24">
        <v>67</v>
      </c>
      <c r="CS7" s="24">
        <v>66.650000000000006</v>
      </c>
      <c r="CT7" s="24">
        <v>64.45</v>
      </c>
      <c r="CU7" s="24">
        <v>65.11</v>
      </c>
      <c r="CV7" s="24">
        <v>65.540000000000006</v>
      </c>
      <c r="CW7" s="24">
        <v>60.13</v>
      </c>
      <c r="CX7" s="24">
        <v>93.6</v>
      </c>
      <c r="CY7" s="24">
        <v>93.73</v>
      </c>
      <c r="CZ7" s="24">
        <v>94.61</v>
      </c>
      <c r="DA7" s="24">
        <v>95.1</v>
      </c>
      <c r="DB7" s="24">
        <v>95.5</v>
      </c>
      <c r="DC7" s="24">
        <v>94.41</v>
      </c>
      <c r="DD7" s="24">
        <v>94.43</v>
      </c>
      <c r="DE7" s="24">
        <v>94.58</v>
      </c>
      <c r="DF7" s="24">
        <v>94.69</v>
      </c>
      <c r="DG7" s="24">
        <v>94.81</v>
      </c>
      <c r="DH7" s="24">
        <v>96</v>
      </c>
      <c r="DI7" s="24">
        <v>37</v>
      </c>
      <c r="DJ7" s="24">
        <v>38.840000000000003</v>
      </c>
      <c r="DK7" s="24">
        <v>40.520000000000003</v>
      </c>
      <c r="DL7" s="24">
        <v>42.15</v>
      </c>
      <c r="DM7" s="24">
        <v>43.37</v>
      </c>
      <c r="DN7" s="24">
        <v>34.15</v>
      </c>
      <c r="DO7" s="24">
        <v>35.53</v>
      </c>
      <c r="DP7" s="24">
        <v>37.51</v>
      </c>
      <c r="DQ7" s="24">
        <v>38.869999999999997</v>
      </c>
      <c r="DR7" s="24">
        <v>40.36</v>
      </c>
      <c r="DS7" s="24">
        <v>42.2</v>
      </c>
      <c r="DT7" s="24">
        <v>3.23</v>
      </c>
      <c r="DU7" s="24">
        <v>4.46</v>
      </c>
      <c r="DV7" s="24">
        <v>4.53</v>
      </c>
      <c r="DW7" s="24">
        <v>4.5199999999999996</v>
      </c>
      <c r="DX7" s="24">
        <v>4.59</v>
      </c>
      <c r="DY7" s="24">
        <v>5.18</v>
      </c>
      <c r="DZ7" s="24">
        <v>6.01</v>
      </c>
      <c r="EA7" s="24">
        <v>6.84</v>
      </c>
      <c r="EB7" s="24">
        <v>7.69</v>
      </c>
      <c r="EC7" s="24">
        <v>8.39</v>
      </c>
      <c r="ED7" s="24">
        <v>9.4600000000000009</v>
      </c>
      <c r="EE7" s="24">
        <v>0</v>
      </c>
      <c r="EF7" s="24">
        <v>0.13</v>
      </c>
      <c r="EG7" s="24">
        <v>0.14000000000000001</v>
      </c>
      <c r="EH7" s="24">
        <v>0.17</v>
      </c>
      <c r="EI7" s="24">
        <v>0.08</v>
      </c>
      <c r="EJ7" s="24">
        <v>0.33</v>
      </c>
      <c r="EK7" s="24">
        <v>0.22</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2025-12-23T06:06:25Z</dcterms:created>
  <dcterms:modified xsi:type="dcterms:W3CDTF">2026-02-25T01:06:06Z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2026-01-28T02:39:58Z</vt:filetime>
  </property>
</Properties>
</file>