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B2FC82AB-8142-4A19-A354-6FC8C36AFFA9}" xr6:coauthVersionLast="47" xr6:coauthVersionMax="47" xr10:uidLastSave="{00000000-0000-0000-0000-000000000000}"/>
  <workbookProtection workbookAlgorithmName="SHA-512" workbookHashValue="KEJ4bxC2k2y5nzhBqPTvuwZWJtDzeaKS3XDR/oyOfTiAXC4uI001vNlCnqkanYdSQYuEAdMlX0W2tW1KF3ix/w==" workbookSaltValue="SBid8is/YiNvKCzY409YC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<sst xmlns="http://schemas.openxmlformats.org/spreadsheetml/2006/main" count="231" uniqueCount="116">
  <si>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</si>
  <si>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</si>
  <si>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</si>
  <si>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</si>
  <si>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</si>
  <si>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</si>
  <si>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</si>
  <si>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</si>
  <si>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</si>
  <si>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</si>
  <si>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</si>
  <si>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</si>
  <si>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</si>
  <si>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</si>
  <si>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</si>
  <si>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</si>
  <si>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</si>
  <si>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</si>
  <si>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</si>
  <si>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</si>
  <si>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</si>
  <si>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</si>
  <si>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</si>
  <si>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</si>
  <si>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</si>
  <si>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</si>
  <si>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</si>
  <si>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</si>
  <si>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</si>
  <si>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</si>
  <si>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</si>
  <si>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</si>
  <si>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</si>
  <si>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</si>
  <si>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</si>
  <si>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</si>
  <si>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</si>
  <si>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</si>
  <si>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</si>
  <si>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</si>
  <si>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</si>
  <si>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</si>
  <si>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</si>
  <si>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</si>
  <si>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</si>
  <si>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</si>
  <si>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</si>
  <si>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</si>
  <si>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</si>
  <si>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</si>
  <si>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</si>
  <si>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</si>
  <si>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</si>
  <si>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</si>
  <si>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</si>
  <si>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</si>
  <si>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</si>
  <si>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</si>
  <si>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</si>
  <si>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</si>
  <si>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</si>
  <si>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</si>
  <si>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</si>
  <si>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</si>
  <si>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</si>
  <si>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</si>
  <si>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</si>
  <si>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</si>
  <si>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</si>
  <si>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</si>
  <si>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</si>
  <si>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</si>
  <si>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</si>
  <si>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</si>
  <si>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</si>
  <si>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</si>
  <si>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</si>
  <si>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</si>
  <si>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</si>
  <si>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</si>
  <si>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</si>
  <si>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</si>
  <si>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</si>
  <si>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</si>
  <si>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</si>
  <si>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</si>
  <si>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</si>
  <si>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</si>
  <si>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</si>
  <si>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</si>
  <si>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</si>
  <si>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</si>
  <si>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</si>
  <si>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</si>
  <si>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</si>
  <si>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</si>
  <si>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</si>
  <si>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</si>
  <si>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</si>
  <si>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</si>
  <si>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</si>
  <si>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</si>
  <si>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</si>
  <si>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</si>
  <si>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</si>
  <si>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</si>
  <si>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</si>
  <si>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</si>
  <si>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</si>
  <si>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</si>
  <si>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</si>
  <si>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</si>
  <si>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</si>
  <si>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「有形固定資産減価償却率」は類似団体平均値を下回っていますが、経年により資産の老朽化が進行しています。
　「管渠老朽化率」は類似団体平均値を上回っており、供用開始時に敷設された管渠が法定耐用年数を経過し、増加しました。
　「管渠改善率」は類似団体平均値を下回っています。これは、ストックマネジメントや耐震化事業との兼ね合い、事業費の平準化、事業の優先度を考慮しながら老朽管渠の更新を実施していることによるものです。今後増加する老朽管渠に対し、計画的に更新を実施する必要があります。</t>
    <rPh sb="23" eb="24">
      <t>シタ</t>
    </rPh>
    <rPh sb="32" eb="34">
      <t>ケイネン</t>
    </rPh>
    <rPh sb="82" eb="83">
      <t>ジ</t>
    </rPh>
    <rPh sb="84" eb="85">
      <t>シキ</t>
    </rPh>
    <rPh sb="99" eb="101">
      <t>ケイカ</t>
    </rPh>
    <rPh sb="103" eb="105">
      <t>ゾウカ</t>
    </rPh>
    <rPh sb="219" eb="220">
      <t>タイ</t>
    </rPh>
    <rPh sb="233" eb="235">
      <t>ヒツヨウ</t>
    </rPh>
    <phoneticPr fontId="4"/>
  </si>
  <si>
    <t>　経常損益については、「経常収支比率」は100％を上回っており、単年度収支は黒字を維持しています。「累積欠損金」は令和４年度に解消されて以降、発生していません。
 「流動比率」は類似団体平均値を下回っており、また「経費回収率」も100％を下回っていることから、未接続住宅の接続による下水道使用料の増収や、維持管理の費用抑制などにより、資金確保を行う必要があります。
 「企業債残高対事業規模比率」は類似団体平均値を上回っています。これは処理施設等の設備更新や耐震化工事等の実施によるものです。今後の事業実施にあたっては、財源の確保等により企業債残高の逓減を図る必要があります。　
　「汚水処理原価」は類似団体平均値を下回っていますが、物価高騰等を受け維持管理費が増加している状況です。維持管理の費用抑制や、設備の更新による効率化等により、処理費用の低減を図る必要があります。
　「施設利用率」は類似団体平均値を下回っています。これは、令和４年度に処理区域の縮小見直しを行い、既存施設の処理能力が流入汚水量より大きくなっていることや、水洗化率が低い状態にあり、それが流入汚水量の増加に繋がっていないことによるものです。
　「水洗化率」は類似団体平均値を下回っています。過去３年間でほぼ横ばいの状況が続いており、未接続住宅等の接続を促す必要があります。</t>
    <rPh sb="130" eb="131">
      <t>ミ</t>
    </rPh>
    <rPh sb="131" eb="133">
      <t>セツゾク</t>
    </rPh>
    <rPh sb="133" eb="135">
      <t>ジュウタク</t>
    </rPh>
    <rPh sb="136" eb="138">
      <t>セツゾク</t>
    </rPh>
    <rPh sb="148" eb="150">
      <t>ゾウシュウ</t>
    </rPh>
    <rPh sb="152" eb="156">
      <t>イジカンリ</t>
    </rPh>
    <rPh sb="157" eb="161">
      <t>ヒヨウヨクセイ</t>
    </rPh>
    <rPh sb="224" eb="226">
      <t>セツビ</t>
    </rPh>
    <rPh sb="229" eb="232">
      <t>タイシンカ</t>
    </rPh>
    <rPh sb="232" eb="235">
      <t>コウジトウ</t>
    </rPh>
    <rPh sb="246" eb="248">
      <t>コンゴ</t>
    </rPh>
    <rPh sb="249" eb="253">
      <t>ジギョウジッシ</t>
    </rPh>
    <rPh sb="260" eb="262">
      <t>ザイゲン</t>
    </rPh>
    <rPh sb="263" eb="265">
      <t>カクホ</t>
    </rPh>
    <rPh sb="265" eb="266">
      <t>ナド</t>
    </rPh>
    <rPh sb="317" eb="319">
      <t>ブッカ</t>
    </rPh>
    <rPh sb="319" eb="321">
      <t>コウトウ</t>
    </rPh>
    <rPh sb="321" eb="322">
      <t>トウ</t>
    </rPh>
    <rPh sb="323" eb="324">
      <t>ウ</t>
    </rPh>
    <rPh sb="329" eb="330">
      <t>ヒ</t>
    </rPh>
    <rPh sb="331" eb="333">
      <t>ゾウカ</t>
    </rPh>
    <rPh sb="337" eb="339">
      <t>ジョウキョウ</t>
    </rPh>
    <rPh sb="342" eb="346">
      <t>イジカンリ</t>
    </rPh>
    <rPh sb="347" eb="351">
      <t>ヒヨウヨクセイ</t>
    </rPh>
    <rPh sb="353" eb="355">
      <t>セツビ</t>
    </rPh>
    <rPh sb="356" eb="358">
      <t>コウシン</t>
    </rPh>
    <rPh sb="361" eb="364">
      <t>コウリツカ</t>
    </rPh>
    <rPh sb="364" eb="365">
      <t>トウ</t>
    </rPh>
    <rPh sb="377" eb="378">
      <t>ハカ</t>
    </rPh>
    <rPh sb="379" eb="381">
      <t>ヒツヨウ</t>
    </rPh>
    <rPh sb="417" eb="419">
      <t>レイワ</t>
    </rPh>
    <rPh sb="420" eb="422">
      <t>ネンド</t>
    </rPh>
    <rPh sb="434" eb="435">
      <t>オコナ</t>
    </rPh>
    <rPh sb="454" eb="455">
      <t>オオ</t>
    </rPh>
    <rPh sb="471" eb="472">
      <t>ヒク</t>
    </rPh>
    <rPh sb="473" eb="475">
      <t>ジョウタイ</t>
    </rPh>
    <rPh sb="482" eb="487">
      <t>リュウニュウオスイリョウ</t>
    </rPh>
    <rPh sb="488" eb="490">
      <t>ゾウカ</t>
    </rPh>
    <rPh sb="491" eb="492">
      <t>ツナ</t>
    </rPh>
    <rPh sb="557" eb="559">
      <t>ジュウタク</t>
    </rPh>
    <rPh sb="559" eb="560">
      <t>トウ</t>
    </rPh>
    <rPh sb="564" eb="565">
      <t>ウナガ</t>
    </rPh>
    <rPh sb="568" eb="569">
      <t>ハカ</t>
    </rPh>
    <rPh sb="570" eb="572">
      <t>ヒツヨウ</t>
    </rPh>
    <phoneticPr fontId="4"/>
  </si>
  <si>
    <t>　各指標において類似団体平均値との比較で優位な指標は少ない状況となっています。
　水洗化率の向上を図り料金収入の増収や、補助の活用などによる財源の確保、維持管理の効率化や経費削減に取り組みを進め、経常収支比率及び経費回収率の改善を行う必要があります。
　また、老朽化した処理施設・管渠の更新を計画的に進め、投資費用の低減を図り企業債残高対事業規模比率の改善を行う必要があります。
　経営戦略については、令和６年度末に改定を行い、令和16年度の経費回収率100％を目標としてロードマップを定めています。目標の達成に向けて、下水道使用料改定の必要性や検証、事業計画の見直し等を行っていきます。</t>
    <rPh sb="56" eb="58">
      <t>ゾウシュウ</t>
    </rPh>
    <rPh sb="60" eb="62">
      <t>ホジョ</t>
    </rPh>
    <rPh sb="63" eb="65">
      <t>カツヨウ</t>
    </rPh>
    <rPh sb="76" eb="80">
      <t>イジカンリ</t>
    </rPh>
    <rPh sb="81" eb="84">
      <t>コウリツカ</t>
    </rPh>
    <rPh sb="85" eb="89">
      <t>ケイヒサクゲン</t>
    </rPh>
    <rPh sb="90" eb="91">
      <t>ト</t>
    </rPh>
    <rPh sb="92" eb="93">
      <t>ク</t>
    </rPh>
    <rPh sb="95" eb="96">
      <t>スス</t>
    </rPh>
    <rPh sb="176" eb="178">
      <t>カイゼン</t>
    </rPh>
    <rPh sb="179" eb="180">
      <t>オコナ</t>
    </rPh>
    <rPh sb="201" eb="203">
      <t>レイワ</t>
    </rPh>
    <rPh sb="204" eb="207">
      <t>ネンドマツ</t>
    </rPh>
    <rPh sb="208" eb="210">
      <t>カイテイ</t>
    </rPh>
    <rPh sb="211" eb="212">
      <t>オコナ</t>
    </rPh>
    <rPh sb="231" eb="233">
      <t>モクヒョウ</t>
    </rPh>
    <rPh sb="243" eb="244">
      <t>サダ</t>
    </rPh>
    <rPh sb="250" eb="252">
      <t>モクヒョウ</t>
    </rPh>
    <rPh sb="253" eb="255">
      <t>タッセイ</t>
    </rPh>
    <rPh sb="256" eb="257">
      <t>ム</t>
    </rPh>
    <rPh sb="260" eb="264">
      <t>ジギョウケイカク</t>
    </rPh>
    <rPh sb="265" eb="267">
      <t>ミナオ</t>
    </rPh>
    <rPh sb="291" eb="293">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</si>
</sst>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formatCode="#,##0.00;&quot;△&quot;#,##0.00;&quot;-&quot;">
                  <c:v>0.12</c:v>
                </c:pt>
                <c:pt idx="3" formatCode="#,##0.00;&quot;△&quot;#,##0.00;&quot;-&quot;">
                  <c:v>0.02</c:v>
                </c:pt>
                <c:pt idx="4" formatCode="#,##0.00;&quot;△&quot;#,##0.00;&quot;-&quot;">
                  <c:v>0.04</c:v>
                </c:pt>
              </c:numCache>
            </c:numRef>
          </c:val>
          <c:extLst>
            <c:ext xmlns:c16="http://schemas.microsoft.com/office/drawing/2014/chart" uri="{C3380CC4-5D6E-409C-BE32-E72D297353CC}">
              <c16:uniqueId val="{00000000-2D4C-4C6F-A54E-F7ECD4664E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2D4C-4C6F-A54E-F7ECD4664E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48.74</c:v>
                </c:pt>
                <c:pt idx="1">
                  <c:v>47.86</c:v>
                </c:pt>
                <c:pt idx="2">
                  <c:v>53.09</c:v>
                </c:pt>
                <c:pt idx="3">
                  <c:v>51.5</c:v>
                </c:pt>
                <c:pt idx="4">
                  <c:v>56.31</c:v>
                </c:pt>
              </c:numCache>
            </c:numRef>
          </c:val>
          <c:extLst>
            <c:ext xmlns:c16="http://schemas.microsoft.com/office/drawing/2014/chart" uri="{C3380CC4-5D6E-409C-BE32-E72D297353CC}">
              <c16:uniqueId val="{00000000-64B4-40A2-B261-AF9F04EC61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4B4-40A2-B261-AF9F04EC61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82.74</c:v>
                </c:pt>
                <c:pt idx="1">
                  <c:v>83.35</c:v>
                </c:pt>
                <c:pt idx="2">
                  <c:v>83.53</c:v>
                </c:pt>
                <c:pt idx="3">
                  <c:v>83.54</c:v>
                </c:pt>
                <c:pt idx="4">
                  <c:v>83.57</c:v>
                </c:pt>
              </c:numCache>
            </c:numRef>
          </c:val>
          <c:extLst>
            <c:ext xmlns:c16="http://schemas.microsoft.com/office/drawing/2014/chart" uri="{C3380CC4-5D6E-409C-BE32-E72D297353CC}">
              <c16:uniqueId val="{00000000-68E6-4918-9537-8F827CF7B5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68E6-4918-9537-8F827CF7B5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101.47</c:v>
                </c:pt>
                <c:pt idx="1">
                  <c:v>99.45</c:v>
                </c:pt>
                <c:pt idx="2">
                  <c:v>100.33</c:v>
                </c:pt>
                <c:pt idx="3">
                  <c:v>102.69</c:v>
                </c:pt>
                <c:pt idx="4">
                  <c:v>101.42</c:v>
                </c:pt>
              </c:numCache>
            </c:numRef>
          </c:val>
          <c:extLst>
            <c:ext xmlns:c16="http://schemas.microsoft.com/office/drawing/2014/chart" uri="{C3380CC4-5D6E-409C-BE32-E72D297353CC}">
              <c16:uniqueId val="{00000000-1A91-4A97-B9A6-83E29B394E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A91-4A97-B9A6-83E29B394E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15.16</c:v>
                </c:pt>
                <c:pt idx="1">
                  <c:v>18.309999999999999</c:v>
                </c:pt>
                <c:pt idx="2">
                  <c:v>21.72</c:v>
                </c:pt>
                <c:pt idx="3">
                  <c:v>25.02</c:v>
                </c:pt>
                <c:pt idx="4">
                  <c:v>27.69</c:v>
                </c:pt>
              </c:numCache>
            </c:numRef>
          </c:val>
          <c:extLst>
            <c:ext xmlns:c16="http://schemas.microsoft.com/office/drawing/2014/chart" uri="{C3380CC4-5D6E-409C-BE32-E72D297353CC}">
              <c16:uniqueId val="{00000000-1D86-4B70-A876-E4F61E4E7D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1D86-4B70-A876-E4F61E4E7D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6.53</c:v>
                </c:pt>
              </c:numCache>
            </c:numRef>
          </c:val>
          <c:extLst>
            <c:ext xmlns:c16="http://schemas.microsoft.com/office/drawing/2014/chart" uri="{C3380CC4-5D6E-409C-BE32-E72D297353CC}">
              <c16:uniqueId val="{00000000-8F62-4862-8EB4-4CBB84F0BC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8F62-4862-8EB4-4CBB84F0BC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883-4835-8D76-7DEE93A368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8883-4835-8D76-7DEE93A368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50.66</c:v>
                </c:pt>
                <c:pt idx="1">
                  <c:v>37.020000000000003</c:v>
                </c:pt>
                <c:pt idx="2">
                  <c:v>40.65</c:v>
                </c:pt>
                <c:pt idx="3">
                  <c:v>65.58</c:v>
                </c:pt>
                <c:pt idx="4">
                  <c:v>60.43</c:v>
                </c:pt>
              </c:numCache>
            </c:numRef>
          </c:val>
          <c:extLst>
            <c:ext xmlns:c16="http://schemas.microsoft.com/office/drawing/2014/chart" uri="{C3380CC4-5D6E-409C-BE32-E72D297353CC}">
              <c16:uniqueId val="{00000000-6864-4057-ADEC-BE93D1988F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864-4057-ADEC-BE93D1988F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1193.94</c:v>
                </c:pt>
                <c:pt idx="1">
                  <c:v>1164.99</c:v>
                </c:pt>
                <c:pt idx="2">
                  <c:v>1183.3900000000001</c:v>
                </c:pt>
                <c:pt idx="3">
                  <c:v>1146.3900000000001</c:v>
                </c:pt>
                <c:pt idx="4">
                  <c:v>1079.6099999999999</c:v>
                </c:pt>
              </c:numCache>
            </c:numRef>
          </c:val>
          <c:extLst>
            <c:ext xmlns:c16="http://schemas.microsoft.com/office/drawing/2014/chart" uri="{C3380CC4-5D6E-409C-BE32-E72D297353CC}">
              <c16:uniqueId val="{00000000-692A-408D-AFFA-24E4055C91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92A-408D-AFFA-24E4055C91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98.6</c:v>
                </c:pt>
                <c:pt idx="1">
                  <c:v>97.94</c:v>
                </c:pt>
                <c:pt idx="2">
                  <c:v>98.73</c:v>
                </c:pt>
                <c:pt idx="3">
                  <c:v>97.3</c:v>
                </c:pt>
                <c:pt idx="4">
                  <c:v>95.66</c:v>
                </c:pt>
              </c:numCache>
            </c:numRef>
          </c:val>
          <c:extLst>
            <c:ext xmlns:c16="http://schemas.microsoft.com/office/drawing/2014/chart" uri="{C3380CC4-5D6E-409C-BE32-E72D297353CC}">
              <c16:uniqueId val="{00000000-1742-4F22-8E96-8260E1CFF6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1742-4F22-8E96-8260E1CFF6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148.47</c:v>
                </c:pt>
                <c:pt idx="1">
                  <c:v>149.72</c:v>
                </c:pt>
                <c:pt idx="2">
                  <c:v>148.72</c:v>
                </c:pt>
                <c:pt idx="3">
                  <c:v>151.38</c:v>
                </c:pt>
                <c:pt idx="4">
                  <c:v>154.22999999999999</c:v>
                </c:pt>
              </c:numCache>
            </c:numRef>
          </c:val>
          <c:extLst>
            <c:ext xmlns:c16="http://schemas.microsoft.com/office/drawing/2014/chart" uri="{C3380CC4-5D6E-409C-BE32-E72D297353CC}">
              <c16:uniqueId val="{00000000-7240-41A6-AE64-211C56137F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7240-41A6-AE64-211C56137F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都城市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162574</v>
      </c>
      <c r="AM8" s="41"/>
      <c r="AN8" s="41"/>
      <c r="AO8" s="41"/>
      <c r="AP8" s="41"/>
      <c r="AQ8" s="41"/>
      <c r="AR8" s="41"/>
      <c r="AS8" s="41"/>
      <c r="AT8" s="34">
        <f>データ!T6</f>
        <v>653.36</v>
      </c>
      <c r="AU8" s="34"/>
      <c r="AV8" s="34"/>
      <c r="AW8" s="34"/>
      <c r="AX8" s="34"/>
      <c r="AY8" s="34"/>
      <c r="AZ8" s="34"/>
      <c r="BA8" s="34"/>
      <c r="BB8" s="34">
        <f>データ!U6</f>
        <v>248.83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58.38</v>
      </c>
      <c r="J10" s="34"/>
      <c r="K10" s="34"/>
      <c r="L10" s="34"/>
      <c r="M10" s="34"/>
      <c r="N10" s="34"/>
      <c r="O10" s="34"/>
      <c r="P10" s="34">
        <f>データ!P6</f>
        <v>44.6</v>
      </c>
      <c r="Q10" s="34"/>
      <c r="R10" s="34"/>
      <c r="S10" s="34"/>
      <c r="T10" s="34"/>
      <c r="U10" s="34"/>
      <c r="V10" s="34"/>
      <c r="W10" s="34">
        <f>データ!Q6</f>
        <v>88.6</v>
      </c>
      <c r="X10" s="34"/>
      <c r="Y10" s="34"/>
      <c r="Z10" s="34"/>
      <c r="AA10" s="34"/>
      <c r="AB10" s="34"/>
      <c r="AC10" s="34"/>
      <c r="AD10" s="41">
        <f>データ!R6</f>
        <v>2845</v>
      </c>
      <c r="AE10" s="41"/>
      <c r="AF10" s="41"/>
      <c r="AG10" s="41"/>
      <c r="AH10" s="41"/>
      <c r="AI10" s="41"/>
      <c r="AJ10" s="41"/>
      <c r="AK10" s="2"/>
      <c r="AL10" s="41">
        <f>データ!V6</f>
        <v>72216</v>
      </c>
      <c r="AM10" s="41"/>
      <c r="AN10" s="41"/>
      <c r="AO10" s="41"/>
      <c r="AP10" s="41"/>
      <c r="AQ10" s="41"/>
      <c r="AR10" s="41"/>
      <c r="AS10" s="41"/>
      <c r="AT10" s="34">
        <f>データ!W6</f>
        <v>23.62</v>
      </c>
      <c r="AU10" s="34"/>
      <c r="AV10" s="34"/>
      <c r="AW10" s="34"/>
      <c r="AX10" s="34"/>
      <c r="AY10" s="34"/>
      <c r="AZ10" s="34"/>
      <c r="BA10" s="34"/>
      <c r="BB10" s="34">
        <f>データ!X6</f>
        <v>3057.41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ykRQyQkvrMWon3+nAUr0rc4ZqFlyXBL9U8vVnDqiOaPR1CpDRQXUyk+pD78Itdxvnqa/mc9ZJOEWUbrjHj4Qg==" saltValue="xbHy5sO76V9VzWjvBrR0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452025</v>
      </c>
      <c r="D6" s="19">
        <f t="shared" si="3"/>
        <v>46</v>
      </c>
      <c r="E6" s="19">
        <f t="shared" si="3"/>
        <v>17</v>
      </c>
      <c r="F6" s="19">
        <f t="shared" si="3"/>
        <v>1</v>
      </c>
      <c r="G6" s="19">
        <f t="shared" si="3"/>
        <v>0</v>
      </c>
      <c r="H6" s="19" t="str">
        <f t="shared" si="3"/>
        <v>宮崎県　都城市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58.38</v>
      </c>
      <c r="P6" s="20">
        <f t="shared" si="3"/>
        <v>44.6</v>
      </c>
      <c r="Q6" s="20">
        <f t="shared" si="3"/>
        <v>88.6</v>
      </c>
      <c r="R6" s="20">
        <f t="shared" si="3"/>
        <v>2845</v>
      </c>
      <c r="S6" s="20">
        <f t="shared" si="3"/>
        <v>162574</v>
      </c>
      <c r="T6" s="20">
        <f t="shared" si="3"/>
        <v>653.36</v>
      </c>
      <c r="U6" s="20">
        <f t="shared" si="3"/>
        <v>248.83</v>
      </c>
      <c r="V6" s="20">
        <f t="shared" si="3"/>
        <v>72216</v>
      </c>
      <c r="W6" s="20">
        <f t="shared" si="3"/>
        <v>23.62</v>
      </c>
      <c r="X6" s="20">
        <f t="shared" si="3"/>
        <v>3057.41</v>
      </c>
      <c r="Y6" s="21">
        <f>IF(Y7="",NA(),Y7)</f>
        <v>101.47</v>
      </c>
      <c r="Z6" s="21">
        <f t="shared" ref="Z6:AH6" si="4">IF(Z7="",NA(),Z7)</f>
        <v>99.45</v>
      </c>
      <c r="AA6" s="21">
        <f t="shared" si="4"/>
        <v>100.33</v>
      </c>
      <c r="AB6" s="21">
        <f t="shared" si="4"/>
        <v>102.69</v>
      </c>
      <c r="AC6" s="21">
        <f t="shared" si="4"/>
        <v>101.42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1">
        <f t="shared" ref="AK6:AS6" si="5">IF(AK7="",NA(),AK7)</f>
        <v>0.4</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50.66</v>
      </c>
      <c r="AV6" s="21">
        <f t="shared" ref="AV6:BD6" si="6">IF(AV7="",NA(),AV7)</f>
        <v>37.020000000000003</v>
      </c>
      <c r="AW6" s="21">
        <f t="shared" si="6"/>
        <v>40.65</v>
      </c>
      <c r="AX6" s="21">
        <f t="shared" si="6"/>
        <v>65.58</v>
      </c>
      <c r="AY6" s="21">
        <f t="shared" si="6"/>
        <v>60.43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1193.94</v>
      </c>
      <c r="BG6" s="21">
        <f t="shared" ref="BG6:BO6" si="7">IF(BG7="",NA(),BG7)</f>
        <v>1164.99</v>
      </c>
      <c r="BH6" s="21">
        <f t="shared" si="7"/>
        <v>1183.3900000000001</v>
      </c>
      <c r="BI6" s="21">
        <f t="shared" si="7"/>
        <v>1146.3900000000001</v>
      </c>
      <c r="BJ6" s="21">
        <f t="shared" si="7"/>
        <v>1079.6099999999999</v>
      </c>
      <c r="BK6" s="21">
        <f t="shared" si="7"/>
        <v>857.88</v>
      </c>
      <c r="BL6" s="21">
        <f t="shared" si="7"/>
        <v>825.1</v>
      </c>
      <c r="BM6" s="21">
        <f t="shared" si="7"/>
        <v>789.87</v>
      </c>
      <c r="BN6" s="21">
        <f t="shared" si="7"/>
        <v>749.43</v>
      </c>
      <c r="BO6" s="21">
        <f t="shared" si="7"/>
        <v>698.04</v>
      </c>
      <c r="BP6" s="20" t="str">
        <f>IF(BP7="","",IF(BP7="-","【-】","【"&amp;SUBSTITUTE(TEXT(BP7,"#,##0.00"),"-","△")&amp;"】"))</f>
        <v>【602.56】</v>
      </c>
      <c r="BQ6" s="21">
        <f>IF(BQ7="",NA(),BQ7)</f>
        <v>98.6</v>
      </c>
      <c r="BR6" s="21">
        <f t="shared" ref="BR6:BZ6" si="8">IF(BR7="",NA(),BR7)</f>
        <v>97.94</v>
      </c>
      <c r="BS6" s="21">
        <f t="shared" si="8"/>
        <v>98.73</v>
      </c>
      <c r="BT6" s="21">
        <f t="shared" si="8"/>
        <v>97.3</v>
      </c>
      <c r="BU6" s="21">
        <f t="shared" si="8"/>
        <v>95.66</v>
      </c>
      <c r="BV6" s="21">
        <f t="shared" si="8"/>
        <v>94.97</v>
      </c>
      <c r="BW6" s="21">
        <f t="shared" si="8"/>
        <v>97.07</v>
      </c>
      <c r="BX6" s="21">
        <f t="shared" si="8"/>
        <v>98.06</v>
      </c>
      <c r="BY6" s="21">
        <f t="shared" si="8"/>
        <v>98.46</v>
      </c>
      <c r="BZ6" s="21">
        <f t="shared" si="8"/>
        <v>97.98</v>
      </c>
      <c r="CA6" s="20" t="str">
        <f>IF(CA7="","",IF(CA7="-","【-】","【"&amp;SUBSTITUTE(TEXT(CA7,"#,##0.00"),"-","△")&amp;"】"))</f>
        <v>【97.94】</v>
      </c>
      <c r="CB6" s="21">
        <f>IF(CB7="",NA(),CB7)</f>
        <v>148.47</v>
      </c>
      <c r="CC6" s="21">
        <f t="shared" ref="CC6:CK6" si="9">IF(CC7="",NA(),CC7)</f>
        <v>149.72</v>
      </c>
      <c r="CD6" s="21">
        <f t="shared" si="9"/>
        <v>148.72</v>
      </c>
      <c r="CE6" s="21">
        <f t="shared" si="9"/>
        <v>151.38</v>
      </c>
      <c r="CF6" s="21">
        <f t="shared" si="9"/>
        <v>154.22999999999999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48.74</v>
      </c>
      <c r="CN6" s="21">
        <f t="shared" ref="CN6:CV6" si="10">IF(CN7="",NA(),CN7)</f>
        <v>47.86</v>
      </c>
      <c r="CO6" s="21">
        <f t="shared" si="10"/>
        <v>53.09</v>
      </c>
      <c r="CP6" s="21">
        <f t="shared" si="10"/>
        <v>51.5</v>
      </c>
      <c r="CQ6" s="21">
        <f t="shared" si="10"/>
        <v>56.31</v>
      </c>
      <c r="CR6" s="21">
        <f t="shared" si="10"/>
        <v>65.28</v>
      </c>
      <c r="CS6" s="21">
        <f t="shared" si="10"/>
        <v>64.92</v>
      </c>
      <c r="CT6" s="21">
        <f t="shared" si="10"/>
        <v>64.14</v>
      </c>
      <c r="CU6" s="21">
        <f t="shared" si="10"/>
        <v>63.71</v>
      </c>
      <c r="CV6" s="21">
        <f t="shared" si="10"/>
        <v>64.95</v>
      </c>
      <c r="CW6" s="20" t="str">
        <f>IF(CW7="","",IF(CW7="-","【-】","【"&amp;SUBSTITUTE(TEXT(CW7,"#,##0.00"),"-","△")&amp;"】"))</f>
        <v>【60.13】</v>
      </c>
      <c r="CX6" s="21">
        <f>IF(CX7="",NA(),CX7)</f>
        <v>82.74</v>
      </c>
      <c r="CY6" s="21">
        <f t="shared" ref="CY6:DG6" si="11">IF(CY7="",NA(),CY7)</f>
        <v>83.35</v>
      </c>
      <c r="CZ6" s="21">
        <f t="shared" si="11"/>
        <v>83.53</v>
      </c>
      <c r="DA6" s="21">
        <f t="shared" si="11"/>
        <v>83.54</v>
      </c>
      <c r="DB6" s="21">
        <f t="shared" si="11"/>
        <v>83.57</v>
      </c>
      <c r="DC6" s="21">
        <f t="shared" si="11"/>
        <v>92.72</v>
      </c>
      <c r="DD6" s="21">
        <f t="shared" si="11"/>
        <v>92.88</v>
      </c>
      <c r="DE6" s="21">
        <f t="shared" si="11"/>
        <v>92.9</v>
      </c>
      <c r="DF6" s="21">
        <f t="shared" si="11"/>
        <v>92.89</v>
      </c>
      <c r="DG6" s="21">
        <f t="shared" si="11"/>
        <v>93.08</v>
      </c>
      <c r="DH6" s="20" t="str">
        <f>IF(DH7="","",IF(DH7="-","【-】","【"&amp;SUBSTITUTE(TEXT(DH7,"#,##0.00"),"-","△")&amp;"】"))</f>
        <v>【96.00】</v>
      </c>
      <c r="DI6" s="21">
        <f>IF(DI7="",NA(),DI7)</f>
        <v>15.16</v>
      </c>
      <c r="DJ6" s="21">
        <f t="shared" ref="DJ6:DR6" si="12">IF(DJ7="",NA(),DJ7)</f>
        <v>18.309999999999999</v>
      </c>
      <c r="DK6" s="21">
        <f t="shared" si="12"/>
        <v>21.72</v>
      </c>
      <c r="DL6" s="21">
        <f t="shared" si="12"/>
        <v>25.02</v>
      </c>
      <c r="DM6" s="21">
        <f t="shared" si="12"/>
        <v>27.69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1">
        <f t="shared" si="13"/>
        <v>6.53</v>
      </c>
      <c r="DY6" s="21">
        <f t="shared" si="13"/>
        <v>1.22</v>
      </c>
      <c r="DZ6" s="21">
        <f t="shared" si="13"/>
        <v>1.61</v>
      </c>
      <c r="EA6" s="21">
        <f t="shared" si="13"/>
        <v>2.08</v>
      </c>
      <c r="EB6" s="21">
        <f t="shared" si="13"/>
        <v>2.74</v>
      </c>
      <c r="EC6" s="21">
        <f t="shared" si="13"/>
        <v>3.24</v>
      </c>
      <c r="ED6" s="20" t="str">
        <f>IF(ED7="","",IF(ED7="-","【-】","【"&amp;SUBSTITUTE(TEXT(ED7,"#,##0.00"),"-","△")&amp;"】"))</f>
        <v>【9.46】</v>
      </c>
      <c r="EE6" s="21">
        <f>IF(EE7="",NA(),EE7)</f>
        <v>0.03</v>
      </c>
      <c r="EF6" s="20">
        <f t="shared" ref="EF6:EN6" si="14">IF(EF7="",NA(),EF7)</f>
        <v>0</v>
      </c>
      <c r="EG6" s="21">
        <f t="shared" si="14"/>
        <v>0.12</v>
      </c>
      <c r="EH6" s="21">
        <f t="shared" si="14"/>
        <v>0.02</v>
      </c>
      <c r="EI6" s="21">
        <f t="shared" si="14"/>
        <v>0.04</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452025</v>
      </c>
      <c r="D7" s="23">
        <v>46</v>
      </c>
      <c r="E7" s="23">
        <v>17</v>
      </c>
      <c r="F7" s="23">
        <v>1</v>
      </c>
      <c r="G7" s="23">
        <v>0</v>
      </c>
      <c r="H7" s="23" t="s">
        <v>96</v>
      </c>
      <c r="I7" s="23" t="s">
        <v>97</v>
      </c>
      <c r="J7" s="23" t="s">
        <v>98</v>
      </c>
      <c r="K7" s="23" t="s">
        <v>99</v>
      </c>
      <c r="L7" s="23" t="s">
        <v>100</v>
      </c>
      <c r="M7" s="23" t="s">
        <v>101</v>
      </c>
      <c r="N7" s="24" t="s">
        <v>102</v>
      </c>
      <c r="O7" s="24">
        <v>58.38</v>
      </c>
      <c r="P7" s="24">
        <v>44.6</v>
      </c>
      <c r="Q7" s="24">
        <v>88.6</v>
      </c>
      <c r="R7" s="24">
        <v>2845</v>
      </c>
      <c r="S7" s="24">
        <v>162574</v>
      </c>
      <c r="T7" s="24">
        <v>653.36</v>
      </c>
      <c r="U7" s="24">
        <v>248.83</v>
      </c>
      <c r="V7" s="24">
        <v>72216</v>
      </c>
      <c r="W7" s="24">
        <v>23.62</v>
      </c>
      <c r="X7" s="24">
        <v>3057.41</v>
      </c>
      <c r="Y7" s="24">
        <v>101.47</v>
      </c>
      <c r="Z7" s="24">
        <v>99.45</v>
      </c>
      <c r="AA7" s="24">
        <v>100.33</v>
      </c>
      <c r="AB7" s="24">
        <v>102.69</v>
      </c>
      <c r="AC7" s="24">
        <v>101.42</v>
      </c>
      <c r="AD7" s="24">
        <v>107.85</v>
      </c>
      <c r="AE7" s="24">
        <v>108.04</v>
      </c>
      <c r="AF7" s="24">
        <v>107.49</v>
      </c>
      <c r="AG7" s="24">
        <v>107.64</v>
      </c>
      <c r="AH7" s="24">
        <v>106.35</v>
      </c>
      <c r="AI7" s="24">
        <v>105.36</v>
      </c>
      <c r="AJ7" s="24">
        <v>0</v>
      </c>
      <c r="AK7" s="24">
        <v>0.4</v>
      </c>
      <c r="AL7" s="24">
        <v>0</v>
      </c>
      <c r="AM7" s="24">
        <v>0</v>
      </c>
      <c r="AN7" s="24">
        <v>0</v>
      </c>
      <c r="AO7" s="24">
        <v>4.72</v>
      </c>
      <c r="AP7" s="24">
        <v>4.49</v>
      </c>
      <c r="AQ7" s="24">
        <v>5.41</v>
      </c>
      <c r="AR7" s="24">
        <v>5.61</v>
      </c>
      <c r="AS7" s="24">
        <v>6.26</v>
      </c>
      <c r="AT7" s="24">
        <v>3.12</v>
      </c>
      <c r="AU7" s="24">
        <v>50.66</v>
      </c>
      <c r="AV7" s="24">
        <v>37.020000000000003</v>
      </c>
      <c r="AW7" s="24">
        <v>40.65</v>
      </c>
      <c r="AX7" s="24">
        <v>65.58</v>
      </c>
      <c r="AY7" s="24">
        <v>60.43</v>
      </c>
      <c r="AZ7" s="24">
        <v>67.930000000000007</v>
      </c>
      <c r="BA7" s="24">
        <v>68.53</v>
      </c>
      <c r="BB7" s="24">
        <v>69.180000000000007</v>
      </c>
      <c r="BC7" s="24">
        <v>76.319999999999993</v>
      </c>
      <c r="BD7" s="24">
        <v>80.33</v>
      </c>
      <c r="BE7" s="24">
        <v>82.75</v>
      </c>
      <c r="BF7" s="24">
        <v>1193.94</v>
      </c>
      <c r="BG7" s="24">
        <v>1164.99</v>
      </c>
      <c r="BH7" s="24">
        <v>1183.3900000000001</v>
      </c>
      <c r="BI7" s="24">
        <v>1146.3900000000001</v>
      </c>
      <c r="BJ7" s="24">
        <v>1079.6099999999999</v>
      </c>
      <c r="BK7" s="24">
        <v>857.88</v>
      </c>
      <c r="BL7" s="24">
        <v>825.1</v>
      </c>
      <c r="BM7" s="24">
        <v>789.87</v>
      </c>
      <c r="BN7" s="24">
        <v>749.43</v>
      </c>
      <c r="BO7" s="24">
        <v>698.04</v>
      </c>
      <c r="BP7" s="24">
        <v>602.55999999999995</v>
      </c>
      <c r="BQ7" s="24">
        <v>98.6</v>
      </c>
      <c r="BR7" s="24">
        <v>97.94</v>
      </c>
      <c r="BS7" s="24">
        <v>98.73</v>
      </c>
      <c r="BT7" s="24">
        <v>97.3</v>
      </c>
      <c r="BU7" s="24">
        <v>95.66</v>
      </c>
      <c r="BV7" s="24">
        <v>94.97</v>
      </c>
      <c r="BW7" s="24">
        <v>97.07</v>
      </c>
      <c r="BX7" s="24">
        <v>98.06</v>
      </c>
      <c r="BY7" s="24">
        <v>98.46</v>
      </c>
      <c r="BZ7" s="24">
        <v>97.98</v>
      </c>
      <c r="CA7" s="24">
        <v>97.94</v>
      </c>
      <c r="CB7" s="24">
        <v>148.47</v>
      </c>
      <c r="CC7" s="24">
        <v>149.72</v>
      </c>
      <c r="CD7" s="24">
        <v>148.72</v>
      </c>
      <c r="CE7" s="24">
        <v>151.38</v>
      </c>
      <c r="CF7" s="24">
        <v>154.22999999999999</v>
      </c>
      <c r="CG7" s="24">
        <v>159.49</v>
      </c>
      <c r="CH7" s="24">
        <v>157.81</v>
      </c>
      <c r="CI7" s="24">
        <v>157.37</v>
      </c>
      <c r="CJ7" s="24">
        <v>157.44999999999999</v>
      </c>
      <c r="CK7" s="24">
        <v>159.75</v>
      </c>
      <c r="CL7" s="24">
        <v>140.97999999999999</v>
      </c>
      <c r="CM7" s="24">
        <v>48.74</v>
      </c>
      <c r="CN7" s="24">
        <v>47.86</v>
      </c>
      <c r="CO7" s="24">
        <v>53.09</v>
      </c>
      <c r="CP7" s="24">
        <v>51.5</v>
      </c>
      <c r="CQ7" s="24">
        <v>56.31</v>
      </c>
      <c r="CR7" s="24">
        <v>65.28</v>
      </c>
      <c r="CS7" s="24">
        <v>64.92</v>
      </c>
      <c r="CT7" s="24">
        <v>64.14</v>
      </c>
      <c r="CU7" s="24">
        <v>63.71</v>
      </c>
      <c r="CV7" s="24">
        <v>64.95</v>
      </c>
      <c r="CW7" s="24">
        <v>60.13</v>
      </c>
      <c r="CX7" s="24">
        <v>82.74</v>
      </c>
      <c r="CY7" s="24">
        <v>83.35</v>
      </c>
      <c r="CZ7" s="24">
        <v>83.53</v>
      </c>
      <c r="DA7" s="24">
        <v>83.54</v>
      </c>
      <c r="DB7" s="24">
        <v>83.57</v>
      </c>
      <c r="DC7" s="24">
        <v>92.72</v>
      </c>
      <c r="DD7" s="24">
        <v>92.88</v>
      </c>
      <c r="DE7" s="24">
        <v>92.9</v>
      </c>
      <c r="DF7" s="24">
        <v>92.89</v>
      </c>
      <c r="DG7" s="24">
        <v>93.08</v>
      </c>
      <c r="DH7" s="24">
        <v>96</v>
      </c>
      <c r="DI7" s="24">
        <v>15.16</v>
      </c>
      <c r="DJ7" s="24">
        <v>18.309999999999999</v>
      </c>
      <c r="DK7" s="24">
        <v>21.72</v>
      </c>
      <c r="DL7" s="24">
        <v>25.02</v>
      </c>
      <c r="DM7" s="24">
        <v>27.69</v>
      </c>
      <c r="DN7" s="24">
        <v>23.79</v>
      </c>
      <c r="DO7" s="24">
        <v>25.66</v>
      </c>
      <c r="DP7" s="24">
        <v>27.46</v>
      </c>
      <c r="DQ7" s="24">
        <v>29.93</v>
      </c>
      <c r="DR7" s="24">
        <v>31.89</v>
      </c>
      <c r="DS7" s="24">
        <v>42.2</v>
      </c>
      <c r="DT7" s="24">
        <v>0</v>
      </c>
      <c r="DU7" s="24">
        <v>0</v>
      </c>
      <c r="DV7" s="24">
        <v>0</v>
      </c>
      <c r="DW7" s="24">
        <v>0</v>
      </c>
      <c r="DX7" s="24">
        <v>6.53</v>
      </c>
      <c r="DY7" s="24">
        <v>1.22</v>
      </c>
      <c r="DZ7" s="24">
        <v>1.61</v>
      </c>
      <c r="EA7" s="24">
        <v>2.08</v>
      </c>
      <c r="EB7" s="24">
        <v>2.74</v>
      </c>
      <c r="EC7" s="24">
        <v>3.24</v>
      </c>
      <c r="ED7" s="24">
        <v>9.4600000000000009</v>
      </c>
      <c r="EE7" s="24">
        <v>0.03</v>
      </c>
      <c r="EF7" s="24">
        <v>0</v>
      </c>
      <c r="EG7" s="24">
        <v>0.12</v>
      </c>
      <c r="EH7" s="24">
        <v>0.02</v>
      </c>
      <c r="EI7" s="24">
        <v>0.04</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2025-12-23T06:06:25Z</dcterms:created>
  <dcterms:modified xsi:type="dcterms:W3CDTF">2026-02-25T01:05:53Z</dcterms:modified>
  <cp:category/>
</cp:coreProperties>
</file>