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公共下水\"/>
    </mc:Choice>
  </mc:AlternateContent>
  <xr:revisionPtr revIDLastSave="0" documentId="13_ncr:1_{634E24D4-C13A-4277-A7F3-B3D606F87B43}" xr6:coauthVersionLast="47" xr6:coauthVersionMax="47" xr10:uidLastSave="{00000000-0000-0000-0000-000000000000}"/>
  <workbookProtection workbookAlgorithmName="SHA-512" workbookHashValue="3+Kf2iu9l48IyeWhqdtOseQ+rN+6WI4UWrOng4rxDMeAYrKsHTbAip3+1Orjns7X5cehLrXrHBMjwbhhDiX5JQ==" workbookSaltValue="qZ+ZiZh/lg7cz1Zqa6UZ+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N6" i="5"/>
  <c r="M6" i="5"/>
  <c r="AD8" i="4" s="1"/>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I85" i="4"/>
  <c r="H85" i="4"/>
  <c r="G85" i="4"/>
  <c r="BB10" i="4"/>
  <c r="AD10" i="4"/>
  <c r="W10" i="4"/>
  <c r="P10" i="4"/>
  <c r="I10" i="4"/>
  <c r="B10" i="4"/>
  <c r="BB8" i="4"/>
  <c r="AT8" i="4"/>
  <c r="W8" i="4"/>
  <c r="B8" i="4"/>
  <c r="B6" i="4"/>
</calcChain>
</file>

<file path=xl/sharedStrings.xml><?xml version="1.0" encoding="utf-8"?>
<sst xmlns="http://schemas.openxmlformats.org/spreadsheetml/2006/main" count="231" uniqueCount="114">
  <si>
    <t>人口（人）</t>
    <rPh sb="0" eb="2">
      <t>ジンコウ</t>
    </rPh>
    <rPh sb="3" eb="4">
      <t>ヒト</t>
    </rPh>
    <phoneticPr fontId="1"/>
  </si>
  <si>
    <t>1⑥</t>
  </si>
  <si>
    <t>令和6年度全国平均</t>
    <rPh sb="0" eb="2">
      <t>レイワ</t>
    </rPh>
    <rPh sb="3" eb="5">
      <t>ネンド</t>
    </rPh>
    <phoneticPr fontId="1"/>
  </si>
  <si>
    <t>経営比較分析表（令和6年度決算）</t>
    <rPh sb="8" eb="10">
      <t>レイワ</t>
    </rPh>
    <rPh sb="11" eb="13">
      <t>ネンド</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</si>
  <si>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</si>
  <si>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</si>
  <si>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</si>
  <si>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</si>
  <si>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</si>
  <si>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</si>
  <si>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</si>
  <si>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r>
      <t>面積(km</t>
    </r>
    <r>
      <rPr>
        <b/>
        <vertAlign val="superscript"/>
        <sz val="11"/>
        <color theme="1"/>
        <rFont val="ＭＳ ゴシック"/>
        <family val="3"/>
        <charset val="128"/>
      </rPr>
      <t>2</t>
    </r>
    <r>
      <rPr>
        <b/>
        <sz val="11"/>
        <color theme="1"/>
        <rFont val="ＭＳ ゴシック"/>
        <family val="3"/>
        <charset val="128"/>
      </rPr>
      <t>)</t>
    </r>
  </si>
  <si>
    <t>類似団体区分</t>
    <rPh sb="4" eb="6">
      <t>クブン</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</si>
  <si>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</si>
  <si>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当該団体値（当該値）</t>
    <rPh sb="2" eb="4">
      <t>ダンタイ</t>
    </rPh>
    <phoneticPr fontId="1"/>
  </si>
  <si>
    <t>分析欄</t>
    <rPh sb="0" eb="2">
      <t>ブンセキ</t>
    </rPh>
    <rPh sb="2" eb="3">
      <t>ラン</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</si>
  <si>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</si>
  <si>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管理者の情報</t>
    <rPh sb="0" eb="3">
      <t>カンリシャ</t>
    </rPh>
    <rPh sb="4" eb="6">
      <t>ジョウホウ</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</si>
  <si>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</si>
  <si>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</si>
  <si>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施設CD</t>
    <rPh sb="0" eb="2">
      <t>シセツ</t>
    </rPh>
    <phoneticPr fontId="1"/>
  </si>
  <si>
    <t>業種CD</t>
    <rPh sb="0" eb="2">
      <t>ギョウシュ</t>
    </rPh>
    <phoneticPr fontId="1"/>
  </si>
  <si>
    <t>■</t>
  </si>
  <si>
    <t>資金不足比率(％)</t>
  </si>
  <si>
    <t>自己資本構成比率(％)</t>
  </si>
  <si>
    <t>1⑦</t>
  </si>
  <si>
    <t>2. 老朽化の状況</t>
  </si>
  <si>
    <t>－</t>
  </si>
  <si>
    <t>類似団体</t>
    <rPh sb="0" eb="2">
      <t>ルイジ</t>
    </rPh>
    <rPh sb="2" eb="4">
      <t>ダンタイ</t>
    </rPh>
    <phoneticPr fontId="1"/>
  </si>
  <si>
    <t>普及率(％)</t>
  </si>
  <si>
    <t>有収率(％)</t>
    <rPh sb="0" eb="1">
      <t>ユウ</t>
    </rPh>
    <rPh sb="1" eb="3">
      <t>シュウリツ</t>
    </rPh>
    <phoneticPr fontId="1"/>
  </si>
  <si>
    <t>処理区域内人口(人)</t>
    <rPh sb="0" eb="2">
      <t>ショリ</t>
    </rPh>
    <rPh sb="2" eb="5">
      <t>クイキナイ</t>
    </rPh>
    <phoneticPr fontId="1"/>
  </si>
  <si>
    <t>④企業債残高対事業規模比率(％)</t>
  </si>
  <si>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</si>
  <si>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類似団体平均値（平均値）</t>
  </si>
  <si>
    <t>大項目</t>
    <rPh sb="0" eb="3">
      <t>ダイコウモク</t>
    </rPh>
    <phoneticPr fontId="1"/>
  </si>
  <si>
    <t>1②</t>
  </si>
  <si>
    <t>全国平均</t>
    <rPh sb="0" eb="2">
      <t>ゼンコク</t>
    </rPh>
    <rPh sb="2" eb="4">
      <t>ヘイキン</t>
    </rPh>
    <phoneticPr fontId="1"/>
  </si>
  <si>
    <t>【】</t>
  </si>
  <si>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</si>
  <si>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</si>
  <si>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</si>
  <si>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</si>
  <si>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</si>
  <si>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</si>
  <si>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⑧水洗化率(％)</t>
  </si>
  <si>
    <t>←年数補正</t>
    <rPh sb="1" eb="3">
      <t>ネンスウ</t>
    </rPh>
    <rPh sb="3" eb="5">
      <t>ホセイ</t>
    </rPh>
    <phoneticPr fontId="1"/>
  </si>
  <si>
    <t>団体CD</t>
    <rPh sb="0" eb="2">
      <t>ダンタイ</t>
    </rPh>
    <phoneticPr fontId="1"/>
  </si>
  <si>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</si>
  <si>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1①</t>
  </si>
  <si>
    <t>①経常収支比率(％)</t>
  </si>
  <si>
    <t>1③</t>
  </si>
  <si>
    <t>項番</t>
    <rPh sb="0" eb="2">
      <t>コウバン</t>
    </rPh>
    <phoneticPr fontId="1"/>
  </si>
  <si>
    <t>1⑧</t>
  </si>
  <si>
    <t>1④</t>
  </si>
  <si>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</si>
  <si>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</si>
  <si>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</si>
  <si>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</si>
  <si>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下水道事業(法適用)</t>
    <rPh sb="3" eb="5">
      <t>ジギョウ</t>
    </rPh>
    <rPh sb="6" eb="7">
      <t>ホウ</t>
    </rPh>
    <rPh sb="7" eb="9">
      <t>テキヨウ</t>
    </rPh>
    <phoneticPr fontId="1"/>
  </si>
  <si>
    <t>2②</t>
  </si>
  <si>
    <t>2③</t>
  </si>
  <si>
    <t>事業CD</t>
    <rPh sb="0" eb="2">
      <t>ジギョウ</t>
    </rPh>
    <phoneticPr fontId="1"/>
  </si>
  <si>
    <t>年度</t>
    <rPh sb="0" eb="2">
      <t>ネンド</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</si>
  <si>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</si>
  <si>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</si>
  <si>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</si>
  <si>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</si>
  <si>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</si>
  <si>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</si>
  <si>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</si>
  <si>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</si>
  <si>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</si>
  <si>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</si>
  <si>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</si>
  <si>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</si>
  <si>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</si>
  <si>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</si>
  <si>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</si>
  <si>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</si>
  <si>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</si>
  <si>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</si>
  <si>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</si>
  <si>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</si>
  <si>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</si>
  <si>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</si>
  <si>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</si>
  <si>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</si>
  <si>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</si>
  <si>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</si>
  <si>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</si>
  <si>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</si>
  <si>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</si>
  <si>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</si>
  <si>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</si>
  <si>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参照用</t>
    <rPh sb="0" eb="3">
      <t>サンショウヨウ</t>
    </rPh>
    <phoneticPr fontId="1"/>
  </si>
  <si>
    <t>宮崎県　日南市</t>
  </si>
  <si>
    <t>法適用</t>
  </si>
  <si>
    <t>下水道事業</t>
  </si>
  <si>
    <t>公共下水道</t>
  </si>
  <si>
    <t>"R"yy</t>
  </si>
  <si>
    <t>Cc1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</si>
  <si>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</si>
  <si>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</si>
  <si>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</si>
  <si>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</si>
  <si>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</si>
  <si>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</si>
  <si>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</si>
  <si>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</si>
  <si>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←書式設定</t>
    <rPh sb="1" eb="3">
      <t>ショシキ</t>
    </rPh>
    <rPh sb="3" eb="5">
      <t>セッテイ</t>
    </rPh>
    <phoneticPr fontId="1"/>
  </si>
  <si>
    <t>　「有形固定資産減価償却率」については、類似団体平均値を上回っている状況です。これは、更新時期が近付いており、計画的な改築更新が必要とされている施設（資産）が増加していることが示されているため、今後も改築等の財源確保や経営に与える影響を踏まえた分析を行います。
　「管渠老朽化率」については、類似団体平均を大きく上回っています。今後も設備の予防保全のための事業費の平準化を図り、計画的な改築更新を進めていきます。
　「管渠改善率」については、「管渠老朽化率」も高いことから、今後も計画的かつ効率的な更新を進めていきます。</t>
    <rPh sb="222" eb="224">
      <t>カンキョ</t>
    </rPh>
    <rPh sb="224" eb="227">
      <t>ロウキュウカ</t>
    </rPh>
    <rPh sb="227" eb="228">
      <t>リツ</t>
    </rPh>
    <rPh sb="230" eb="231">
      <t>タカ</t>
    </rPh>
    <phoneticPr fontId="1"/>
  </si>
  <si>
    <r>
      <t>　公共下水道事業については、黒字経営となっていますが、現在も処理区域の拡大を行っており、また施設の改築更新等の必要性も出てきているため、今後の経営環境は厳しさを増していくと見込んでいます。
　経営戦略により合理的な投資及び財務状況の現状把握等分析を進めて</t>
    </r>
    <r>
      <rPr>
        <sz val="11"/>
        <rFont val="ＭＳ ゴシック"/>
        <family val="3"/>
        <charset val="128"/>
      </rPr>
      <t>おり、今後も、健全経営を続けていくための改善点の洗い出しや見直しを進めます。
　使用料改定（増額）については、令和７年度の審議会において検討しました。今後も人口減少に伴う使用料収入の減少、将来的な財源不足等を考慮し、また、今後一般会計からの繰入金に依存することも困難な状況にあるため、近隣及び類似団体の状況も参考にしながら、検討を行ってまいります。</t>
    </r>
    <rPh sb="182" eb="184">
      <t>レイワ</t>
    </rPh>
    <rPh sb="185" eb="187">
      <t>ネンド</t>
    </rPh>
    <rPh sb="188" eb="191">
      <t>シンギカイ</t>
    </rPh>
    <rPh sb="195" eb="197">
      <t>ケントウ</t>
    </rPh>
    <rPh sb="289" eb="291">
      <t>ケントウ</t>
    </rPh>
    <rPh sb="292" eb="293">
      <t>オコナ</t>
    </rPh>
    <phoneticPr fontId="1"/>
  </si>
  <si>
    <r>
      <t>　「経常収支比率」については、減価償却費や委託料の増により支出が増となったものの、下水道使用料、雨水処理負担金や他会計補助金の収入の増が大きかったことで、黒字となっております。今後も費用削減及び黒字の確保に努めます。
　「流動比率」については、未払金の減による流動負債の減、現金預金の増による流動資産の増のため、前年度と比較して増となりました。今後も健全経営に努め比率の上昇を目指します。
　「企業債残高対事業規模比率」については、整備区域の拡大やストックマネジメント計画に基づいた施設の改築・更新工事など</t>
    </r>
    <r>
      <rPr>
        <sz val="11"/>
        <rFont val="ＭＳ ゴシック"/>
        <family val="3"/>
        <charset val="128"/>
      </rPr>
      <t>の投資が増大する見込であり、計画的な事業の推進に努めます。
　「経費回収率」については、下水道使用料は微増であり、汚水処理費も減のため前年より増となりました。今後も費用削減や健全経営の維持に努めます。
　「汚水処理原価」については、類似団体平均値よりも低くなっています。引き続き、効率的な汚水処理の分析に努めます。
　「施設利用率」については、類似団体平均値を下回っていますが、処理区域拡大中であり、将来的には上昇するものと考えています。
　「水洗化率」については、類似団体平均値を下回っています。要因は高齢化や経済的な理由などと推測しています。処理区域を拡大中であり、引き続き水洗化率の向上に向けて取り組みます。</t>
    </r>
    <rPh sb="15" eb="17">
      <t>ゲンカ</t>
    </rPh>
    <rPh sb="17" eb="19">
      <t>ショウキャク</t>
    </rPh>
    <rPh sb="19" eb="20">
      <t>ヒ</t>
    </rPh>
    <rPh sb="21" eb="24">
      <t>イタクリョウ</t>
    </rPh>
    <rPh sb="25" eb="26">
      <t>ゾウ</t>
    </rPh>
    <rPh sb="29" eb="31">
      <t>シシュツ</t>
    </rPh>
    <rPh sb="32" eb="33">
      <t>ゾウ</t>
    </rPh>
    <rPh sb="41" eb="44">
      <t>ゲスイドウ</t>
    </rPh>
    <rPh sb="44" eb="47">
      <t>シヨウリョウ</t>
    </rPh>
    <rPh sb="48" eb="50">
      <t>ウスイ</t>
    </rPh>
    <rPh sb="50" eb="52">
      <t>ショリ</t>
    </rPh>
    <rPh sb="52" eb="54">
      <t>フタン</t>
    </rPh>
    <rPh sb="54" eb="55">
      <t>キン</t>
    </rPh>
    <rPh sb="56" eb="57">
      <t>タ</t>
    </rPh>
    <rPh sb="57" eb="59">
      <t>カイケイ</t>
    </rPh>
    <rPh sb="59" eb="62">
      <t>ホジョキン</t>
    </rPh>
    <rPh sb="63" eb="65">
      <t>シュウニュウ</t>
    </rPh>
    <rPh sb="66" eb="67">
      <t>ゾウ</t>
    </rPh>
    <rPh sb="68" eb="69">
      <t>オオ</t>
    </rPh>
    <rPh sb="142" eb="143">
      <t>ゾウ</t>
    </rPh>
    <rPh sb="304" eb="306">
      <t>ビゾウ</t>
    </rPh>
    <rPh sb="310" eb="312">
      <t>オスイ</t>
    </rPh>
    <rPh sb="312" eb="314">
      <t>ショリ</t>
    </rPh>
    <rPh sb="314" eb="315">
      <t>ヒ</t>
    </rPh>
    <rPh sb="316" eb="317">
      <t>ゲン</t>
    </rPh>
    <rPh sb="320" eb="322">
      <t>ゼンネン</t>
    </rPh>
    <rPh sb="507" eb="508">
      <t>カ</t>
    </rPh>
    <rPh sb="509" eb="511">
      <t>ケイザイ</t>
    </rPh>
    <rPh sb="511" eb="512">
      <t>テキ</t>
    </rPh>
    <rPh sb="513" eb="515">
      <t>リユウ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</si>
</sst>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16" fillId="0" borderId="4"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0.35</c:v>
                </c:pt>
                <c:pt idx="2">
                  <c:v>1.08</c:v>
                </c:pt>
                <c:pt idx="3">
                  <c:v>0.79</c:v>
                </c:pt>
                <c:pt idx="4">
                  <c:v>0.79</c:v>
                </c:pt>
              </c:numCache>
            </c:numRef>
          </c:val>
          <c:extLst>
            <c:ext xmlns:c16="http://schemas.microsoft.com/office/drawing/2014/chart" uri="{C3380CC4-5D6E-409C-BE32-E72D297353CC}">
              <c16:uniqueId val="{00000000-BF94-42C9-95F6-9129819B14E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BF94-42C9-95F6-9129819B14E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43.48</c:v>
                </c:pt>
                <c:pt idx="1">
                  <c:v>43.85</c:v>
                </c:pt>
                <c:pt idx="2">
                  <c:v>43.35</c:v>
                </c:pt>
                <c:pt idx="3">
                  <c:v>42.12</c:v>
                </c:pt>
                <c:pt idx="4">
                  <c:v>43.56</c:v>
                </c:pt>
              </c:numCache>
            </c:numRef>
          </c:val>
          <c:extLst>
            <c:ext xmlns:c16="http://schemas.microsoft.com/office/drawing/2014/chart" uri="{C3380CC4-5D6E-409C-BE32-E72D297353CC}">
              <c16:uniqueId val="{00000000-F55D-4C4F-A6D1-975C63C9DDF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F55D-4C4F-A6D1-975C63C9DDF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81.81</c:v>
                </c:pt>
                <c:pt idx="1">
                  <c:v>81.96</c:v>
                </c:pt>
                <c:pt idx="2">
                  <c:v>82.16</c:v>
                </c:pt>
                <c:pt idx="3">
                  <c:v>82.44</c:v>
                </c:pt>
                <c:pt idx="4">
                  <c:v>83.15</c:v>
                </c:pt>
              </c:numCache>
            </c:numRef>
          </c:val>
          <c:extLst>
            <c:ext xmlns:c16="http://schemas.microsoft.com/office/drawing/2014/chart" uri="{C3380CC4-5D6E-409C-BE32-E72D297353CC}">
              <c16:uniqueId val="{00000000-E20F-43C2-A659-36D0FB6961A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E20F-43C2-A659-36D0FB6961A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106.16</c:v>
                </c:pt>
                <c:pt idx="1">
                  <c:v>104.95</c:v>
                </c:pt>
                <c:pt idx="2">
                  <c:v>105.6</c:v>
                </c:pt>
                <c:pt idx="3">
                  <c:v>105.55</c:v>
                </c:pt>
                <c:pt idx="4">
                  <c:v>107.4</c:v>
                </c:pt>
              </c:numCache>
            </c:numRef>
          </c:val>
          <c:extLst>
            <c:ext xmlns:c16="http://schemas.microsoft.com/office/drawing/2014/chart" uri="{C3380CC4-5D6E-409C-BE32-E72D297353CC}">
              <c16:uniqueId val="{00000000-E63F-4956-A9CE-B4A2ABABD6E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E63F-4956-A9CE-B4A2ABABD6E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50.13</c:v>
                </c:pt>
                <c:pt idx="1">
                  <c:v>50.85</c:v>
                </c:pt>
                <c:pt idx="2">
                  <c:v>50.89</c:v>
                </c:pt>
                <c:pt idx="3">
                  <c:v>51.51</c:v>
                </c:pt>
                <c:pt idx="4">
                  <c:v>51.19</c:v>
                </c:pt>
              </c:numCache>
            </c:numRef>
          </c:val>
          <c:extLst>
            <c:ext xmlns:c16="http://schemas.microsoft.com/office/drawing/2014/chart" uri="{C3380CC4-5D6E-409C-BE32-E72D297353CC}">
              <c16:uniqueId val="{00000000-999E-4DC9-8351-0C2BA3D61BE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999E-4DC9-8351-0C2BA3D61BE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6.68</c:v>
                </c:pt>
                <c:pt idx="1">
                  <c:v>8.01</c:v>
                </c:pt>
                <c:pt idx="2">
                  <c:v>8.43</c:v>
                </c:pt>
                <c:pt idx="3">
                  <c:v>8.5</c:v>
                </c:pt>
                <c:pt idx="4">
                  <c:v>8.5500000000000007</c:v>
                </c:pt>
              </c:numCache>
            </c:numRef>
          </c:val>
          <c:extLst>
            <c:ext xmlns:c16="http://schemas.microsoft.com/office/drawing/2014/chart" uri="{C3380CC4-5D6E-409C-BE32-E72D297353CC}">
              <c16:uniqueId val="{00000000-314D-450A-AB1D-006E6B458B4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314D-450A-AB1D-006E6B458B4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D8-4AF5-AAE6-F676E98C317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65D8-4AF5-AAE6-F676E98C317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101.77</c:v>
                </c:pt>
                <c:pt idx="1">
                  <c:v>97.13</c:v>
                </c:pt>
                <c:pt idx="2">
                  <c:v>70.7</c:v>
                </c:pt>
                <c:pt idx="3">
                  <c:v>48.47</c:v>
                </c:pt>
                <c:pt idx="4">
                  <c:v>51.72</c:v>
                </c:pt>
              </c:numCache>
            </c:numRef>
          </c:val>
          <c:extLst>
            <c:ext xmlns:c16="http://schemas.microsoft.com/office/drawing/2014/chart" uri="{C3380CC4-5D6E-409C-BE32-E72D297353CC}">
              <c16:uniqueId val="{00000000-1DA9-4037-A8C0-372DF6B8D7D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1DA9-4037-A8C0-372DF6B8D7D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2460.3200000000002</c:v>
                </c:pt>
                <c:pt idx="1">
                  <c:v>2416.0300000000002</c:v>
                </c:pt>
                <c:pt idx="2">
                  <c:v>2609.6999999999998</c:v>
                </c:pt>
                <c:pt idx="3">
                  <c:v>2548.31</c:v>
                </c:pt>
                <c:pt idx="4">
                  <c:v>2524.08</c:v>
                </c:pt>
              </c:numCache>
            </c:numRef>
          </c:val>
          <c:extLst>
            <c:ext xmlns:c16="http://schemas.microsoft.com/office/drawing/2014/chart" uri="{C3380CC4-5D6E-409C-BE32-E72D297353CC}">
              <c16:uniqueId val="{00000000-B051-41B2-AAAE-C2B8A8F4A31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B051-41B2-AAAE-C2B8A8F4A31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108.21</c:v>
                </c:pt>
                <c:pt idx="1">
                  <c:v>105.51</c:v>
                </c:pt>
                <c:pt idx="2">
                  <c:v>105.21</c:v>
                </c:pt>
                <c:pt idx="3">
                  <c:v>103.8</c:v>
                </c:pt>
                <c:pt idx="4">
                  <c:v>105.5</c:v>
                </c:pt>
              </c:numCache>
            </c:numRef>
          </c:val>
          <c:extLst>
            <c:ext xmlns:c16="http://schemas.microsoft.com/office/drawing/2014/chart" uri="{C3380CC4-5D6E-409C-BE32-E72D297353CC}">
              <c16:uniqueId val="{00000000-D03A-4B5F-8238-5B7BA2D6347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D03A-4B5F-8238-5B7BA2D6347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150.24</c:v>
                </c:pt>
                <c:pt idx="1">
                  <c:v>149.85</c:v>
                </c:pt>
                <c:pt idx="2">
                  <c:v>149.85</c:v>
                </c:pt>
                <c:pt idx="3">
                  <c:v>152.19</c:v>
                </c:pt>
                <c:pt idx="4">
                  <c:v>149.85</c:v>
                </c:pt>
              </c:numCache>
            </c:numRef>
          </c:val>
          <c:extLst>
            <c:ext xmlns:c16="http://schemas.microsoft.com/office/drawing/2014/chart" uri="{C3380CC4-5D6E-409C-BE32-E72D297353CC}">
              <c16:uniqueId val="{00000000-01A5-4310-8DAB-6B2DF0E7B5A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01A5-4310-8DAB-6B2DF0E7B5A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3</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宮崎県　日南市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5</v>
      </c>
      <c r="C7" s="29"/>
      <c r="D7" s="29"/>
      <c r="E7" s="29"/>
      <c r="F7" s="29"/>
      <c r="G7" s="29"/>
      <c r="H7" s="29"/>
      <c r="I7" s="29" t="s">
        <v>7</v>
      </c>
      <c r="J7" s="29"/>
      <c r="K7" s="29"/>
      <c r="L7" s="29"/>
      <c r="M7" s="29"/>
      <c r="N7" s="29"/>
      <c r="O7" s="29"/>
      <c r="P7" s="29" t="s">
        <v>10</v>
      </c>
      <c r="Q7" s="29"/>
      <c r="R7" s="29"/>
      <c r="S7" s="29"/>
      <c r="T7" s="29"/>
      <c r="U7" s="29"/>
      <c r="V7" s="29"/>
      <c r="W7" s="29" t="s">
        <v>12</v>
      </c>
      <c r="X7" s="29"/>
      <c r="Y7" s="29"/>
      <c r="Z7" s="29"/>
      <c r="AA7" s="29"/>
      <c r="AB7" s="29"/>
      <c r="AC7" s="29"/>
      <c r="AD7" s="29" t="s">
        <v>17</v>
      </c>
      <c r="AE7" s="29"/>
      <c r="AF7" s="29"/>
      <c r="AG7" s="29"/>
      <c r="AH7" s="29"/>
      <c r="AI7" s="29"/>
      <c r="AJ7" s="29"/>
      <c r="AK7" s="3"/>
      <c r="AL7" s="29" t="s">
        <v>0</v>
      </c>
      <c r="AM7" s="29"/>
      <c r="AN7" s="29"/>
      <c r="AO7" s="29"/>
      <c r="AP7" s="29"/>
      <c r="AQ7" s="29"/>
      <c r="AR7" s="29"/>
      <c r="AS7" s="29"/>
      <c r="AT7" s="29" t="s">
        <v>11</v>
      </c>
      <c r="AU7" s="29"/>
      <c r="AV7" s="29"/>
      <c r="AW7" s="29"/>
      <c r="AX7" s="29"/>
      <c r="AY7" s="29"/>
      <c r="AZ7" s="29"/>
      <c r="BA7" s="29"/>
      <c r="BB7" s="29" t="s">
        <v>18</v>
      </c>
      <c r="BC7" s="29"/>
      <c r="BD7" s="29"/>
      <c r="BE7" s="29"/>
      <c r="BF7" s="29"/>
      <c r="BG7" s="29"/>
      <c r="BH7" s="29"/>
      <c r="BI7" s="29"/>
      <c r="BJ7" s="3"/>
      <c r="BK7" s="3"/>
      <c r="BL7" s="30" t="s">
        <v>19</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Cc1</v>
      </c>
      <c r="X8" s="33"/>
      <c r="Y8" s="33"/>
      <c r="Z8" s="33"/>
      <c r="AA8" s="33"/>
      <c r="AB8" s="33"/>
      <c r="AC8" s="33"/>
      <c r="AD8" s="34" t="str">
        <f>データ!$M$6</f>
        <v>非設置</v>
      </c>
      <c r="AE8" s="34"/>
      <c r="AF8" s="34"/>
      <c r="AG8" s="34"/>
      <c r="AH8" s="34"/>
      <c r="AI8" s="34"/>
      <c r="AJ8" s="34"/>
      <c r="AK8" s="3"/>
      <c r="AL8" s="35">
        <f>データ!S6</f>
        <v>48198</v>
      </c>
      <c r="AM8" s="35"/>
      <c r="AN8" s="35"/>
      <c r="AO8" s="35"/>
      <c r="AP8" s="35"/>
      <c r="AQ8" s="35"/>
      <c r="AR8" s="35"/>
      <c r="AS8" s="35"/>
      <c r="AT8" s="36">
        <f>データ!T6</f>
        <v>535.49</v>
      </c>
      <c r="AU8" s="36"/>
      <c r="AV8" s="36"/>
      <c r="AW8" s="36"/>
      <c r="AX8" s="36"/>
      <c r="AY8" s="36"/>
      <c r="AZ8" s="36"/>
      <c r="BA8" s="36"/>
      <c r="BB8" s="36">
        <f>データ!U6</f>
        <v>90.01</v>
      </c>
      <c r="BC8" s="36"/>
      <c r="BD8" s="36"/>
      <c r="BE8" s="36"/>
      <c r="BF8" s="36"/>
      <c r="BG8" s="36"/>
      <c r="BH8" s="36"/>
      <c r="BI8" s="36"/>
      <c r="BJ8" s="3"/>
      <c r="BK8" s="3"/>
      <c r="BL8" s="37" t="s">
        <v>22</v>
      </c>
      <c r="BM8" s="38"/>
      <c r="BN8" s="39" t="s">
        <v>14</v>
      </c>
      <c r="BO8" s="39"/>
      <c r="BP8" s="39"/>
      <c r="BQ8" s="39"/>
      <c r="BR8" s="39"/>
      <c r="BS8" s="39"/>
      <c r="BT8" s="39"/>
      <c r="BU8" s="39"/>
      <c r="BV8" s="39"/>
      <c r="BW8" s="39"/>
      <c r="BX8" s="39"/>
      <c r="BY8" s="40"/>
    </row>
    <row r="9" spans="1:78" ht="18.75" customHeight="1" x14ac:dyDescent="0.2">
      <c r="A9" s="2"/>
      <c r="B9" s="29" t="s">
        <v>23</v>
      </c>
      <c r="C9" s="29"/>
      <c r="D9" s="29"/>
      <c r="E9" s="29"/>
      <c r="F9" s="29"/>
      <c r="G9" s="29"/>
      <c r="H9" s="29"/>
      <c r="I9" s="29" t="s">
        <v>24</v>
      </c>
      <c r="J9" s="29"/>
      <c r="K9" s="29"/>
      <c r="L9" s="29"/>
      <c r="M9" s="29"/>
      <c r="N9" s="29"/>
      <c r="O9" s="29"/>
      <c r="P9" s="29" t="s">
        <v>29</v>
      </c>
      <c r="Q9" s="29"/>
      <c r="R9" s="29"/>
      <c r="S9" s="29"/>
      <c r="T9" s="29"/>
      <c r="U9" s="29"/>
      <c r="V9" s="29"/>
      <c r="W9" s="29" t="s">
        <v>30</v>
      </c>
      <c r="X9" s="29"/>
      <c r="Y9" s="29"/>
      <c r="Z9" s="29"/>
      <c r="AA9" s="29"/>
      <c r="AB9" s="29"/>
      <c r="AC9" s="29"/>
      <c r="AD9" s="29" t="s">
        <v>16</v>
      </c>
      <c r="AE9" s="29"/>
      <c r="AF9" s="29"/>
      <c r="AG9" s="29"/>
      <c r="AH9" s="29"/>
      <c r="AI9" s="29"/>
      <c r="AJ9" s="29"/>
      <c r="AK9" s="3"/>
      <c r="AL9" s="29" t="s">
        <v>31</v>
      </c>
      <c r="AM9" s="29"/>
      <c r="AN9" s="29"/>
      <c r="AO9" s="29"/>
      <c r="AP9" s="29"/>
      <c r="AQ9" s="29"/>
      <c r="AR9" s="29"/>
      <c r="AS9" s="29"/>
      <c r="AT9" s="29" t="s">
        <v>33</v>
      </c>
      <c r="AU9" s="29"/>
      <c r="AV9" s="29"/>
      <c r="AW9" s="29"/>
      <c r="AX9" s="29"/>
      <c r="AY9" s="29"/>
      <c r="AZ9" s="29"/>
      <c r="BA9" s="29"/>
      <c r="BB9" s="29" t="s">
        <v>13</v>
      </c>
      <c r="BC9" s="29"/>
      <c r="BD9" s="29"/>
      <c r="BE9" s="29"/>
      <c r="BF9" s="29"/>
      <c r="BG9" s="29"/>
      <c r="BH9" s="29"/>
      <c r="BI9" s="29"/>
      <c r="BJ9" s="3"/>
      <c r="BK9" s="3"/>
      <c r="BL9" s="41" t="s">
        <v>27</v>
      </c>
      <c r="BM9" s="42"/>
      <c r="BN9" s="43" t="s">
        <v>34</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54.87</v>
      </c>
      <c r="J10" s="36"/>
      <c r="K10" s="36"/>
      <c r="L10" s="36"/>
      <c r="M10" s="36"/>
      <c r="N10" s="36"/>
      <c r="O10" s="36"/>
      <c r="P10" s="36">
        <f>データ!P6</f>
        <v>36.53</v>
      </c>
      <c r="Q10" s="36"/>
      <c r="R10" s="36"/>
      <c r="S10" s="36"/>
      <c r="T10" s="36"/>
      <c r="U10" s="36"/>
      <c r="V10" s="36"/>
      <c r="W10" s="36">
        <f>データ!Q6</f>
        <v>73.88</v>
      </c>
      <c r="X10" s="36"/>
      <c r="Y10" s="36"/>
      <c r="Z10" s="36"/>
      <c r="AA10" s="36"/>
      <c r="AB10" s="36"/>
      <c r="AC10" s="36"/>
      <c r="AD10" s="35">
        <f>データ!R6</f>
        <v>3025</v>
      </c>
      <c r="AE10" s="35"/>
      <c r="AF10" s="35"/>
      <c r="AG10" s="35"/>
      <c r="AH10" s="35"/>
      <c r="AI10" s="35"/>
      <c r="AJ10" s="35"/>
      <c r="AK10" s="2"/>
      <c r="AL10" s="35">
        <f>データ!V6</f>
        <v>17404</v>
      </c>
      <c r="AM10" s="35"/>
      <c r="AN10" s="35"/>
      <c r="AO10" s="35"/>
      <c r="AP10" s="35"/>
      <c r="AQ10" s="35"/>
      <c r="AR10" s="35"/>
      <c r="AS10" s="35"/>
      <c r="AT10" s="36">
        <f>データ!W6</f>
        <v>6</v>
      </c>
      <c r="AU10" s="36"/>
      <c r="AV10" s="36"/>
      <c r="AW10" s="36"/>
      <c r="AX10" s="36"/>
      <c r="AY10" s="36"/>
      <c r="AZ10" s="36"/>
      <c r="BA10" s="36"/>
      <c r="BB10" s="36">
        <f>データ!X6</f>
        <v>2900.67</v>
      </c>
      <c r="BC10" s="36"/>
      <c r="BD10" s="36"/>
      <c r="BE10" s="36"/>
      <c r="BF10" s="36"/>
      <c r="BG10" s="36"/>
      <c r="BH10" s="36"/>
      <c r="BI10" s="36"/>
      <c r="BJ10" s="2"/>
      <c r="BK10" s="2"/>
      <c r="BL10" s="45" t="s">
        <v>38</v>
      </c>
      <c r="BM10" s="46"/>
      <c r="BN10" s="47" t="s">
        <v>2</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15</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39</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6</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79" t="s">
        <v>113</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44</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111</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26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42</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79" t="s">
        <v>112</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79"/>
      <c r="BM80" s="80"/>
      <c r="BN80" s="80"/>
      <c r="BO80" s="80"/>
      <c r="BP80" s="80"/>
      <c r="BQ80" s="80"/>
      <c r="BR80" s="80"/>
      <c r="BS80" s="80"/>
      <c r="BT80" s="80"/>
      <c r="BU80" s="80"/>
      <c r="BV80" s="80"/>
      <c r="BW80" s="80"/>
      <c r="BX80" s="80"/>
      <c r="BY80" s="80"/>
      <c r="BZ80" s="81"/>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79"/>
      <c r="BM81" s="80"/>
      <c r="BN81" s="80"/>
      <c r="BO81" s="80"/>
      <c r="BP81" s="80"/>
      <c r="BQ81" s="80"/>
      <c r="BR81" s="80"/>
      <c r="BS81" s="80"/>
      <c r="BT81" s="80"/>
      <c r="BU81" s="80"/>
      <c r="BV81" s="80"/>
      <c r="BW81" s="80"/>
      <c r="BX81" s="80"/>
      <c r="BY81" s="80"/>
      <c r="BZ81" s="81"/>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82"/>
      <c r="BM82" s="83"/>
      <c r="BN82" s="83"/>
      <c r="BO82" s="83"/>
      <c r="BP82" s="83"/>
      <c r="BQ82" s="83"/>
      <c r="BR82" s="83"/>
      <c r="BS82" s="83"/>
      <c r="BT82" s="83"/>
      <c r="BU82" s="83"/>
      <c r="BV82" s="83"/>
      <c r="BW82" s="83"/>
      <c r="BX82" s="83"/>
      <c r="BY82" s="83"/>
      <c r="BZ82" s="84"/>
    </row>
    <row r="83" spans="1:78" x14ac:dyDescent="0.2">
      <c r="C83" s="49" t="s">
        <v>48</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37</v>
      </c>
      <c r="C84" s="6"/>
      <c r="D84" s="6"/>
      <c r="E84" s="6" t="s">
        <v>49</v>
      </c>
      <c r="F84" s="6" t="s">
        <v>36</v>
      </c>
      <c r="G84" s="6" t="s">
        <v>51</v>
      </c>
      <c r="H84" s="6" t="s">
        <v>54</v>
      </c>
      <c r="I84" s="6" t="s">
        <v>55</v>
      </c>
      <c r="J84" s="6" t="s">
        <v>1</v>
      </c>
      <c r="K84" s="6" t="s">
        <v>25</v>
      </c>
      <c r="L84" s="6" t="s">
        <v>53</v>
      </c>
      <c r="M84" s="6" t="s">
        <v>56</v>
      </c>
      <c r="N84" s="6" t="s">
        <v>60</v>
      </c>
      <c r="O84" s="6" t="s">
        <v>61</v>
      </c>
    </row>
    <row r="85" spans="1:78" hidden="1" x14ac:dyDescent="0.2">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AMiOn5HRFOLKJGpHlBw+4FMjtuZyeuNaZE6Sd/tktmXYeB6t8xSlS2556B+dLdnsMYyEdfB5MrgJHSh3YByFsw==" saltValue="emhZoaRZTWWYm772vPb2Jw=="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59</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52</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35</v>
      </c>
      <c r="B3" s="16" t="s">
        <v>63</v>
      </c>
      <c r="C3" s="16" t="s">
        <v>47</v>
      </c>
      <c r="D3" s="16" t="s">
        <v>9</v>
      </c>
      <c r="E3" s="16" t="s">
        <v>21</v>
      </c>
      <c r="F3" s="16" t="s">
        <v>62</v>
      </c>
      <c r="G3" s="16" t="s">
        <v>20</v>
      </c>
      <c r="H3" s="73" t="s">
        <v>65</v>
      </c>
      <c r="I3" s="74"/>
      <c r="J3" s="74"/>
      <c r="K3" s="74"/>
      <c r="L3" s="74"/>
      <c r="M3" s="74"/>
      <c r="N3" s="74"/>
      <c r="O3" s="74"/>
      <c r="P3" s="74"/>
      <c r="Q3" s="74"/>
      <c r="R3" s="74"/>
      <c r="S3" s="74"/>
      <c r="T3" s="74"/>
      <c r="U3" s="74"/>
      <c r="V3" s="74"/>
      <c r="W3" s="74"/>
      <c r="X3" s="75"/>
      <c r="Y3" s="71" t="s">
        <v>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66</v>
      </c>
      <c r="B4" s="17"/>
      <c r="C4" s="17"/>
      <c r="D4" s="17"/>
      <c r="E4" s="17"/>
      <c r="F4" s="17"/>
      <c r="G4" s="17"/>
      <c r="H4" s="76"/>
      <c r="I4" s="77"/>
      <c r="J4" s="77"/>
      <c r="K4" s="77"/>
      <c r="L4" s="77"/>
      <c r="M4" s="77"/>
      <c r="N4" s="77"/>
      <c r="O4" s="77"/>
      <c r="P4" s="77"/>
      <c r="Q4" s="77"/>
      <c r="R4" s="77"/>
      <c r="S4" s="77"/>
      <c r="T4" s="77"/>
      <c r="U4" s="77"/>
      <c r="V4" s="77"/>
      <c r="W4" s="77"/>
      <c r="X4" s="78"/>
      <c r="Y4" s="72" t="s">
        <v>50</v>
      </c>
      <c r="Z4" s="72"/>
      <c r="AA4" s="72"/>
      <c r="AB4" s="72"/>
      <c r="AC4" s="72"/>
      <c r="AD4" s="72"/>
      <c r="AE4" s="72"/>
      <c r="AF4" s="72"/>
      <c r="AG4" s="72"/>
      <c r="AH4" s="72"/>
      <c r="AI4" s="72"/>
      <c r="AJ4" s="72" t="s">
        <v>40</v>
      </c>
      <c r="AK4" s="72"/>
      <c r="AL4" s="72"/>
      <c r="AM4" s="72"/>
      <c r="AN4" s="72"/>
      <c r="AO4" s="72"/>
      <c r="AP4" s="72"/>
      <c r="AQ4" s="72"/>
      <c r="AR4" s="72"/>
      <c r="AS4" s="72"/>
      <c r="AT4" s="72"/>
      <c r="AU4" s="72" t="s">
        <v>64</v>
      </c>
      <c r="AV4" s="72"/>
      <c r="AW4" s="72"/>
      <c r="AX4" s="72"/>
      <c r="AY4" s="72"/>
      <c r="AZ4" s="72"/>
      <c r="BA4" s="72"/>
      <c r="BB4" s="72"/>
      <c r="BC4" s="72"/>
      <c r="BD4" s="72"/>
      <c r="BE4" s="72"/>
      <c r="BF4" s="72" t="s">
        <v>32</v>
      </c>
      <c r="BG4" s="72"/>
      <c r="BH4" s="72"/>
      <c r="BI4" s="72"/>
      <c r="BJ4" s="72"/>
      <c r="BK4" s="72"/>
      <c r="BL4" s="72"/>
      <c r="BM4" s="72"/>
      <c r="BN4" s="72"/>
      <c r="BO4" s="72"/>
      <c r="BP4" s="72"/>
      <c r="BQ4" s="72" t="s">
        <v>67</v>
      </c>
      <c r="BR4" s="72"/>
      <c r="BS4" s="72"/>
      <c r="BT4" s="72"/>
      <c r="BU4" s="72"/>
      <c r="BV4" s="72"/>
      <c r="BW4" s="72"/>
      <c r="BX4" s="72"/>
      <c r="BY4" s="72"/>
      <c r="BZ4" s="72"/>
      <c r="CA4" s="72"/>
      <c r="CB4" s="72" t="s">
        <v>68</v>
      </c>
      <c r="CC4" s="72"/>
      <c r="CD4" s="72"/>
      <c r="CE4" s="72"/>
      <c r="CF4" s="72"/>
      <c r="CG4" s="72"/>
      <c r="CH4" s="72"/>
      <c r="CI4" s="72"/>
      <c r="CJ4" s="72"/>
      <c r="CK4" s="72"/>
      <c r="CL4" s="72"/>
      <c r="CM4" s="72" t="s">
        <v>69</v>
      </c>
      <c r="CN4" s="72"/>
      <c r="CO4" s="72"/>
      <c r="CP4" s="72"/>
      <c r="CQ4" s="72"/>
      <c r="CR4" s="72"/>
      <c r="CS4" s="72"/>
      <c r="CT4" s="72"/>
      <c r="CU4" s="72"/>
      <c r="CV4" s="72"/>
      <c r="CW4" s="72"/>
      <c r="CX4" s="72" t="s">
        <v>45</v>
      </c>
      <c r="CY4" s="72"/>
      <c r="CZ4" s="72"/>
      <c r="DA4" s="72"/>
      <c r="DB4" s="72"/>
      <c r="DC4" s="72"/>
      <c r="DD4" s="72"/>
      <c r="DE4" s="72"/>
      <c r="DF4" s="72"/>
      <c r="DG4" s="72"/>
      <c r="DH4" s="72"/>
      <c r="DI4" s="72" t="s">
        <v>58</v>
      </c>
      <c r="DJ4" s="72"/>
      <c r="DK4" s="72"/>
      <c r="DL4" s="72"/>
      <c r="DM4" s="72"/>
      <c r="DN4" s="72"/>
      <c r="DO4" s="72"/>
      <c r="DP4" s="72"/>
      <c r="DQ4" s="72"/>
      <c r="DR4" s="72"/>
      <c r="DS4" s="72"/>
      <c r="DT4" s="72" t="s">
        <v>70</v>
      </c>
      <c r="DU4" s="72"/>
      <c r="DV4" s="72"/>
      <c r="DW4" s="72"/>
      <c r="DX4" s="72"/>
      <c r="DY4" s="72"/>
      <c r="DZ4" s="72"/>
      <c r="EA4" s="72"/>
      <c r="EB4" s="72"/>
      <c r="EC4" s="72"/>
      <c r="ED4" s="72"/>
      <c r="EE4" s="72" t="s">
        <v>71</v>
      </c>
      <c r="EF4" s="72"/>
      <c r="EG4" s="72"/>
      <c r="EH4" s="72"/>
      <c r="EI4" s="72"/>
      <c r="EJ4" s="72"/>
      <c r="EK4" s="72"/>
      <c r="EL4" s="72"/>
      <c r="EM4" s="72"/>
      <c r="EN4" s="72"/>
      <c r="EO4" s="72"/>
    </row>
    <row r="5" spans="1:148" x14ac:dyDescent="0.2">
      <c r="A5" s="14" t="s">
        <v>43</v>
      </c>
      <c r="B5" s="18"/>
      <c r="C5" s="18"/>
      <c r="D5" s="18"/>
      <c r="E5" s="18"/>
      <c r="F5" s="18"/>
      <c r="G5" s="18"/>
      <c r="H5" s="22" t="s">
        <v>72</v>
      </c>
      <c r="I5" s="22" t="s">
        <v>73</v>
      </c>
      <c r="J5" s="22" t="s">
        <v>57</v>
      </c>
      <c r="K5" s="22" t="s">
        <v>74</v>
      </c>
      <c r="L5" s="22" t="s">
        <v>28</v>
      </c>
      <c r="M5" s="22" t="s">
        <v>17</v>
      </c>
      <c r="N5" s="22" t="s">
        <v>75</v>
      </c>
      <c r="O5" s="22" t="s">
        <v>76</v>
      </c>
      <c r="P5" s="22" t="s">
        <v>77</v>
      </c>
      <c r="Q5" s="22" t="s">
        <v>78</v>
      </c>
      <c r="R5" s="22" t="s">
        <v>79</v>
      </c>
      <c r="S5" s="22" t="s">
        <v>80</v>
      </c>
      <c r="T5" s="22" t="s">
        <v>81</v>
      </c>
      <c r="U5" s="22" t="s">
        <v>82</v>
      </c>
      <c r="V5" s="22" t="s">
        <v>83</v>
      </c>
      <c r="W5" s="22" t="s">
        <v>84</v>
      </c>
      <c r="X5" s="22" t="s">
        <v>85</v>
      </c>
      <c r="Y5" s="22" t="s">
        <v>86</v>
      </c>
      <c r="Z5" s="22" t="s">
        <v>8</v>
      </c>
      <c r="AA5" s="22" t="s">
        <v>87</v>
      </c>
      <c r="AB5" s="22" t="s">
        <v>88</v>
      </c>
      <c r="AC5" s="22" t="s">
        <v>89</v>
      </c>
      <c r="AD5" s="22" t="s">
        <v>90</v>
      </c>
      <c r="AE5" s="22" t="s">
        <v>91</v>
      </c>
      <c r="AF5" s="22" t="s">
        <v>41</v>
      </c>
      <c r="AG5" s="22" t="s">
        <v>92</v>
      </c>
      <c r="AH5" s="22" t="s">
        <v>93</v>
      </c>
      <c r="AI5" s="22" t="s">
        <v>37</v>
      </c>
      <c r="AJ5" s="22" t="s">
        <v>86</v>
      </c>
      <c r="AK5" s="22" t="s">
        <v>8</v>
      </c>
      <c r="AL5" s="22" t="s">
        <v>87</v>
      </c>
      <c r="AM5" s="22" t="s">
        <v>88</v>
      </c>
      <c r="AN5" s="22" t="s">
        <v>89</v>
      </c>
      <c r="AO5" s="22" t="s">
        <v>90</v>
      </c>
      <c r="AP5" s="22" t="s">
        <v>91</v>
      </c>
      <c r="AQ5" s="22" t="s">
        <v>41</v>
      </c>
      <c r="AR5" s="22" t="s">
        <v>92</v>
      </c>
      <c r="AS5" s="22" t="s">
        <v>93</v>
      </c>
      <c r="AT5" s="22" t="s">
        <v>94</v>
      </c>
      <c r="AU5" s="22" t="s">
        <v>86</v>
      </c>
      <c r="AV5" s="22" t="s">
        <v>8</v>
      </c>
      <c r="AW5" s="22" t="s">
        <v>87</v>
      </c>
      <c r="AX5" s="22" t="s">
        <v>88</v>
      </c>
      <c r="AY5" s="22" t="s">
        <v>89</v>
      </c>
      <c r="AZ5" s="22" t="s">
        <v>90</v>
      </c>
      <c r="BA5" s="22" t="s">
        <v>91</v>
      </c>
      <c r="BB5" s="22" t="s">
        <v>41</v>
      </c>
      <c r="BC5" s="22" t="s">
        <v>92</v>
      </c>
      <c r="BD5" s="22" t="s">
        <v>93</v>
      </c>
      <c r="BE5" s="22" t="s">
        <v>94</v>
      </c>
      <c r="BF5" s="22" t="s">
        <v>86</v>
      </c>
      <c r="BG5" s="22" t="s">
        <v>8</v>
      </c>
      <c r="BH5" s="22" t="s">
        <v>87</v>
      </c>
      <c r="BI5" s="22" t="s">
        <v>88</v>
      </c>
      <c r="BJ5" s="22" t="s">
        <v>89</v>
      </c>
      <c r="BK5" s="22" t="s">
        <v>90</v>
      </c>
      <c r="BL5" s="22" t="s">
        <v>91</v>
      </c>
      <c r="BM5" s="22" t="s">
        <v>41</v>
      </c>
      <c r="BN5" s="22" t="s">
        <v>92</v>
      </c>
      <c r="BO5" s="22" t="s">
        <v>93</v>
      </c>
      <c r="BP5" s="22" t="s">
        <v>94</v>
      </c>
      <c r="BQ5" s="22" t="s">
        <v>86</v>
      </c>
      <c r="BR5" s="22" t="s">
        <v>8</v>
      </c>
      <c r="BS5" s="22" t="s">
        <v>87</v>
      </c>
      <c r="BT5" s="22" t="s">
        <v>88</v>
      </c>
      <c r="BU5" s="22" t="s">
        <v>89</v>
      </c>
      <c r="BV5" s="22" t="s">
        <v>90</v>
      </c>
      <c r="BW5" s="22" t="s">
        <v>91</v>
      </c>
      <c r="BX5" s="22" t="s">
        <v>41</v>
      </c>
      <c r="BY5" s="22" t="s">
        <v>92</v>
      </c>
      <c r="BZ5" s="22" t="s">
        <v>93</v>
      </c>
      <c r="CA5" s="22" t="s">
        <v>94</v>
      </c>
      <c r="CB5" s="22" t="s">
        <v>86</v>
      </c>
      <c r="CC5" s="22" t="s">
        <v>8</v>
      </c>
      <c r="CD5" s="22" t="s">
        <v>87</v>
      </c>
      <c r="CE5" s="22" t="s">
        <v>88</v>
      </c>
      <c r="CF5" s="22" t="s">
        <v>89</v>
      </c>
      <c r="CG5" s="22" t="s">
        <v>90</v>
      </c>
      <c r="CH5" s="22" t="s">
        <v>91</v>
      </c>
      <c r="CI5" s="22" t="s">
        <v>41</v>
      </c>
      <c r="CJ5" s="22" t="s">
        <v>92</v>
      </c>
      <c r="CK5" s="22" t="s">
        <v>93</v>
      </c>
      <c r="CL5" s="22" t="s">
        <v>94</v>
      </c>
      <c r="CM5" s="22" t="s">
        <v>86</v>
      </c>
      <c r="CN5" s="22" t="s">
        <v>8</v>
      </c>
      <c r="CO5" s="22" t="s">
        <v>87</v>
      </c>
      <c r="CP5" s="22" t="s">
        <v>88</v>
      </c>
      <c r="CQ5" s="22" t="s">
        <v>89</v>
      </c>
      <c r="CR5" s="22" t="s">
        <v>90</v>
      </c>
      <c r="CS5" s="22" t="s">
        <v>91</v>
      </c>
      <c r="CT5" s="22" t="s">
        <v>41</v>
      </c>
      <c r="CU5" s="22" t="s">
        <v>92</v>
      </c>
      <c r="CV5" s="22" t="s">
        <v>93</v>
      </c>
      <c r="CW5" s="22" t="s">
        <v>94</v>
      </c>
      <c r="CX5" s="22" t="s">
        <v>86</v>
      </c>
      <c r="CY5" s="22" t="s">
        <v>8</v>
      </c>
      <c r="CZ5" s="22" t="s">
        <v>87</v>
      </c>
      <c r="DA5" s="22" t="s">
        <v>88</v>
      </c>
      <c r="DB5" s="22" t="s">
        <v>89</v>
      </c>
      <c r="DC5" s="22" t="s">
        <v>90</v>
      </c>
      <c r="DD5" s="22" t="s">
        <v>91</v>
      </c>
      <c r="DE5" s="22" t="s">
        <v>41</v>
      </c>
      <c r="DF5" s="22" t="s">
        <v>92</v>
      </c>
      <c r="DG5" s="22" t="s">
        <v>93</v>
      </c>
      <c r="DH5" s="22" t="s">
        <v>94</v>
      </c>
      <c r="DI5" s="22" t="s">
        <v>86</v>
      </c>
      <c r="DJ5" s="22" t="s">
        <v>8</v>
      </c>
      <c r="DK5" s="22" t="s">
        <v>87</v>
      </c>
      <c r="DL5" s="22" t="s">
        <v>88</v>
      </c>
      <c r="DM5" s="22" t="s">
        <v>89</v>
      </c>
      <c r="DN5" s="22" t="s">
        <v>90</v>
      </c>
      <c r="DO5" s="22" t="s">
        <v>91</v>
      </c>
      <c r="DP5" s="22" t="s">
        <v>41</v>
      </c>
      <c r="DQ5" s="22" t="s">
        <v>92</v>
      </c>
      <c r="DR5" s="22" t="s">
        <v>93</v>
      </c>
      <c r="DS5" s="22" t="s">
        <v>94</v>
      </c>
      <c r="DT5" s="22" t="s">
        <v>86</v>
      </c>
      <c r="DU5" s="22" t="s">
        <v>8</v>
      </c>
      <c r="DV5" s="22" t="s">
        <v>87</v>
      </c>
      <c r="DW5" s="22" t="s">
        <v>88</v>
      </c>
      <c r="DX5" s="22" t="s">
        <v>89</v>
      </c>
      <c r="DY5" s="22" t="s">
        <v>90</v>
      </c>
      <c r="DZ5" s="22" t="s">
        <v>91</v>
      </c>
      <c r="EA5" s="22" t="s">
        <v>41</v>
      </c>
      <c r="EB5" s="22" t="s">
        <v>92</v>
      </c>
      <c r="EC5" s="22" t="s">
        <v>93</v>
      </c>
      <c r="ED5" s="22" t="s">
        <v>94</v>
      </c>
      <c r="EE5" s="22" t="s">
        <v>86</v>
      </c>
      <c r="EF5" s="22" t="s">
        <v>8</v>
      </c>
      <c r="EG5" s="22" t="s">
        <v>87</v>
      </c>
      <c r="EH5" s="22" t="s">
        <v>88</v>
      </c>
      <c r="EI5" s="22" t="s">
        <v>89</v>
      </c>
      <c r="EJ5" s="22" t="s">
        <v>90</v>
      </c>
      <c r="EK5" s="22" t="s">
        <v>91</v>
      </c>
      <c r="EL5" s="22" t="s">
        <v>41</v>
      </c>
      <c r="EM5" s="22" t="s">
        <v>92</v>
      </c>
      <c r="EN5" s="22" t="s">
        <v>93</v>
      </c>
      <c r="EO5" s="22" t="s">
        <v>94</v>
      </c>
    </row>
    <row r="6" spans="1:148" s="13" customFormat="1" x14ac:dyDescent="0.2">
      <c r="A6" s="14" t="s">
        <v>95</v>
      </c>
      <c r="B6" s="19">
        <f t="shared" ref="B6:X6" si="1">B7</f>
        <v>2024</v>
      </c>
      <c r="C6" s="19">
        <f t="shared" si="1"/>
        <v>452041</v>
      </c>
      <c r="D6" s="19">
        <f t="shared" si="1"/>
        <v>46</v>
      </c>
      <c r="E6" s="19">
        <f t="shared" si="1"/>
        <v>17</v>
      </c>
      <c r="F6" s="19">
        <f t="shared" si="1"/>
        <v>1</v>
      </c>
      <c r="G6" s="19">
        <f t="shared" si="1"/>
        <v>0</v>
      </c>
      <c r="H6" s="19" t="str">
        <f t="shared" si="1"/>
        <v>宮崎県　日南市</v>
      </c>
      <c r="I6" s="19" t="str">
        <f t="shared" si="1"/>
        <v>法適用</v>
      </c>
      <c r="J6" s="19" t="str">
        <f t="shared" si="1"/>
        <v>下水道事業</v>
      </c>
      <c r="K6" s="19" t="str">
        <f t="shared" si="1"/>
        <v>公共下水道</v>
      </c>
      <c r="L6" s="19" t="str">
        <f t="shared" si="1"/>
        <v>Cc1</v>
      </c>
      <c r="M6" s="19" t="str">
        <f t="shared" si="1"/>
        <v>非設置</v>
      </c>
      <c r="N6" s="23" t="str">
        <f t="shared" si="1"/>
        <v>-</v>
      </c>
      <c r="O6" s="23">
        <f t="shared" si="1"/>
        <v>54.87</v>
      </c>
      <c r="P6" s="23">
        <f t="shared" si="1"/>
        <v>36.53</v>
      </c>
      <c r="Q6" s="23">
        <f t="shared" si="1"/>
        <v>73.88</v>
      </c>
      <c r="R6" s="23">
        <f t="shared" si="1"/>
        <v>3025</v>
      </c>
      <c r="S6" s="23">
        <f t="shared" si="1"/>
        <v>48198</v>
      </c>
      <c r="T6" s="23">
        <f t="shared" si="1"/>
        <v>535.49</v>
      </c>
      <c r="U6" s="23">
        <f t="shared" si="1"/>
        <v>90.01</v>
      </c>
      <c r="V6" s="23">
        <f t="shared" si="1"/>
        <v>17404</v>
      </c>
      <c r="W6" s="23">
        <f t="shared" si="1"/>
        <v>6</v>
      </c>
      <c r="X6" s="23">
        <f t="shared" si="1"/>
        <v>2900.67</v>
      </c>
      <c r="Y6" s="27">
        <f t="shared" ref="Y6:AH6" si="2">IF(Y7="",NA(),Y7)</f>
        <v>106.16</v>
      </c>
      <c r="Z6" s="27">
        <f t="shared" si="2"/>
        <v>104.95</v>
      </c>
      <c r="AA6" s="27">
        <f t="shared" si="2"/>
        <v>105.6</v>
      </c>
      <c r="AB6" s="27">
        <f t="shared" si="2"/>
        <v>105.55</v>
      </c>
      <c r="AC6" s="27">
        <f t="shared" si="2"/>
        <v>107.4</v>
      </c>
      <c r="AD6" s="27">
        <f t="shared" si="2"/>
        <v>106.5</v>
      </c>
      <c r="AE6" s="27">
        <f t="shared" si="2"/>
        <v>106.22</v>
      </c>
      <c r="AF6" s="27">
        <f t="shared" si="2"/>
        <v>107.01</v>
      </c>
      <c r="AG6" s="27">
        <f t="shared" si="2"/>
        <v>106.53</v>
      </c>
      <c r="AH6" s="27">
        <f t="shared" si="2"/>
        <v>105.5</v>
      </c>
      <c r="AI6" s="23" t="str">
        <f>IF(AI7="","",IF(AI7="-","【-】","【"&amp;SUBSTITUTE(TEXT(AI7,"#,##0.00"),"-","△")&amp;"】"))</f>
        <v>【105.36】</v>
      </c>
      <c r="AJ6" s="23">
        <f t="shared" ref="AJ6:AS6" si="3">IF(AJ7="",NA(),AJ7)</f>
        <v>0</v>
      </c>
      <c r="AK6" s="23">
        <f t="shared" si="3"/>
        <v>0</v>
      </c>
      <c r="AL6" s="23">
        <f t="shared" si="3"/>
        <v>0</v>
      </c>
      <c r="AM6" s="23">
        <f t="shared" si="3"/>
        <v>0</v>
      </c>
      <c r="AN6" s="23">
        <f t="shared" si="3"/>
        <v>0</v>
      </c>
      <c r="AO6" s="27">
        <f t="shared" si="3"/>
        <v>18.36</v>
      </c>
      <c r="AP6" s="27">
        <f t="shared" si="3"/>
        <v>18.010000000000002</v>
      </c>
      <c r="AQ6" s="27">
        <f t="shared" si="3"/>
        <v>23.86</v>
      </c>
      <c r="AR6" s="27">
        <f t="shared" si="3"/>
        <v>18.41</v>
      </c>
      <c r="AS6" s="27">
        <f t="shared" si="3"/>
        <v>16.91</v>
      </c>
      <c r="AT6" s="23" t="str">
        <f>IF(AT7="","",IF(AT7="-","【-】","【"&amp;SUBSTITUTE(TEXT(AT7,"#,##0.00"),"-","△")&amp;"】"))</f>
        <v>【3.12】</v>
      </c>
      <c r="AU6" s="27">
        <f t="shared" ref="AU6:BD6" si="4">IF(AU7="",NA(),AU7)</f>
        <v>101.77</v>
      </c>
      <c r="AV6" s="27">
        <f t="shared" si="4"/>
        <v>97.13</v>
      </c>
      <c r="AW6" s="27">
        <f t="shared" si="4"/>
        <v>70.7</v>
      </c>
      <c r="AX6" s="27">
        <f t="shared" si="4"/>
        <v>48.47</v>
      </c>
      <c r="AY6" s="27">
        <f t="shared" si="4"/>
        <v>51.72</v>
      </c>
      <c r="AZ6" s="27">
        <f t="shared" si="4"/>
        <v>55.6</v>
      </c>
      <c r="BA6" s="27">
        <f t="shared" si="4"/>
        <v>59.4</v>
      </c>
      <c r="BB6" s="27">
        <f t="shared" si="4"/>
        <v>68.27</v>
      </c>
      <c r="BC6" s="27">
        <f t="shared" si="4"/>
        <v>74.790000000000006</v>
      </c>
      <c r="BD6" s="27">
        <f t="shared" si="4"/>
        <v>73.930000000000007</v>
      </c>
      <c r="BE6" s="23" t="str">
        <f>IF(BE7="","",IF(BE7="-","【-】","【"&amp;SUBSTITUTE(TEXT(BE7,"#,##0.00"),"-","△")&amp;"】"))</f>
        <v>【82.75】</v>
      </c>
      <c r="BF6" s="27">
        <f t="shared" ref="BF6:BO6" si="5">IF(BF7="",NA(),BF7)</f>
        <v>2460.3200000000002</v>
      </c>
      <c r="BG6" s="27">
        <f t="shared" si="5"/>
        <v>2416.0300000000002</v>
      </c>
      <c r="BH6" s="27">
        <f t="shared" si="5"/>
        <v>2609.6999999999998</v>
      </c>
      <c r="BI6" s="27">
        <f t="shared" si="5"/>
        <v>2548.31</v>
      </c>
      <c r="BJ6" s="27">
        <f t="shared" si="5"/>
        <v>2524.08</v>
      </c>
      <c r="BK6" s="27">
        <f t="shared" si="5"/>
        <v>789.08</v>
      </c>
      <c r="BL6" s="27">
        <f t="shared" si="5"/>
        <v>747.84</v>
      </c>
      <c r="BM6" s="27">
        <f t="shared" si="5"/>
        <v>804.98</v>
      </c>
      <c r="BN6" s="27">
        <f t="shared" si="5"/>
        <v>767.56</v>
      </c>
      <c r="BO6" s="27">
        <f t="shared" si="5"/>
        <v>795.22</v>
      </c>
      <c r="BP6" s="23" t="str">
        <f>IF(BP7="","",IF(BP7="-","【-】","【"&amp;SUBSTITUTE(TEXT(BP7,"#,##0.00"),"-","△")&amp;"】"))</f>
        <v>【602.56】</v>
      </c>
      <c r="BQ6" s="27">
        <f t="shared" ref="BQ6:BZ6" si="6">IF(BQ7="",NA(),BQ7)</f>
        <v>108.21</v>
      </c>
      <c r="BR6" s="27">
        <f t="shared" si="6"/>
        <v>105.51</v>
      </c>
      <c r="BS6" s="27">
        <f t="shared" si="6"/>
        <v>105.21</v>
      </c>
      <c r="BT6" s="27">
        <f t="shared" si="6"/>
        <v>103.8</v>
      </c>
      <c r="BU6" s="27">
        <f t="shared" si="6"/>
        <v>105.5</v>
      </c>
      <c r="BV6" s="27">
        <f t="shared" si="6"/>
        <v>88.25</v>
      </c>
      <c r="BW6" s="27">
        <f t="shared" si="6"/>
        <v>90.17</v>
      </c>
      <c r="BX6" s="27">
        <f t="shared" si="6"/>
        <v>88.71</v>
      </c>
      <c r="BY6" s="27">
        <f t="shared" si="6"/>
        <v>90.23</v>
      </c>
      <c r="BZ6" s="27">
        <f t="shared" si="6"/>
        <v>90.78</v>
      </c>
      <c r="CA6" s="23" t="str">
        <f>IF(CA7="","",IF(CA7="-","【-】","【"&amp;SUBSTITUTE(TEXT(CA7,"#,##0.00"),"-","△")&amp;"】"))</f>
        <v>【97.94】</v>
      </c>
      <c r="CB6" s="27">
        <f t="shared" ref="CB6:CK6" si="7">IF(CB7="",NA(),CB7)</f>
        <v>150.24</v>
      </c>
      <c r="CC6" s="27">
        <f t="shared" si="7"/>
        <v>149.85</v>
      </c>
      <c r="CD6" s="27">
        <f t="shared" si="7"/>
        <v>149.85</v>
      </c>
      <c r="CE6" s="27">
        <f t="shared" si="7"/>
        <v>152.19</v>
      </c>
      <c r="CF6" s="27">
        <f t="shared" si="7"/>
        <v>149.85</v>
      </c>
      <c r="CG6" s="27">
        <f t="shared" si="7"/>
        <v>176.37</v>
      </c>
      <c r="CH6" s="27">
        <f t="shared" si="7"/>
        <v>173.17</v>
      </c>
      <c r="CI6" s="27">
        <f t="shared" si="7"/>
        <v>174.8</v>
      </c>
      <c r="CJ6" s="27">
        <f t="shared" si="7"/>
        <v>170.2</v>
      </c>
      <c r="CK6" s="27">
        <f t="shared" si="7"/>
        <v>170.83</v>
      </c>
      <c r="CL6" s="23" t="str">
        <f>IF(CL7="","",IF(CL7="-","【-】","【"&amp;SUBSTITUTE(TEXT(CL7,"#,##0.00"),"-","△")&amp;"】"))</f>
        <v>【140.98】</v>
      </c>
      <c r="CM6" s="27">
        <f t="shared" ref="CM6:CV6" si="8">IF(CM7="",NA(),CM7)</f>
        <v>43.48</v>
      </c>
      <c r="CN6" s="27">
        <f t="shared" si="8"/>
        <v>43.85</v>
      </c>
      <c r="CO6" s="27">
        <f t="shared" si="8"/>
        <v>43.35</v>
      </c>
      <c r="CP6" s="27">
        <f t="shared" si="8"/>
        <v>42.12</v>
      </c>
      <c r="CQ6" s="27">
        <f t="shared" si="8"/>
        <v>43.56</v>
      </c>
      <c r="CR6" s="27">
        <f t="shared" si="8"/>
        <v>56.72</v>
      </c>
      <c r="CS6" s="27">
        <f t="shared" si="8"/>
        <v>56.43</v>
      </c>
      <c r="CT6" s="27">
        <f t="shared" si="8"/>
        <v>55.82</v>
      </c>
      <c r="CU6" s="27">
        <f t="shared" si="8"/>
        <v>56.51</v>
      </c>
      <c r="CV6" s="27">
        <f t="shared" si="8"/>
        <v>56.85</v>
      </c>
      <c r="CW6" s="23" t="str">
        <f>IF(CW7="","",IF(CW7="-","【-】","【"&amp;SUBSTITUTE(TEXT(CW7,"#,##0.00"),"-","△")&amp;"】"))</f>
        <v>【60.13】</v>
      </c>
      <c r="CX6" s="27">
        <f t="shared" ref="CX6:DG6" si="9">IF(CX7="",NA(),CX7)</f>
        <v>81.81</v>
      </c>
      <c r="CY6" s="27">
        <f t="shared" si="9"/>
        <v>81.96</v>
      </c>
      <c r="CZ6" s="27">
        <f t="shared" si="9"/>
        <v>82.16</v>
      </c>
      <c r="DA6" s="27">
        <f t="shared" si="9"/>
        <v>82.44</v>
      </c>
      <c r="DB6" s="27">
        <f t="shared" si="9"/>
        <v>83.15</v>
      </c>
      <c r="DC6" s="27">
        <f t="shared" si="9"/>
        <v>90.72</v>
      </c>
      <c r="DD6" s="27">
        <f t="shared" si="9"/>
        <v>91.07</v>
      </c>
      <c r="DE6" s="27">
        <f t="shared" si="9"/>
        <v>90.67</v>
      </c>
      <c r="DF6" s="27">
        <f t="shared" si="9"/>
        <v>90.62</v>
      </c>
      <c r="DG6" s="27">
        <f t="shared" si="9"/>
        <v>90.79</v>
      </c>
      <c r="DH6" s="23" t="str">
        <f>IF(DH7="","",IF(DH7="-","【-】","【"&amp;SUBSTITUTE(TEXT(DH7,"#,##0.00"),"-","△")&amp;"】"))</f>
        <v>【96.00】</v>
      </c>
      <c r="DI6" s="27">
        <f t="shared" ref="DI6:DR6" si="10">IF(DI7="",NA(),DI7)</f>
        <v>50.13</v>
      </c>
      <c r="DJ6" s="27">
        <f t="shared" si="10"/>
        <v>50.85</v>
      </c>
      <c r="DK6" s="27">
        <f t="shared" si="10"/>
        <v>50.89</v>
      </c>
      <c r="DL6" s="27">
        <f t="shared" si="10"/>
        <v>51.51</v>
      </c>
      <c r="DM6" s="27">
        <f t="shared" si="10"/>
        <v>51.19</v>
      </c>
      <c r="DN6" s="27">
        <f t="shared" si="10"/>
        <v>20.78</v>
      </c>
      <c r="DO6" s="27">
        <f t="shared" si="10"/>
        <v>23.54</v>
      </c>
      <c r="DP6" s="27">
        <f t="shared" si="10"/>
        <v>25.86</v>
      </c>
      <c r="DQ6" s="27">
        <f t="shared" si="10"/>
        <v>26.9</v>
      </c>
      <c r="DR6" s="27">
        <f t="shared" si="10"/>
        <v>28.47</v>
      </c>
      <c r="DS6" s="23" t="str">
        <f>IF(DS7="","",IF(DS7="-","【-】","【"&amp;SUBSTITUTE(TEXT(DS7,"#,##0.00"),"-","△")&amp;"】"))</f>
        <v>【42.20】</v>
      </c>
      <c r="DT6" s="27">
        <f t="shared" ref="DT6:EC6" si="11">IF(DT7="",NA(),DT7)</f>
        <v>6.68</v>
      </c>
      <c r="DU6" s="27">
        <f t="shared" si="11"/>
        <v>8.01</v>
      </c>
      <c r="DV6" s="27">
        <f t="shared" si="11"/>
        <v>8.43</v>
      </c>
      <c r="DW6" s="27">
        <f t="shared" si="11"/>
        <v>8.5</v>
      </c>
      <c r="DX6" s="27">
        <f t="shared" si="11"/>
        <v>8.5500000000000007</v>
      </c>
      <c r="DY6" s="27">
        <f t="shared" si="11"/>
        <v>1.34</v>
      </c>
      <c r="DZ6" s="27">
        <f t="shared" si="11"/>
        <v>1.5</v>
      </c>
      <c r="EA6" s="27">
        <f t="shared" si="11"/>
        <v>1.4</v>
      </c>
      <c r="EB6" s="27">
        <f t="shared" si="11"/>
        <v>2.08</v>
      </c>
      <c r="EC6" s="27">
        <f t="shared" si="11"/>
        <v>1.87</v>
      </c>
      <c r="ED6" s="23" t="str">
        <f>IF(ED7="","",IF(ED7="-","【-】","【"&amp;SUBSTITUTE(TEXT(ED7,"#,##0.00"),"-","△")&amp;"】"))</f>
        <v>【9.46】</v>
      </c>
      <c r="EE6" s="23">
        <f t="shared" ref="EE6:EN6" si="12">IF(EE7="",NA(),EE7)</f>
        <v>0</v>
      </c>
      <c r="EF6" s="27">
        <f t="shared" si="12"/>
        <v>0.35</v>
      </c>
      <c r="EG6" s="27">
        <f t="shared" si="12"/>
        <v>1.08</v>
      </c>
      <c r="EH6" s="27">
        <f t="shared" si="12"/>
        <v>0.79</v>
      </c>
      <c r="EI6" s="27">
        <f t="shared" si="12"/>
        <v>0.79</v>
      </c>
      <c r="EJ6" s="27">
        <f t="shared" si="12"/>
        <v>0.15</v>
      </c>
      <c r="EK6" s="27">
        <f t="shared" si="12"/>
        <v>0.15</v>
      </c>
      <c r="EL6" s="27">
        <f t="shared" si="12"/>
        <v>0.12</v>
      </c>
      <c r="EM6" s="27">
        <f t="shared" si="12"/>
        <v>0.09</v>
      </c>
      <c r="EN6" s="27">
        <f t="shared" si="12"/>
        <v>0.15</v>
      </c>
      <c r="EO6" s="23" t="str">
        <f>IF(EO7="","",IF(EO7="-","【-】","【"&amp;SUBSTITUTE(TEXT(EO7,"#,##0.00"),"-","△")&amp;"】"))</f>
        <v>【0.19】</v>
      </c>
    </row>
    <row r="7" spans="1:148" s="13" customFormat="1" x14ac:dyDescent="0.2">
      <c r="A7" s="14"/>
      <c r="B7" s="20">
        <v>2024</v>
      </c>
      <c r="C7" s="20">
        <v>452041</v>
      </c>
      <c r="D7" s="20">
        <v>46</v>
      </c>
      <c r="E7" s="20">
        <v>17</v>
      </c>
      <c r="F7" s="20">
        <v>1</v>
      </c>
      <c r="G7" s="20">
        <v>0</v>
      </c>
      <c r="H7" s="20" t="s">
        <v>96</v>
      </c>
      <c r="I7" s="20" t="s">
        <v>97</v>
      </c>
      <c r="J7" s="20" t="s">
        <v>98</v>
      </c>
      <c r="K7" s="20" t="s">
        <v>99</v>
      </c>
      <c r="L7" s="20" t="s">
        <v>101</v>
      </c>
      <c r="M7" s="20" t="s">
        <v>102</v>
      </c>
      <c r="N7" s="24" t="s">
        <v>103</v>
      </c>
      <c r="O7" s="24">
        <v>54.87</v>
      </c>
      <c r="P7" s="24">
        <v>36.53</v>
      </c>
      <c r="Q7" s="24">
        <v>73.88</v>
      </c>
      <c r="R7" s="24">
        <v>3025</v>
      </c>
      <c r="S7" s="24">
        <v>48198</v>
      </c>
      <c r="T7" s="24">
        <v>535.49</v>
      </c>
      <c r="U7" s="24">
        <v>90.01</v>
      </c>
      <c r="V7" s="24">
        <v>17404</v>
      </c>
      <c r="W7" s="24">
        <v>6</v>
      </c>
      <c r="X7" s="24">
        <v>2900.67</v>
      </c>
      <c r="Y7" s="24">
        <v>106.16</v>
      </c>
      <c r="Z7" s="24">
        <v>104.95</v>
      </c>
      <c r="AA7" s="24">
        <v>105.6</v>
      </c>
      <c r="AB7" s="24">
        <v>105.55</v>
      </c>
      <c r="AC7" s="24">
        <v>107.4</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101.77</v>
      </c>
      <c r="AV7" s="24">
        <v>97.13</v>
      </c>
      <c r="AW7" s="24">
        <v>70.7</v>
      </c>
      <c r="AX7" s="24">
        <v>48.47</v>
      </c>
      <c r="AY7" s="24">
        <v>51.72</v>
      </c>
      <c r="AZ7" s="24">
        <v>55.6</v>
      </c>
      <c r="BA7" s="24">
        <v>59.4</v>
      </c>
      <c r="BB7" s="24">
        <v>68.27</v>
      </c>
      <c r="BC7" s="24">
        <v>74.790000000000006</v>
      </c>
      <c r="BD7" s="24">
        <v>73.930000000000007</v>
      </c>
      <c r="BE7" s="24">
        <v>82.75</v>
      </c>
      <c r="BF7" s="24">
        <v>2460.3200000000002</v>
      </c>
      <c r="BG7" s="24">
        <v>2416.0300000000002</v>
      </c>
      <c r="BH7" s="24">
        <v>2609.6999999999998</v>
      </c>
      <c r="BI7" s="24">
        <v>2548.31</v>
      </c>
      <c r="BJ7" s="24">
        <v>2524.08</v>
      </c>
      <c r="BK7" s="24">
        <v>789.08</v>
      </c>
      <c r="BL7" s="24">
        <v>747.84</v>
      </c>
      <c r="BM7" s="24">
        <v>804.98</v>
      </c>
      <c r="BN7" s="24">
        <v>767.56</v>
      </c>
      <c r="BO7" s="24">
        <v>795.22</v>
      </c>
      <c r="BP7" s="24">
        <v>602.55999999999995</v>
      </c>
      <c r="BQ7" s="24">
        <v>108.21</v>
      </c>
      <c r="BR7" s="24">
        <v>105.51</v>
      </c>
      <c r="BS7" s="24">
        <v>105.21</v>
      </c>
      <c r="BT7" s="24">
        <v>103.8</v>
      </c>
      <c r="BU7" s="24">
        <v>105.5</v>
      </c>
      <c r="BV7" s="24">
        <v>88.25</v>
      </c>
      <c r="BW7" s="24">
        <v>90.17</v>
      </c>
      <c r="BX7" s="24">
        <v>88.71</v>
      </c>
      <c r="BY7" s="24">
        <v>90.23</v>
      </c>
      <c r="BZ7" s="24">
        <v>90.78</v>
      </c>
      <c r="CA7" s="24">
        <v>97.94</v>
      </c>
      <c r="CB7" s="24">
        <v>150.24</v>
      </c>
      <c r="CC7" s="24">
        <v>149.85</v>
      </c>
      <c r="CD7" s="24">
        <v>149.85</v>
      </c>
      <c r="CE7" s="24">
        <v>152.19</v>
      </c>
      <c r="CF7" s="24">
        <v>149.85</v>
      </c>
      <c r="CG7" s="24">
        <v>176.37</v>
      </c>
      <c r="CH7" s="24">
        <v>173.17</v>
      </c>
      <c r="CI7" s="24">
        <v>174.8</v>
      </c>
      <c r="CJ7" s="24">
        <v>170.2</v>
      </c>
      <c r="CK7" s="24">
        <v>170.83</v>
      </c>
      <c r="CL7" s="24">
        <v>140.97999999999999</v>
      </c>
      <c r="CM7" s="24">
        <v>43.48</v>
      </c>
      <c r="CN7" s="24">
        <v>43.85</v>
      </c>
      <c r="CO7" s="24">
        <v>43.35</v>
      </c>
      <c r="CP7" s="24">
        <v>42.12</v>
      </c>
      <c r="CQ7" s="24">
        <v>43.56</v>
      </c>
      <c r="CR7" s="24">
        <v>56.72</v>
      </c>
      <c r="CS7" s="24">
        <v>56.43</v>
      </c>
      <c r="CT7" s="24">
        <v>55.82</v>
      </c>
      <c r="CU7" s="24">
        <v>56.51</v>
      </c>
      <c r="CV7" s="24">
        <v>56.85</v>
      </c>
      <c r="CW7" s="24">
        <v>60.13</v>
      </c>
      <c r="CX7" s="24">
        <v>81.81</v>
      </c>
      <c r="CY7" s="24">
        <v>81.96</v>
      </c>
      <c r="CZ7" s="24">
        <v>82.16</v>
      </c>
      <c r="DA7" s="24">
        <v>82.44</v>
      </c>
      <c r="DB7" s="24">
        <v>83.15</v>
      </c>
      <c r="DC7" s="24">
        <v>90.72</v>
      </c>
      <c r="DD7" s="24">
        <v>91.07</v>
      </c>
      <c r="DE7" s="24">
        <v>90.67</v>
      </c>
      <c r="DF7" s="24">
        <v>90.62</v>
      </c>
      <c r="DG7" s="24">
        <v>90.79</v>
      </c>
      <c r="DH7" s="24">
        <v>96</v>
      </c>
      <c r="DI7" s="24">
        <v>50.13</v>
      </c>
      <c r="DJ7" s="24">
        <v>50.85</v>
      </c>
      <c r="DK7" s="24">
        <v>50.89</v>
      </c>
      <c r="DL7" s="24">
        <v>51.51</v>
      </c>
      <c r="DM7" s="24">
        <v>51.19</v>
      </c>
      <c r="DN7" s="24">
        <v>20.78</v>
      </c>
      <c r="DO7" s="24">
        <v>23.54</v>
      </c>
      <c r="DP7" s="24">
        <v>25.86</v>
      </c>
      <c r="DQ7" s="24">
        <v>26.9</v>
      </c>
      <c r="DR7" s="24">
        <v>28.47</v>
      </c>
      <c r="DS7" s="24">
        <v>42.2</v>
      </c>
      <c r="DT7" s="24">
        <v>6.68</v>
      </c>
      <c r="DU7" s="24">
        <v>8.01</v>
      </c>
      <c r="DV7" s="24">
        <v>8.43</v>
      </c>
      <c r="DW7" s="24">
        <v>8.5</v>
      </c>
      <c r="DX7" s="24">
        <v>8.5500000000000007</v>
      </c>
      <c r="DY7" s="24">
        <v>1.34</v>
      </c>
      <c r="DZ7" s="24">
        <v>1.5</v>
      </c>
      <c r="EA7" s="24">
        <v>1.4</v>
      </c>
      <c r="EB7" s="24">
        <v>2.08</v>
      </c>
      <c r="EC7" s="24">
        <v>1.87</v>
      </c>
      <c r="ED7" s="24">
        <v>9.4600000000000009</v>
      </c>
      <c r="EE7" s="24">
        <v>0</v>
      </c>
      <c r="EF7" s="24">
        <v>0.35</v>
      </c>
      <c r="EG7" s="24">
        <v>1.08</v>
      </c>
      <c r="EH7" s="24">
        <v>0.79</v>
      </c>
      <c r="EI7" s="24">
        <v>0.79</v>
      </c>
      <c r="EJ7" s="24">
        <v>0.15</v>
      </c>
      <c r="EK7" s="24">
        <v>0.15</v>
      </c>
      <c r="EL7" s="24">
        <v>0.12</v>
      </c>
      <c r="EM7" s="24">
        <v>0.09</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104</v>
      </c>
      <c r="C9" s="15" t="s">
        <v>105</v>
      </c>
      <c r="D9" s="15" t="s">
        <v>106</v>
      </c>
      <c r="E9" s="15" t="s">
        <v>107</v>
      </c>
      <c r="F9" s="15"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63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46</v>
      </c>
    </row>
    <row r="12" spans="1:148" x14ac:dyDescent="0.2">
      <c r="B12">
        <v>1</v>
      </c>
      <c r="C12">
        <v>1</v>
      </c>
      <c r="D12">
        <v>2</v>
      </c>
      <c r="E12">
        <v>3</v>
      </c>
      <c r="F12">
        <v>4</v>
      </c>
      <c r="G12" t="s">
        <v>109</v>
      </c>
    </row>
    <row r="13" spans="1:148" x14ac:dyDescent="0.2">
      <c r="B13" t="s">
        <v>100</v>
      </c>
      <c r="C13" t="s">
        <v>100</v>
      </c>
      <c r="D13" t="s">
        <v>100</v>
      </c>
      <c r="E13" t="s">
        <v>100</v>
      </c>
      <c r="F13" t="s">
        <v>100</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堀口 太暉</cp:lastModifiedBy>
  <cp:lastPrinted>2026-01-21T04:31:55Z</cp:lastPrinted>
  <dcterms:created xsi:type="dcterms:W3CDTF">2025-12-23T06:06:27Z</dcterms:created>
  <dcterms:modified xsi:type="dcterms:W3CDTF">2026-02-25T01:05:16Z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2026-02-10T04:56:38Z</vt:filetime>
  </property>
</Properties>
</file>