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公共下水\"/>
    </mc:Choice>
  </mc:AlternateContent>
  <xr:revisionPtr revIDLastSave="0" documentId="13_ncr:1_{D7D86C4B-B517-4B24-9D15-1BE00C2154C5}" xr6:coauthVersionLast="47" xr6:coauthVersionMax="47" xr10:uidLastSave="{00000000-0000-0000-0000-000000000000}"/>
  <workbookProtection workbookAlgorithmName="SHA-512" workbookHashValue="gHLrcsyxW6jgc09ExQmGjx0iN2DWtGPCb7wwQCDenqv2uZpA+nv39ymJbUhcQjHJUgvLFiFPymAGsdH6vpXSTQ==" workbookSaltValue="MpgH3lLRAi9pz9sEm2DbC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G85" i="4"/>
  <c r="E85" i="4"/>
  <c r="P10" i="4"/>
</calcChain>
</file>

<file path=xl/sharedStrings.xml><?xml version="1.0" encoding="utf-8"?>
<sst xmlns="http://schemas.openxmlformats.org/spreadsheetml/2006/main" count="231" uniqueCount="118">
  <si>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</si>
  <si>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</si>
  <si>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</si>
  <si>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</si>
  <si>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</si>
  <si>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</si>
  <si>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</si>
  <si>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</si>
  <si>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</si>
  <si>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</si>
  <si>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</si>
  <si>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</si>
  <si>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</si>
  <si>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</si>
  <si>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</si>
  <si>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</si>
  <si>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</si>
  <si>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</si>
  <si>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</si>
  <si>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</si>
  <si>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</si>
  <si>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</si>
  <si>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</si>
  <si>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</si>
  <si>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</si>
  <si>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</si>
  <si>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</si>
  <si>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</si>
  <si>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</si>
  <si>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</si>
  <si>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</si>
  <si>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</si>
  <si>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</si>
  <si>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</si>
  <si>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</si>
  <si>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</si>
  <si>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</si>
  <si>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</si>
  <si>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</si>
  <si>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</si>
  <si>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</si>
  <si>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</si>
  <si>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</si>
  <si>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</si>
  <si>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</si>
  <si>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</si>
  <si>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</si>
  <si>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</si>
  <si>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</si>
  <si>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</si>
  <si>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</si>
  <si>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</si>
  <si>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</si>
  <si>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</si>
  <si>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</si>
  <si>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</si>
  <si>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</si>
  <si>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</si>
  <si>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</si>
  <si>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</si>
  <si>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</si>
  <si>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</si>
  <si>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</si>
  <si>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</si>
  <si>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</si>
  <si>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</si>
  <si>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</si>
  <si>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</si>
  <si>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</si>
  <si>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</si>
  <si>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</si>
  <si>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</si>
  <si>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</si>
  <si>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</si>
  <si>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</si>
  <si>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</si>
  <si>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</si>
  <si>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</si>
  <si>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</si>
  <si>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</si>
  <si>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</si>
  <si>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</si>
  <si>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</si>
  <si>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</si>
  <si>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</si>
  <si>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</si>
  <si>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</si>
  <si>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</si>
  <si>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</si>
  <si>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</si>
  <si>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</si>
  <si>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</si>
  <si>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</si>
  <si>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</si>
  <si>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</si>
  <si>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</si>
  <si>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小林市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</si>
  <si>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</si>
  <si>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</si>
  <si>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</si>
  <si>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</si>
  <si>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</si>
  <si>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</si>
  <si>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</si>
  <si>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</si>
  <si>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</si>
  <si>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</si>
  <si>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</si>
  <si>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</si>
  <si>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</si>
  <si>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</si>
  <si>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</si>
  <si>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</si>
  <si>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</si>
  <si>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</si>
  <si>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供用開始から約20年を経過し、現在のところ大規模な更新工事の必要性はありませんでしたが、今後施設の老朽化も予想されることから、下水道ストックマネジメント計画に基づき施設の更新も実施していく予定です。</t>
    <phoneticPr fontId="4"/>
  </si>
  <si>
    <t>①経常収支比率は、100％を上回り、比較的健全な状況を維持していると考えられます。
③流動比率は、全国平均を下回っており、保有現金が少なく、資金繰りが厳しい状況となっています。
④企業債残高対事業規模比率については、一般会計からの繰入金で賄っていますが、今後、更なる経営改善を図ることが求められます。
⑤経費回収率は、100％を下回っており、汚水処理に要する費用を使用料では賄えていないため、経費回収率の向上を図る必要があります。
⑥汚水処理原価は、類似団体の平均値より低く抑えられていますが、経費回収率は100％を下回っておりさらに費用の効率性を高めるよう、経費削減等の取り組みを実施する必要があります。
⑦施設利用率については、全国平均をやや下回っています。将来の汚水処理人口の減少等を踏まえ近隣施設の統廃合等により適切な施設規模を維持する必要があります。
⑧水洗化率は、全国平均を上回っていおり、汚水事業面整備の概成により徐々に増加することが予想されます。今後も引き続き水洗化普及員等による活動を行い、水洗化率の向上を推進していきます。</t>
    <rPh sb="393" eb="394">
      <t>ウエ</t>
    </rPh>
    <phoneticPr fontId="4"/>
  </si>
  <si>
    <t>現在の建設事業は、将来における当市を取り巻く様々な要因や費用対効果を推計した結果、全体計画の見直しを図りましたが、人口減少や高齢者世帯の増加等により、下水道接続件数が増加しにくい状況にあります。
下水道事業の安定的な運営を図るため令和2年4月1日に地方公営企業法の全部適用を行い、さらに詳しい経営状況等の把握が可能となりました。また、令和6年度に改定した経営戦略をもとに、さらなる料金収入の確保や経費節減等の経営改善を行っていきます。</t>
    <rPh sb="173" eb="175">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</si>
</sst>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08-4C0C-8E92-F4682ABFAC9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3D08-4C0C-8E92-F4682ABFAC9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49.03</c:v>
                </c:pt>
                <c:pt idx="1">
                  <c:v>48.85</c:v>
                </c:pt>
                <c:pt idx="2">
                  <c:v>48.62</c:v>
                </c:pt>
                <c:pt idx="3">
                  <c:v>48.4</c:v>
                </c:pt>
                <c:pt idx="4">
                  <c:v>48.88</c:v>
                </c:pt>
              </c:numCache>
            </c:numRef>
          </c:val>
          <c:extLst>
            <c:ext xmlns:c16="http://schemas.microsoft.com/office/drawing/2014/chart" uri="{C3380CC4-5D6E-409C-BE32-E72D297353CC}">
              <c16:uniqueId val="{00000000-14DB-405F-B856-DC75E738044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14DB-405F-B856-DC75E738044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80.7</c:v>
                </c:pt>
                <c:pt idx="1">
                  <c:v>81.59</c:v>
                </c:pt>
                <c:pt idx="2">
                  <c:v>84.08</c:v>
                </c:pt>
                <c:pt idx="3">
                  <c:v>82.16</c:v>
                </c:pt>
                <c:pt idx="4">
                  <c:v>83.18</c:v>
                </c:pt>
              </c:numCache>
            </c:numRef>
          </c:val>
          <c:extLst>
            <c:ext xmlns:c16="http://schemas.microsoft.com/office/drawing/2014/chart" uri="{C3380CC4-5D6E-409C-BE32-E72D297353CC}">
              <c16:uniqueId val="{00000000-B081-4ADD-B383-DE6567BBB29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B081-4ADD-B383-DE6567BBB29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103.78</c:v>
                </c:pt>
                <c:pt idx="1">
                  <c:v>104.72</c:v>
                </c:pt>
                <c:pt idx="2">
                  <c:v>101.55</c:v>
                </c:pt>
                <c:pt idx="3">
                  <c:v>99.09</c:v>
                </c:pt>
                <c:pt idx="4">
                  <c:v>104.53</c:v>
                </c:pt>
              </c:numCache>
            </c:numRef>
          </c:val>
          <c:extLst>
            <c:ext xmlns:c16="http://schemas.microsoft.com/office/drawing/2014/chart" uri="{C3380CC4-5D6E-409C-BE32-E72D297353CC}">
              <c16:uniqueId val="{00000000-B7CA-4D14-A182-9768E45DE01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107.83</c:v>
                </c:pt>
              </c:numCache>
            </c:numRef>
          </c:val>
          <c:smooth val="0"/>
          <c:extLst>
            <c:ext xmlns:c16="http://schemas.microsoft.com/office/drawing/2014/chart" uri="{C3380CC4-5D6E-409C-BE32-E72D297353CC}">
              <c16:uniqueId val="{00000001-B7CA-4D14-A182-9768E45DE01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3.18</c:v>
                </c:pt>
                <c:pt idx="1">
                  <c:v>6.31</c:v>
                </c:pt>
                <c:pt idx="2">
                  <c:v>9.1199999999999992</c:v>
                </c:pt>
                <c:pt idx="3">
                  <c:v>11.45</c:v>
                </c:pt>
                <c:pt idx="4">
                  <c:v>13.8</c:v>
                </c:pt>
              </c:numCache>
            </c:numRef>
          </c:val>
          <c:extLst>
            <c:ext xmlns:c16="http://schemas.microsoft.com/office/drawing/2014/chart" uri="{C3380CC4-5D6E-409C-BE32-E72D297353CC}">
              <c16:uniqueId val="{00000000-B1F4-4488-9EC8-377361B0E21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22.1</c:v>
                </c:pt>
              </c:numCache>
            </c:numRef>
          </c:val>
          <c:smooth val="0"/>
          <c:extLst>
            <c:ext xmlns:c16="http://schemas.microsoft.com/office/drawing/2014/chart" uri="{C3380CC4-5D6E-409C-BE32-E72D297353CC}">
              <c16:uniqueId val="{00000001-B1F4-4488-9EC8-377361B0E21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D0-491C-8358-BF9EA450C29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ED0-491C-8358-BF9EA450C29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FD-498F-9694-DFF80827451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30.17</c:v>
                </c:pt>
              </c:numCache>
            </c:numRef>
          </c:val>
          <c:smooth val="0"/>
          <c:extLst>
            <c:ext xmlns:c16="http://schemas.microsoft.com/office/drawing/2014/chart" uri="{C3380CC4-5D6E-409C-BE32-E72D297353CC}">
              <c16:uniqueId val="{00000001-A8FD-498F-9694-DFF80827451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43.34</c:v>
                </c:pt>
                <c:pt idx="1">
                  <c:v>50</c:v>
                </c:pt>
                <c:pt idx="2">
                  <c:v>42.32</c:v>
                </c:pt>
                <c:pt idx="3">
                  <c:v>64.760000000000005</c:v>
                </c:pt>
                <c:pt idx="4">
                  <c:v>55.23</c:v>
                </c:pt>
              </c:numCache>
            </c:numRef>
          </c:val>
          <c:extLst>
            <c:ext xmlns:c16="http://schemas.microsoft.com/office/drawing/2014/chart" uri="{C3380CC4-5D6E-409C-BE32-E72D297353CC}">
              <c16:uniqueId val="{00000000-3346-4A14-AF92-C537ED0DF1E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56.13</c:v>
                </c:pt>
              </c:numCache>
            </c:numRef>
          </c:val>
          <c:smooth val="0"/>
          <c:extLst>
            <c:ext xmlns:c16="http://schemas.microsoft.com/office/drawing/2014/chart" uri="{C3380CC4-5D6E-409C-BE32-E72D297353CC}">
              <c16:uniqueId val="{00000001-3346-4A14-AF92-C537ED0DF1E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quot;-&quot;">
                  <c:v>1983.86</c:v>
                </c:pt>
              </c:numCache>
            </c:numRef>
          </c:val>
          <c:extLst>
            <c:ext xmlns:c16="http://schemas.microsoft.com/office/drawing/2014/chart" uri="{C3380CC4-5D6E-409C-BE32-E72D297353CC}">
              <c16:uniqueId val="{00000000-E6BE-4D3F-9AC7-F6BC24576F2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E6BE-4D3F-9AC7-F6BC24576F2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92.01</c:v>
                </c:pt>
                <c:pt idx="1">
                  <c:v>91.9</c:v>
                </c:pt>
                <c:pt idx="2">
                  <c:v>89.96</c:v>
                </c:pt>
                <c:pt idx="3">
                  <c:v>90.48</c:v>
                </c:pt>
                <c:pt idx="4">
                  <c:v>85.86</c:v>
                </c:pt>
              </c:numCache>
            </c:numRef>
          </c:val>
          <c:extLst>
            <c:ext xmlns:c16="http://schemas.microsoft.com/office/drawing/2014/chart" uri="{C3380CC4-5D6E-409C-BE32-E72D297353CC}">
              <c16:uniqueId val="{00000000-4651-4430-9F24-5E1B22482CC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4651-4430-9F24-5E1B22482CC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150.01</c:v>
                </c:pt>
                <c:pt idx="2">
                  <c:v>154.82</c:v>
                </c:pt>
                <c:pt idx="3">
                  <c:v>155.38999999999999</c:v>
                </c:pt>
                <c:pt idx="4">
                  <c:v>164.8</c:v>
                </c:pt>
              </c:numCache>
            </c:numRef>
          </c:val>
          <c:extLst>
            <c:ext xmlns:c16="http://schemas.microsoft.com/office/drawing/2014/chart" uri="{C3380CC4-5D6E-409C-BE32-E72D297353CC}">
              <c16:uniqueId val="{00000000-AD0D-4BCC-8667-E0CF956EC51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AD0D-4BCC-8667-E0CF956EC51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宮崎県　小林市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非設置</v>
      </c>
      <c r="AE8" s="65"/>
      <c r="AF8" s="65"/>
      <c r="AG8" s="65"/>
      <c r="AH8" s="65"/>
      <c r="AI8" s="65"/>
      <c r="AJ8" s="65"/>
      <c r="AK8" s="3"/>
      <c r="AL8" s="44">
        <f>データ!S6</f>
        <v>42075</v>
      </c>
      <c r="AM8" s="44"/>
      <c r="AN8" s="44"/>
      <c r="AO8" s="44"/>
      <c r="AP8" s="44"/>
      <c r="AQ8" s="44"/>
      <c r="AR8" s="44"/>
      <c r="AS8" s="44"/>
      <c r="AT8" s="45">
        <f>データ!T6</f>
        <v>562.95000000000005</v>
      </c>
      <c r="AU8" s="45"/>
      <c r="AV8" s="45"/>
      <c r="AW8" s="45"/>
      <c r="AX8" s="45"/>
      <c r="AY8" s="45"/>
      <c r="AZ8" s="45"/>
      <c r="BA8" s="45"/>
      <c r="BB8" s="45">
        <f>データ!U6</f>
        <v>74.739999999999995</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58.77</v>
      </c>
      <c r="J10" s="45"/>
      <c r="K10" s="45"/>
      <c r="L10" s="45"/>
      <c r="M10" s="45"/>
      <c r="N10" s="45"/>
      <c r="O10" s="45"/>
      <c r="P10" s="45">
        <f>データ!P6</f>
        <v>22.51</v>
      </c>
      <c r="Q10" s="45"/>
      <c r="R10" s="45"/>
      <c r="S10" s="45"/>
      <c r="T10" s="45"/>
      <c r="U10" s="45"/>
      <c r="V10" s="45"/>
      <c r="W10" s="45">
        <f>データ!Q6</f>
        <v>95.11</v>
      </c>
      <c r="X10" s="45"/>
      <c r="Y10" s="45"/>
      <c r="Z10" s="45"/>
      <c r="AA10" s="45"/>
      <c r="AB10" s="45"/>
      <c r="AC10" s="45"/>
      <c r="AD10" s="44">
        <f>データ!R6</f>
        <v>2882</v>
      </c>
      <c r="AE10" s="44"/>
      <c r="AF10" s="44"/>
      <c r="AG10" s="44"/>
      <c r="AH10" s="44"/>
      <c r="AI10" s="44"/>
      <c r="AJ10" s="44"/>
      <c r="AK10" s="2"/>
      <c r="AL10" s="44">
        <f>データ!V6</f>
        <v>9366</v>
      </c>
      <c r="AM10" s="44"/>
      <c r="AN10" s="44"/>
      <c r="AO10" s="44"/>
      <c r="AP10" s="44"/>
      <c r="AQ10" s="44"/>
      <c r="AR10" s="44"/>
      <c r="AS10" s="44"/>
      <c r="AT10" s="45">
        <f>データ!W6</f>
        <v>3.9</v>
      </c>
      <c r="AU10" s="45"/>
      <c r="AV10" s="45"/>
      <c r="AW10" s="45"/>
      <c r="AX10" s="45"/>
      <c r="AY10" s="45"/>
      <c r="AZ10" s="45"/>
      <c r="BA10" s="45"/>
      <c r="BB10" s="45">
        <f>データ!X6</f>
        <v>2401.54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xqDO5q0RlxzlYOQBGwLStNCDLm6ObVWKvcRgKfOg9gHYLcwsTgRbTPSG4SgiQ1p3dt/1AzedpNJtuOI9DsJoRg==" saltValue="POERWX3LNV4BDwDBDqwh1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452050</v>
      </c>
      <c r="D6" s="19">
        <f t="shared" si="3"/>
        <v>46</v>
      </c>
      <c r="E6" s="19">
        <f t="shared" si="3"/>
        <v>17</v>
      </c>
      <c r="F6" s="19">
        <f t="shared" si="3"/>
        <v>1</v>
      </c>
      <c r="G6" s="19">
        <f t="shared" si="3"/>
        <v>0</v>
      </c>
      <c r="H6" s="19" t="str">
        <f t="shared" si="3"/>
        <v>宮崎県　小林市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58.77</v>
      </c>
      <c r="P6" s="20">
        <f t="shared" si="3"/>
        <v>22.51</v>
      </c>
      <c r="Q6" s="20">
        <f t="shared" si="3"/>
        <v>95.11</v>
      </c>
      <c r="R6" s="20">
        <f t="shared" si="3"/>
        <v>2882</v>
      </c>
      <c r="S6" s="20">
        <f t="shared" si="3"/>
        <v>42075</v>
      </c>
      <c r="T6" s="20">
        <f t="shared" si="3"/>
        <v>562.95000000000005</v>
      </c>
      <c r="U6" s="20">
        <f t="shared" si="3"/>
        <v>74.739999999999995</v>
      </c>
      <c r="V6" s="20">
        <f t="shared" si="3"/>
        <v>9366</v>
      </c>
      <c r="W6" s="20">
        <f t="shared" si="3"/>
        <v>3.9</v>
      </c>
      <c r="X6" s="20">
        <f t="shared" si="3"/>
        <v>2401.54</v>
      </c>
      <c r="Y6" s="21">
        <f>IF(Y7="",NA(),Y7)</f>
        <v>103.78</v>
      </c>
      <c r="Z6" s="21">
        <f t="shared" ref="Z6:AH6" si="4">IF(Z7="",NA(),Z7)</f>
        <v>104.72</v>
      </c>
      <c r="AA6" s="21">
        <f t="shared" si="4"/>
        <v>101.55</v>
      </c>
      <c r="AB6" s="21">
        <f t="shared" si="4"/>
        <v>99.09</v>
      </c>
      <c r="AC6" s="21">
        <f t="shared" si="4"/>
        <v>104.53</v>
      </c>
      <c r="AD6" s="21">
        <f t="shared" si="4"/>
        <v>107.81</v>
      </c>
      <c r="AE6" s="21">
        <f t="shared" si="4"/>
        <v>107.54</v>
      </c>
      <c r="AF6" s="21">
        <f t="shared" si="4"/>
        <v>107.19</v>
      </c>
      <c r="AG6" s="21">
        <f t="shared" si="4"/>
        <v>107.04</v>
      </c>
      <c r="AH6" s="21">
        <f t="shared" si="4"/>
        <v>107.83</v>
      </c>
      <c r="AI6" s="20" t="str">
        <f>IF(AI7="","",IF(AI7="-","【-】","【"&amp;SUBSTITUTE(TEXT(AI7,"#,##0.00"),"-","△")&amp;"】"))</f>
        <v>【105.36】</v>
      </c>
      <c r="AJ6" s="20">
        <f>IF(AJ7="",NA(),AJ7)</f>
        <v>0</v>
      </c>
      <c r="AK6" s="20">
        <f t="shared" ref="AK6:AS6" si="5">IF(AK7="",NA(),AK7)</f>
        <v>0</v>
      </c>
      <c r="AL6" s="20">
        <f t="shared" si="5"/>
        <v>0</v>
      </c>
      <c r="AM6" s="20">
        <f t="shared" si="5"/>
        <v>0</v>
      </c>
      <c r="AN6" s="20">
        <f t="shared" si="5"/>
        <v>0</v>
      </c>
      <c r="AO6" s="21">
        <f t="shared" si="5"/>
        <v>18.2</v>
      </c>
      <c r="AP6" s="21">
        <f t="shared" si="5"/>
        <v>19.059999999999999</v>
      </c>
      <c r="AQ6" s="21">
        <f t="shared" si="5"/>
        <v>31.07</v>
      </c>
      <c r="AR6" s="21">
        <f t="shared" si="5"/>
        <v>37.43</v>
      </c>
      <c r="AS6" s="21">
        <f t="shared" si="5"/>
        <v>30.17</v>
      </c>
      <c r="AT6" s="20" t="str">
        <f>IF(AT7="","",IF(AT7="-","【-】","【"&amp;SUBSTITUTE(TEXT(AT7,"#,##0.00"),"-","△")&amp;"】"))</f>
        <v>【3.12】</v>
      </c>
      <c r="AU6" s="21">
        <f>IF(AU7="",NA(),AU7)</f>
        <v>43.34</v>
      </c>
      <c r="AV6" s="21">
        <f t="shared" ref="AV6:BD6" si="6">IF(AV7="",NA(),AV7)</f>
        <v>50</v>
      </c>
      <c r="AW6" s="21">
        <f t="shared" si="6"/>
        <v>42.32</v>
      </c>
      <c r="AX6" s="21">
        <f t="shared" si="6"/>
        <v>64.760000000000005</v>
      </c>
      <c r="AY6" s="21">
        <f t="shared" si="6"/>
        <v>55.23</v>
      </c>
      <c r="AZ6" s="21">
        <f t="shared" si="6"/>
        <v>48.56</v>
      </c>
      <c r="BA6" s="21">
        <f t="shared" si="6"/>
        <v>47.58</v>
      </c>
      <c r="BB6" s="21">
        <f t="shared" si="6"/>
        <v>51.09</v>
      </c>
      <c r="BC6" s="21">
        <f t="shared" si="6"/>
        <v>57.42</v>
      </c>
      <c r="BD6" s="21">
        <f t="shared" si="6"/>
        <v>56.13</v>
      </c>
      <c r="BE6" s="20" t="str">
        <f>IF(BE7="","",IF(BE7="-","【-】","【"&amp;SUBSTITUTE(TEXT(BE7,"#,##0.00"),"-","△")&amp;"】"))</f>
        <v>【82.75】</v>
      </c>
      <c r="BF6" s="20">
        <f>IF(BF7="",NA(),BF7)</f>
        <v>0</v>
      </c>
      <c r="BG6" s="20">
        <f t="shared" ref="BG6:BO6" si="7">IF(BG7="",NA(),BG7)</f>
        <v>0</v>
      </c>
      <c r="BH6" s="20">
        <f t="shared" si="7"/>
        <v>0</v>
      </c>
      <c r="BI6" s="20">
        <f t="shared" si="7"/>
        <v>0</v>
      </c>
      <c r="BJ6" s="21">
        <f t="shared" si="7"/>
        <v>1983.86</v>
      </c>
      <c r="BK6" s="21">
        <f t="shared" si="7"/>
        <v>1245.0999999999999</v>
      </c>
      <c r="BL6" s="21">
        <f t="shared" si="7"/>
        <v>1108.8</v>
      </c>
      <c r="BM6" s="21">
        <f t="shared" si="7"/>
        <v>1194.56</v>
      </c>
      <c r="BN6" s="21">
        <f t="shared" si="7"/>
        <v>1174.6099999999999</v>
      </c>
      <c r="BO6" s="21">
        <f t="shared" si="7"/>
        <v>1343.89</v>
      </c>
      <c r="BP6" s="20" t="str">
        <f>IF(BP7="","",IF(BP7="-","【-】","【"&amp;SUBSTITUTE(TEXT(BP7,"#,##0.00"),"-","△")&amp;"】"))</f>
        <v>【602.56】</v>
      </c>
      <c r="BQ6" s="21">
        <f>IF(BQ7="",NA(),BQ7)</f>
        <v>92.01</v>
      </c>
      <c r="BR6" s="21">
        <f t="shared" ref="BR6:BZ6" si="8">IF(BR7="",NA(),BR7)</f>
        <v>91.9</v>
      </c>
      <c r="BS6" s="21">
        <f t="shared" si="8"/>
        <v>89.96</v>
      </c>
      <c r="BT6" s="21">
        <f t="shared" si="8"/>
        <v>90.48</v>
      </c>
      <c r="BU6" s="21">
        <f t="shared" si="8"/>
        <v>85.86</v>
      </c>
      <c r="BV6" s="21">
        <f t="shared" si="8"/>
        <v>79.77</v>
      </c>
      <c r="BW6" s="21">
        <f t="shared" si="8"/>
        <v>79.63</v>
      </c>
      <c r="BX6" s="21">
        <f t="shared" si="8"/>
        <v>76.78</v>
      </c>
      <c r="BY6" s="21">
        <f t="shared" si="8"/>
        <v>75.41</v>
      </c>
      <c r="BZ6" s="21">
        <f t="shared" si="8"/>
        <v>72.84</v>
      </c>
      <c r="CA6" s="20" t="str">
        <f>IF(CA7="","",IF(CA7="-","【-】","【"&amp;SUBSTITUTE(TEXT(CA7,"#,##0.00"),"-","△")&amp;"】"))</f>
        <v>【97.94】</v>
      </c>
      <c r="CB6" s="21">
        <f>IF(CB7="",NA(),CB7)</f>
        <v>150</v>
      </c>
      <c r="CC6" s="21">
        <f t="shared" ref="CC6:CK6" si="9">IF(CC7="",NA(),CC7)</f>
        <v>150.01</v>
      </c>
      <c r="CD6" s="21">
        <f t="shared" si="9"/>
        <v>154.82</v>
      </c>
      <c r="CE6" s="21">
        <f t="shared" si="9"/>
        <v>155.38999999999999</v>
      </c>
      <c r="CF6" s="21">
        <f t="shared" si="9"/>
        <v>164.8</v>
      </c>
      <c r="CG6" s="21">
        <f t="shared" si="9"/>
        <v>214.56</v>
      </c>
      <c r="CH6" s="21">
        <f t="shared" si="9"/>
        <v>213.66</v>
      </c>
      <c r="CI6" s="21">
        <f t="shared" si="9"/>
        <v>224.31</v>
      </c>
      <c r="CJ6" s="21">
        <f t="shared" si="9"/>
        <v>223.48</v>
      </c>
      <c r="CK6" s="21">
        <f t="shared" si="9"/>
        <v>232.33</v>
      </c>
      <c r="CL6" s="20" t="str">
        <f>IF(CL7="","",IF(CL7="-","【-】","【"&amp;SUBSTITUTE(TEXT(CL7,"#,##0.00"),"-","△")&amp;"】"))</f>
        <v>【140.98】</v>
      </c>
      <c r="CM6" s="21">
        <f>IF(CM7="",NA(),CM7)</f>
        <v>49.03</v>
      </c>
      <c r="CN6" s="21">
        <f t="shared" ref="CN6:CV6" si="10">IF(CN7="",NA(),CN7)</f>
        <v>48.85</v>
      </c>
      <c r="CO6" s="21">
        <f t="shared" si="10"/>
        <v>48.62</v>
      </c>
      <c r="CP6" s="21">
        <f t="shared" si="10"/>
        <v>48.4</v>
      </c>
      <c r="CQ6" s="21">
        <f t="shared" si="10"/>
        <v>48.88</v>
      </c>
      <c r="CR6" s="21">
        <f t="shared" si="10"/>
        <v>49.47</v>
      </c>
      <c r="CS6" s="21">
        <f t="shared" si="10"/>
        <v>48.19</v>
      </c>
      <c r="CT6" s="21">
        <f t="shared" si="10"/>
        <v>47.32</v>
      </c>
      <c r="CU6" s="21">
        <f t="shared" si="10"/>
        <v>48.03</v>
      </c>
      <c r="CV6" s="21">
        <f t="shared" si="10"/>
        <v>48.92</v>
      </c>
      <c r="CW6" s="20" t="str">
        <f>IF(CW7="","",IF(CW7="-","【-】","【"&amp;SUBSTITUTE(TEXT(CW7,"#,##0.00"),"-","△")&amp;"】"))</f>
        <v>【60.13】</v>
      </c>
      <c r="CX6" s="21">
        <f>IF(CX7="",NA(),CX7)</f>
        <v>80.7</v>
      </c>
      <c r="CY6" s="21">
        <f t="shared" ref="CY6:DG6" si="11">IF(CY7="",NA(),CY7)</f>
        <v>81.59</v>
      </c>
      <c r="CZ6" s="21">
        <f t="shared" si="11"/>
        <v>84.08</v>
      </c>
      <c r="DA6" s="21">
        <f t="shared" si="11"/>
        <v>82.16</v>
      </c>
      <c r="DB6" s="21">
        <f t="shared" si="11"/>
        <v>83.18</v>
      </c>
      <c r="DC6" s="21">
        <f t="shared" si="11"/>
        <v>82.06</v>
      </c>
      <c r="DD6" s="21">
        <f t="shared" si="11"/>
        <v>82.26</v>
      </c>
      <c r="DE6" s="21">
        <f t="shared" si="11"/>
        <v>81.33</v>
      </c>
      <c r="DF6" s="21">
        <f t="shared" si="11"/>
        <v>80.95</v>
      </c>
      <c r="DG6" s="21">
        <f t="shared" si="11"/>
        <v>80.760000000000005</v>
      </c>
      <c r="DH6" s="20" t="str">
        <f>IF(DH7="","",IF(DH7="-","【-】","【"&amp;SUBSTITUTE(TEXT(DH7,"#,##0.00"),"-","△")&amp;"】"))</f>
        <v>【96.00】</v>
      </c>
      <c r="DI6" s="21">
        <f>IF(DI7="",NA(),DI7)</f>
        <v>3.18</v>
      </c>
      <c r="DJ6" s="21">
        <f t="shared" ref="DJ6:DR6" si="12">IF(DJ7="",NA(),DJ7)</f>
        <v>6.31</v>
      </c>
      <c r="DK6" s="21">
        <f t="shared" si="12"/>
        <v>9.1199999999999992</v>
      </c>
      <c r="DL6" s="21">
        <f t="shared" si="12"/>
        <v>11.45</v>
      </c>
      <c r="DM6" s="21">
        <f t="shared" si="12"/>
        <v>13.8</v>
      </c>
      <c r="DN6" s="21">
        <f t="shared" si="12"/>
        <v>19.93</v>
      </c>
      <c r="DO6" s="21">
        <f t="shared" si="12"/>
        <v>21.94</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0">
        <f>IF(EE7="",NA(),EE7)</f>
        <v>0</v>
      </c>
      <c r="EF6" s="20">
        <f t="shared" ref="EF6:EN6" si="14">IF(EF7="",NA(),EF7)</f>
        <v>0</v>
      </c>
      <c r="EG6" s="20">
        <f t="shared" si="14"/>
        <v>0</v>
      </c>
      <c r="EH6" s="20">
        <f t="shared" si="14"/>
        <v>0</v>
      </c>
      <c r="EI6" s="20">
        <f t="shared" si="14"/>
        <v>0</v>
      </c>
      <c r="EJ6" s="21">
        <f t="shared" si="14"/>
        <v>0.32</v>
      </c>
      <c r="EK6" s="21">
        <f t="shared" si="14"/>
        <v>0.1</v>
      </c>
      <c r="EL6" s="21">
        <f t="shared" si="14"/>
        <v>0.09</v>
      </c>
      <c r="EM6" s="21">
        <f t="shared" si="14"/>
        <v>0.1</v>
      </c>
      <c r="EN6" s="21">
        <f t="shared" si="14"/>
        <v>0.04</v>
      </c>
      <c r="EO6" s="20" t="str">
        <f>IF(EO7="","",IF(EO7="-","【-】","【"&amp;SUBSTITUTE(TEXT(EO7,"#,##0.00"),"-","△")&amp;"】"))</f>
        <v>【0.19】</v>
      </c>
    </row>
    <row r="7" spans="1:148" s="22" customFormat="1" x14ac:dyDescent="0.2">
      <c r="A7" s="14"/>
      <c r="B7" s="23">
        <v>2024</v>
      </c>
      <c r="C7" s="23">
        <v>452050</v>
      </c>
      <c r="D7" s="23">
        <v>46</v>
      </c>
      <c r="E7" s="23">
        <v>17</v>
      </c>
      <c r="F7" s="23">
        <v>1</v>
      </c>
      <c r="G7" s="23">
        <v>0</v>
      </c>
      <c r="H7" s="23" t="s">
        <v>96</v>
      </c>
      <c r="I7" s="23" t="s">
        <v>97</v>
      </c>
      <c r="J7" s="23" t="s">
        <v>98</v>
      </c>
      <c r="K7" s="23" t="s">
        <v>99</v>
      </c>
      <c r="L7" s="23" t="s">
        <v>100</v>
      </c>
      <c r="M7" s="23" t="s">
        <v>101</v>
      </c>
      <c r="N7" s="24" t="s">
        <v>102</v>
      </c>
      <c r="O7" s="24">
        <v>58.77</v>
      </c>
      <c r="P7" s="24">
        <v>22.51</v>
      </c>
      <c r="Q7" s="24">
        <v>95.11</v>
      </c>
      <c r="R7" s="24">
        <v>2882</v>
      </c>
      <c r="S7" s="24">
        <v>42075</v>
      </c>
      <c r="T7" s="24">
        <v>562.95000000000005</v>
      </c>
      <c r="U7" s="24">
        <v>74.739999999999995</v>
      </c>
      <c r="V7" s="24">
        <v>9366</v>
      </c>
      <c r="W7" s="24">
        <v>3.9</v>
      </c>
      <c r="X7" s="24">
        <v>2401.54</v>
      </c>
      <c r="Y7" s="24">
        <v>103.78</v>
      </c>
      <c r="Z7" s="24">
        <v>104.72</v>
      </c>
      <c r="AA7" s="24">
        <v>101.55</v>
      </c>
      <c r="AB7" s="24">
        <v>99.09</v>
      </c>
      <c r="AC7" s="24">
        <v>104.53</v>
      </c>
      <c r="AD7" s="24">
        <v>107.81</v>
      </c>
      <c r="AE7" s="24">
        <v>107.54</v>
      </c>
      <c r="AF7" s="24">
        <v>107.19</v>
      </c>
      <c r="AG7" s="24">
        <v>107.04</v>
      </c>
      <c r="AH7" s="24">
        <v>107.83</v>
      </c>
      <c r="AI7" s="24">
        <v>105.36</v>
      </c>
      <c r="AJ7" s="24">
        <v>0</v>
      </c>
      <c r="AK7" s="24">
        <v>0</v>
      </c>
      <c r="AL7" s="24">
        <v>0</v>
      </c>
      <c r="AM7" s="24">
        <v>0</v>
      </c>
      <c r="AN7" s="24">
        <v>0</v>
      </c>
      <c r="AO7" s="24">
        <v>18.2</v>
      </c>
      <c r="AP7" s="24">
        <v>19.059999999999999</v>
      </c>
      <c r="AQ7" s="24">
        <v>31.07</v>
      </c>
      <c r="AR7" s="24">
        <v>37.43</v>
      </c>
      <c r="AS7" s="24">
        <v>30.17</v>
      </c>
      <c r="AT7" s="24">
        <v>3.12</v>
      </c>
      <c r="AU7" s="24">
        <v>43.34</v>
      </c>
      <c r="AV7" s="24">
        <v>50</v>
      </c>
      <c r="AW7" s="24">
        <v>42.32</v>
      </c>
      <c r="AX7" s="24">
        <v>64.760000000000005</v>
      </c>
      <c r="AY7" s="24">
        <v>55.23</v>
      </c>
      <c r="AZ7" s="24">
        <v>48.56</v>
      </c>
      <c r="BA7" s="24">
        <v>47.58</v>
      </c>
      <c r="BB7" s="24">
        <v>51.09</v>
      </c>
      <c r="BC7" s="24">
        <v>57.42</v>
      </c>
      <c r="BD7" s="24">
        <v>56.13</v>
      </c>
      <c r="BE7" s="24">
        <v>82.75</v>
      </c>
      <c r="BF7" s="24">
        <v>0</v>
      </c>
      <c r="BG7" s="24">
        <v>0</v>
      </c>
      <c r="BH7" s="24">
        <v>0</v>
      </c>
      <c r="BI7" s="24">
        <v>0</v>
      </c>
      <c r="BJ7" s="24">
        <v>1983.86</v>
      </c>
      <c r="BK7" s="24">
        <v>1245.0999999999999</v>
      </c>
      <c r="BL7" s="24">
        <v>1108.8</v>
      </c>
      <c r="BM7" s="24">
        <v>1194.56</v>
      </c>
      <c r="BN7" s="24">
        <v>1174.6099999999999</v>
      </c>
      <c r="BO7" s="24">
        <v>1343.89</v>
      </c>
      <c r="BP7" s="24">
        <v>602.55999999999995</v>
      </c>
      <c r="BQ7" s="24">
        <v>92.01</v>
      </c>
      <c r="BR7" s="24">
        <v>91.9</v>
      </c>
      <c r="BS7" s="24">
        <v>89.96</v>
      </c>
      <c r="BT7" s="24">
        <v>90.48</v>
      </c>
      <c r="BU7" s="24">
        <v>85.86</v>
      </c>
      <c r="BV7" s="24">
        <v>79.77</v>
      </c>
      <c r="BW7" s="24">
        <v>79.63</v>
      </c>
      <c r="BX7" s="24">
        <v>76.78</v>
      </c>
      <c r="BY7" s="24">
        <v>75.41</v>
      </c>
      <c r="BZ7" s="24">
        <v>72.84</v>
      </c>
      <c r="CA7" s="24">
        <v>97.94</v>
      </c>
      <c r="CB7" s="24">
        <v>150</v>
      </c>
      <c r="CC7" s="24">
        <v>150.01</v>
      </c>
      <c r="CD7" s="24">
        <v>154.82</v>
      </c>
      <c r="CE7" s="24">
        <v>155.38999999999999</v>
      </c>
      <c r="CF7" s="24">
        <v>164.8</v>
      </c>
      <c r="CG7" s="24">
        <v>214.56</v>
      </c>
      <c r="CH7" s="24">
        <v>213.66</v>
      </c>
      <c r="CI7" s="24">
        <v>224.31</v>
      </c>
      <c r="CJ7" s="24">
        <v>223.48</v>
      </c>
      <c r="CK7" s="24">
        <v>232.33</v>
      </c>
      <c r="CL7" s="24">
        <v>140.97999999999999</v>
      </c>
      <c r="CM7" s="24">
        <v>49.03</v>
      </c>
      <c r="CN7" s="24">
        <v>48.85</v>
      </c>
      <c r="CO7" s="24">
        <v>48.62</v>
      </c>
      <c r="CP7" s="24">
        <v>48.4</v>
      </c>
      <c r="CQ7" s="24">
        <v>48.88</v>
      </c>
      <c r="CR7" s="24">
        <v>49.47</v>
      </c>
      <c r="CS7" s="24">
        <v>48.19</v>
      </c>
      <c r="CT7" s="24">
        <v>47.32</v>
      </c>
      <c r="CU7" s="24">
        <v>48.03</v>
      </c>
      <c r="CV7" s="24">
        <v>48.92</v>
      </c>
      <c r="CW7" s="24">
        <v>60.13</v>
      </c>
      <c r="CX7" s="24">
        <v>80.7</v>
      </c>
      <c r="CY7" s="24">
        <v>81.59</v>
      </c>
      <c r="CZ7" s="24">
        <v>84.08</v>
      </c>
      <c r="DA7" s="24">
        <v>82.16</v>
      </c>
      <c r="DB7" s="24">
        <v>83.18</v>
      </c>
      <c r="DC7" s="24">
        <v>82.06</v>
      </c>
      <c r="DD7" s="24">
        <v>82.26</v>
      </c>
      <c r="DE7" s="24">
        <v>81.33</v>
      </c>
      <c r="DF7" s="24">
        <v>80.95</v>
      </c>
      <c r="DG7" s="24">
        <v>80.760000000000005</v>
      </c>
      <c r="DH7" s="24">
        <v>96</v>
      </c>
      <c r="DI7" s="24">
        <v>3.18</v>
      </c>
      <c r="DJ7" s="24">
        <v>6.31</v>
      </c>
      <c r="DK7" s="24">
        <v>9.1199999999999992</v>
      </c>
      <c r="DL7" s="24">
        <v>11.45</v>
      </c>
      <c r="DM7" s="24">
        <v>13.8</v>
      </c>
      <c r="DN7" s="24">
        <v>19.93</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0</v>
      </c>
      <c r="EF7" s="24">
        <v>0</v>
      </c>
      <c r="EG7" s="24">
        <v>0</v>
      </c>
      <c r="EH7" s="24">
        <v>0</v>
      </c>
      <c r="EI7" s="24">
        <v>0</v>
      </c>
      <c r="EJ7" s="24">
        <v>0.32</v>
      </c>
      <c r="EK7" s="24">
        <v>0.1</v>
      </c>
      <c r="EL7" s="24">
        <v>0.09</v>
      </c>
      <c r="EM7" s="24">
        <v>0.1</v>
      </c>
      <c r="EN7" s="24">
        <v>0.04</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2026-01-28T07:35:27Z</cp:lastPrinted>
  <dcterms:created xsi:type="dcterms:W3CDTF">2025-12-23T06:06:27Z</dcterms:created>
  <dcterms:modified xsi:type="dcterms:W3CDTF">2026-02-25T01:04:54Z</dcterms:modified>
  <cp:category/>
</cp:coreProperties>
</file>