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452D2375-2103-48C5-A66B-E8216C2FCEAC}" xr6:coauthVersionLast="47" xr6:coauthVersionMax="47" xr10:uidLastSave="{00000000-0000-0000-0000-000000000000}"/>
  <workbookProtection workbookAlgorithmName="SHA-512" workbookHashValue="vwMWna6S60cEa4WhU08Np46HjXpvc7/FBfr1Z0RhkK0nnop+p004NxMUdXXLZWtzydZGIcH9D0kgFg9Ip0nLUQ==" workbookSaltValue="oerwXDr8BhNIMFNipg/n8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P6" i="5"/>
  <c r="O6" i="5"/>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BB10" i="4"/>
  <c r="AD10" i="4"/>
  <c r="W10" i="4"/>
  <c r="P10" i="4"/>
  <c r="I10" i="4"/>
  <c r="B10" i="4"/>
  <c r="AD8" i="4"/>
  <c r="W8"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<sst xmlns="http://schemas.openxmlformats.org/spreadsheetml/2006/main" count="231" uniqueCount="114">
  <si>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</si>
  <si>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</si>
  <si>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</si>
  <si>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</si>
  <si>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</si>
  <si>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</si>
  <si>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</si>
  <si>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</si>
  <si>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</si>
  <si>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</si>
  <si>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</si>
  <si>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</si>
  <si>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</si>
  <si>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</si>
  <si>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</si>
  <si>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</si>
  <si>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</si>
  <si>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</si>
  <si>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</si>
  <si>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</si>
  <si>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</si>
  <si>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</si>
  <si>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</si>
  <si>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</si>
  <si>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</si>
  <si>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</si>
  <si>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</si>
  <si>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</si>
  <si>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</si>
  <si>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</si>
  <si>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</si>
  <si>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</si>
  <si>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</si>
  <si>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</si>
  <si>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</si>
  <si>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</si>
  <si>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</si>
  <si>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</si>
  <si>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</si>
  <si>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</si>
  <si>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</si>
  <si>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</si>
  <si>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</si>
  <si>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</si>
  <si>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</si>
  <si>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</si>
  <si>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</si>
  <si>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</si>
  <si>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</si>
  <si>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</si>
  <si>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</si>
  <si>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</si>
  <si>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</si>
  <si>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</si>
  <si>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</si>
  <si>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</si>
  <si>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</si>
  <si>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</si>
  <si>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</si>
  <si>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</si>
  <si>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</si>
  <si>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</si>
  <si>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</si>
  <si>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</si>
  <si>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</si>
  <si>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</si>
  <si>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</si>
  <si>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</si>
  <si>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</si>
  <si>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</si>
  <si>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</si>
  <si>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</si>
  <si>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</si>
  <si>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</si>
  <si>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</si>
  <si>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</si>
  <si>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</si>
  <si>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</si>
  <si>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</si>
  <si>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</si>
  <si>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</si>
  <si>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</si>
  <si>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</si>
  <si>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</si>
  <si>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</si>
  <si>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</si>
  <si>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</si>
  <si>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</si>
  <si>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</si>
  <si>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</si>
  <si>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</si>
  <si>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</si>
  <si>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</si>
  <si>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</si>
  <si>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</si>
  <si>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</si>
  <si>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</si>
  <si>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　令和６年度は、未整備地区の下水道整備を実施し、衛生的で快適な生活環境の改善や水質保全を図りました。また、「下水道ストックマネジメント計画」により、ポンプ場及び処理場施設の長寿命化対策工事を実施しました。
　一方、市内の人口減少に伴い、使用料収入は減少傾向にあり、減価償却費の増加に伴い、施設の更新が必要となってきています。
　また近年の物価高騰や職員の人事異動に伴い、営業費用も増加しています。
　令和７年度での使用料の増額改定を決定していますが、将来にわたりサービスの提供を安定的に継続していくことが可能となるよう、引き続き経営基盤の強化と財政マネジメント向上に取り組んでいきます。</t>
    <rPh sb="107" eb="109">
      <t>シナイ</t>
    </rPh>
    <rPh sb="110" eb="112">
      <t>ジンコウ</t>
    </rPh>
    <rPh sb="112" eb="114">
      <t>ゲンショウ</t>
    </rPh>
    <rPh sb="115" eb="116">
      <t>トモナ</t>
    </rPh>
    <rPh sb="118" eb="121">
      <t>シヨウリョウ</t>
    </rPh>
    <rPh sb="121" eb="123">
      <t>シュウニュウ</t>
    </rPh>
    <rPh sb="124" eb="126">
      <t>ゲンショウ</t>
    </rPh>
    <rPh sb="126" eb="128">
      <t>ケイコウ</t>
    </rPh>
    <rPh sb="132" eb="136">
      <t>ゲンカ</t>
    </rPh>
    <rPh sb="136" eb="137">
      <t>ヒ</t>
    </rPh>
    <rPh sb="138" eb="140">
      <t>ゾウカ</t>
    </rPh>
    <rPh sb="141" eb="142">
      <t>トモナ</t>
    </rPh>
    <rPh sb="144" eb="146">
      <t>シセツ</t>
    </rPh>
    <rPh sb="147" eb="149">
      <t>コウシン</t>
    </rPh>
    <rPh sb="150" eb="152">
      <t>ヒツヨウ</t>
    </rPh>
    <rPh sb="166" eb="168">
      <t>キンネン</t>
    </rPh>
    <rPh sb="169" eb="171">
      <t>ブッカ</t>
    </rPh>
    <rPh sb="171" eb="173">
      <t>コウトウ</t>
    </rPh>
    <rPh sb="174" eb="176">
      <t>ショクイン</t>
    </rPh>
    <rPh sb="177" eb="182">
      <t>ジンジ</t>
    </rPh>
    <rPh sb="182" eb="183">
      <t>トモナ</t>
    </rPh>
    <rPh sb="185" eb="190">
      <t>エイギョ</t>
    </rPh>
    <rPh sb="190" eb="192">
      <t>ゾウカ</t>
    </rPh>
    <rPh sb="200" eb="202">
      <t>レイワ</t>
    </rPh>
    <rPh sb="203" eb="205">
      <t>ネンド</t>
    </rPh>
    <rPh sb="207" eb="210">
      <t>シヨウリョウ</t>
    </rPh>
    <rPh sb="211" eb="213">
      <t>ゾウガク</t>
    </rPh>
    <rPh sb="213" eb="215">
      <t>カイテイ</t>
    </rPh>
    <rPh sb="216" eb="218">
      <t>ケッテイ</t>
    </rPh>
    <phoneticPr fontId="1"/>
  </si>
  <si>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</si>
  <si>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</si>
  <si>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</si>
  <si>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</si>
  <si>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</si>
  <si>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</si>
  <si>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</si>
  <si>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</si>
  <si>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</si>
  <si>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</si>
  <si>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</si>
  <si>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</si>
  <si>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</si>
  <si>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</si>
  <si>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①有形固定資産減価償却率については、年々上昇しているため、法定耐用年数に近い資産が多くなってきております。
②管渠老朽化率については、年々上昇しているため、施設の更新を計画的に行っていく必要があります。
③管渠改善率については、近年から管路の更新に取り組んでいるため、今後も上昇するものと見込まれます。
　供用開始から30年が経過しているポンプ場や処理場施設については、施設が老朽化している状況にあることから、「下水道ストックマネジメント計画」に基づき、年次的に施設の更新工事を実施しています。</t>
    <rPh sb="103" eb="105">
      <t>カンキョ</t>
    </rPh>
    <rPh sb="105" eb="107">
      <t>カイゼン</t>
    </rPh>
    <rPh sb="107" eb="108">
      <t>リツ</t>
    </rPh>
    <rPh sb="114" eb="116">
      <t>キンネン</t>
    </rPh>
    <rPh sb="118" eb="120">
      <t>カンロ</t>
    </rPh>
    <rPh sb="121" eb="123">
      <t>コウシン</t>
    </rPh>
    <rPh sb="124" eb="125">
      <t>ト</t>
    </rPh>
    <rPh sb="126" eb="127">
      <t>ク</t>
    </rPh>
    <rPh sb="134" eb="136">
      <t>コンゴ</t>
    </rPh>
    <rPh sb="137" eb="139">
      <t>ジョウショウ</t>
    </rPh>
    <rPh sb="144" eb="146">
      <t>ミコ</t>
    </rPh>
    <phoneticPr fontId="1"/>
  </si>
  <si>
    <r>
      <t>①経常収支比率については、一般会計からの繰入金の減少及び人口減に伴う使用料収入の減少により、経常収益が前年度より減少となりました。一方、減価償却費や委託料の増加により経常費用が増加したため、前年度より比率は減少しています。</t>
    </r>
    <r>
      <rPr>
        <sz val="11"/>
        <color rgb="FFFF0000"/>
        <rFont val="ＭＳ ゴシック"/>
        <family val="3"/>
        <charset val="128"/>
      </rPr>
      <t xml:space="preserve">
</t>
    </r>
    <r>
      <rPr>
        <sz val="11"/>
        <color theme="1"/>
        <rFont val="ＭＳ ゴシック"/>
        <family val="3"/>
        <charset val="128"/>
      </rPr>
      <t>②累積欠損金については、欠損金が生じていません。</t>
    </r>
    <r>
      <rPr>
        <sz val="11"/>
        <color rgb="FFFF0000"/>
        <rFont val="ＭＳ ゴシック"/>
        <family val="3"/>
        <charset val="128"/>
      </rPr>
      <t xml:space="preserve">
</t>
    </r>
    <r>
      <rPr>
        <sz val="11"/>
        <color theme="1"/>
        <rFont val="ＭＳ ゴシック"/>
        <family val="3"/>
        <charset val="128"/>
      </rPr>
      <t>③流動比率について、流動負債のうち主に年度末における未払金や企業債の償還額が減少しており、流動資産の現金保有の減少比率を上回っています。</t>
    </r>
    <r>
      <rPr>
        <sz val="11"/>
        <color rgb="FFFF0000"/>
        <rFont val="ＭＳ ゴシック"/>
        <family val="3"/>
        <charset val="128"/>
      </rPr>
      <t xml:space="preserve">
</t>
    </r>
    <r>
      <rPr>
        <sz val="11"/>
        <color theme="1"/>
        <rFont val="ＭＳ ゴシック"/>
        <family val="3"/>
        <charset val="128"/>
      </rPr>
      <t>④企業債残高対事業規模比率は、使用料収入に対する企業債残高の割合ですが、企業債の償還は今後減額が見込まれるので、将来にわたり比率は減少していくものと思われます。</t>
    </r>
    <r>
      <rPr>
        <sz val="11"/>
        <color rgb="FFFF0000"/>
        <rFont val="ＭＳ ゴシック"/>
        <family val="3"/>
        <charset val="128"/>
      </rPr>
      <t xml:space="preserve">
</t>
    </r>
    <r>
      <rPr>
        <sz val="11"/>
        <color theme="1"/>
        <rFont val="ＭＳ ゴシック"/>
        <family val="3"/>
        <charset val="128"/>
      </rPr>
      <t>⑤経費回収率については、使用料収入の減少に対し、汚水処理費において主に資本費である企業債償還利息や減価償却費が大きく減少しているため、前年度より上昇しています。しかしながら、100％を恒常的に下回っており、使用料改定など適正な使用料収入の確保に努めていく必要があります。</t>
    </r>
    <r>
      <rPr>
        <sz val="11"/>
        <color rgb="FFFF0000"/>
        <rFont val="ＭＳ ゴシック"/>
        <family val="3"/>
        <charset val="128"/>
      </rPr>
      <t xml:space="preserve">
</t>
    </r>
    <r>
      <rPr>
        <sz val="11"/>
        <color theme="1"/>
        <rFont val="ＭＳ ゴシック"/>
        <family val="3"/>
        <charset val="128"/>
      </rPr>
      <t>⑥汚水処理原価は、汚水処理費が減少しましたが、有収水量も大きく減少しています。今後も維持管理の効率化や接続率の向上に努めていきます。
⑦施設利用率は、前年度と同水準となっており、類似団体との比較においても効率的に利用されています。
⑧水洗化率は、処理区域内の全体人口の減少が、水洗化人口の減少を上回っているため大きく上昇しています。引き続き、新規接続向上への取組を進めていきます。</t>
    </r>
    <rPh sb="24" eb="26">
      <t>ゲンショウ</t>
    </rPh>
    <rPh sb="26" eb="27">
      <t>オヨ</t>
    </rPh>
    <rPh sb="28" eb="30">
      <t>ジンコウ</t>
    </rPh>
    <rPh sb="30" eb="31">
      <t>ゲン</t>
    </rPh>
    <rPh sb="32" eb="33">
      <t>トモナ</t>
    </rPh>
    <rPh sb="34" eb="37">
      <t>シヨウリョウ</t>
    </rPh>
    <rPh sb="37" eb="39">
      <t>シュウニュウ</t>
    </rPh>
    <rPh sb="40" eb="42">
      <t>ゲンショウ</t>
    </rPh>
    <rPh sb="56" eb="58">
      <t>ゲンショウ</t>
    </rPh>
    <rPh sb="65" eb="67">
      <t>イッポウ</t>
    </rPh>
    <rPh sb="74" eb="77">
      <t>イタクリョウ</t>
    </rPh>
    <rPh sb="78" eb="80">
      <t>ゾウカ</t>
    </rPh>
    <rPh sb="88" eb="90">
      <t>ゾウカ</t>
    </rPh>
    <rPh sb="103" eb="105">
      <t>ゲンショウ</t>
    </rPh>
    <rPh sb="167" eb="171">
      <t>キギョ</t>
    </rPh>
    <rPh sb="171" eb="174">
      <t>ショウ</t>
    </rPh>
    <rPh sb="175" eb="177">
      <t>ゲンショウ</t>
    </rPh>
    <rPh sb="192" eb="194">
      <t>ゲンショウ</t>
    </rPh>
    <rPh sb="194" eb="196">
      <t>ヒリツ</t>
    </rPh>
    <rPh sb="197" eb="199">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</si>
</sst>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0.03</c:v>
                </c:pt>
              </c:numCache>
            </c:numRef>
          </c:val>
          <c:extLst>
            <c:ext xmlns:c16="http://schemas.microsoft.com/office/drawing/2014/chart" uri="{C3380CC4-5D6E-409C-BE32-E72D297353CC}">
              <c16:uniqueId val="{00000000-6B2D-4798-AD97-9A671111C6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B2D-4798-AD97-9A671111C6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74.05</c:v>
                </c:pt>
                <c:pt idx="1">
                  <c:v>73.569999999999993</c:v>
                </c:pt>
                <c:pt idx="2">
                  <c:v>70.72</c:v>
                </c:pt>
                <c:pt idx="3">
                  <c:v>71</c:v>
                </c:pt>
                <c:pt idx="4">
                  <c:v>71.47</c:v>
                </c:pt>
              </c:numCache>
            </c:numRef>
          </c:val>
          <c:extLst>
            <c:ext xmlns:c16="http://schemas.microsoft.com/office/drawing/2014/chart" uri="{C3380CC4-5D6E-409C-BE32-E72D297353CC}">
              <c16:uniqueId val="{00000000-320E-436D-9B41-E03883D3E6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20E-436D-9B41-E03883D3E6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91.96</c:v>
                </c:pt>
                <c:pt idx="1">
                  <c:v>92.9</c:v>
                </c:pt>
                <c:pt idx="2">
                  <c:v>93.06</c:v>
                </c:pt>
                <c:pt idx="3">
                  <c:v>92.66</c:v>
                </c:pt>
                <c:pt idx="4">
                  <c:v>93.02</c:v>
                </c:pt>
              </c:numCache>
            </c:numRef>
          </c:val>
          <c:extLst>
            <c:ext xmlns:c16="http://schemas.microsoft.com/office/drawing/2014/chart" uri="{C3380CC4-5D6E-409C-BE32-E72D297353CC}">
              <c16:uniqueId val="{00000000-0928-4D73-A313-47C5C7DD34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928-4D73-A313-47C5C7DD34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116.55</c:v>
                </c:pt>
                <c:pt idx="1">
                  <c:v>119.95</c:v>
                </c:pt>
                <c:pt idx="2">
                  <c:v>120.05</c:v>
                </c:pt>
                <c:pt idx="3">
                  <c:v>121.21</c:v>
                </c:pt>
                <c:pt idx="4">
                  <c:v>120.79</c:v>
                </c:pt>
              </c:numCache>
            </c:numRef>
          </c:val>
          <c:extLst>
            <c:ext xmlns:c16="http://schemas.microsoft.com/office/drawing/2014/chart" uri="{C3380CC4-5D6E-409C-BE32-E72D297353CC}">
              <c16:uniqueId val="{00000000-BEEC-4272-BA5F-796EB8483F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BEEC-4272-BA5F-796EB8483F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23.11</c:v>
                </c:pt>
                <c:pt idx="1">
                  <c:v>25.87</c:v>
                </c:pt>
                <c:pt idx="2">
                  <c:v>28.24</c:v>
                </c:pt>
                <c:pt idx="3">
                  <c:v>30.82</c:v>
                </c:pt>
                <c:pt idx="4">
                  <c:v>33.44</c:v>
                </c:pt>
              </c:numCache>
            </c:numRef>
          </c:val>
          <c:extLst>
            <c:ext xmlns:c16="http://schemas.microsoft.com/office/drawing/2014/chart" uri="{C3380CC4-5D6E-409C-BE32-E72D297353CC}">
              <c16:uniqueId val="{00000000-E02C-46A9-AF4A-229E8EFAC9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E02C-46A9-AF4A-229E8EFAC9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0.68</c:v>
                </c:pt>
                <c:pt idx="1">
                  <c:v>0.8</c:v>
                </c:pt>
                <c:pt idx="2">
                  <c:v>0.9</c:v>
                </c:pt>
                <c:pt idx="3">
                  <c:v>0.96</c:v>
                </c:pt>
                <c:pt idx="4">
                  <c:v>0.99</c:v>
                </c:pt>
              </c:numCache>
            </c:numRef>
          </c:val>
          <c:extLst>
            <c:ext xmlns:c16="http://schemas.microsoft.com/office/drawing/2014/chart" uri="{C3380CC4-5D6E-409C-BE32-E72D297353CC}">
              <c16:uniqueId val="{00000000-4A83-4E00-AC82-23C3A0FDB5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A83-4E00-AC82-23C3A0FDB5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3C-48DA-94B7-80B98D70C5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BF3C-48DA-94B7-80B98D70C5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29.51</c:v>
                </c:pt>
                <c:pt idx="1">
                  <c:v>32.270000000000003</c:v>
                </c:pt>
                <c:pt idx="2">
                  <c:v>37.979999999999997</c:v>
                </c:pt>
                <c:pt idx="3">
                  <c:v>49</c:v>
                </c:pt>
                <c:pt idx="4">
                  <c:v>54.23</c:v>
                </c:pt>
              </c:numCache>
            </c:numRef>
          </c:val>
          <c:extLst>
            <c:ext xmlns:c16="http://schemas.microsoft.com/office/drawing/2014/chart" uri="{C3380CC4-5D6E-409C-BE32-E72D297353CC}">
              <c16:uniqueId val="{00000000-7937-4D9D-8426-F4D4F7D221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937-4D9D-8426-F4D4F7D221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668.35</c:v>
                </c:pt>
                <c:pt idx="1">
                  <c:v>704.99</c:v>
                </c:pt>
                <c:pt idx="2">
                  <c:v>715.61</c:v>
                </c:pt>
                <c:pt idx="3">
                  <c:v>649.07000000000005</c:v>
                </c:pt>
                <c:pt idx="4">
                  <c:v>562.74</c:v>
                </c:pt>
              </c:numCache>
            </c:numRef>
          </c:val>
          <c:extLst>
            <c:ext xmlns:c16="http://schemas.microsoft.com/office/drawing/2014/chart" uri="{C3380CC4-5D6E-409C-BE32-E72D297353CC}">
              <c16:uniqueId val="{00000000-2431-4874-8F23-19017AAC5A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431-4874-8F23-19017AAC5A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90.78</c:v>
                </c:pt>
                <c:pt idx="1">
                  <c:v>91.52</c:v>
                </c:pt>
                <c:pt idx="2">
                  <c:v>92.16</c:v>
                </c:pt>
                <c:pt idx="3">
                  <c:v>92.67</c:v>
                </c:pt>
                <c:pt idx="4">
                  <c:v>93.65</c:v>
                </c:pt>
              </c:numCache>
            </c:numRef>
          </c:val>
          <c:extLst>
            <c:ext xmlns:c16="http://schemas.microsoft.com/office/drawing/2014/chart" uri="{C3380CC4-5D6E-409C-BE32-E72D297353CC}">
              <c16:uniqueId val="{00000000-393F-4423-8047-04B0F35FC4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93F-4423-8047-04B0F35FC4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138.63</c:v>
                </c:pt>
                <c:pt idx="1">
                  <c:v>138.27000000000001</c:v>
                </c:pt>
                <c:pt idx="2">
                  <c:v>137.99</c:v>
                </c:pt>
                <c:pt idx="3">
                  <c:v>138.05000000000001</c:v>
                </c:pt>
                <c:pt idx="4">
                  <c:v>136.99</c:v>
                </c:pt>
              </c:numCache>
            </c:numRef>
          </c:val>
          <c:extLst>
            <c:ext xmlns:c16="http://schemas.microsoft.com/office/drawing/2014/chart" uri="{C3380CC4-5D6E-409C-BE32-E72D297353CC}">
              <c16:uniqueId val="{00000000-99AC-4E20-BFEB-65228A6F9F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9AC-4E20-BFEB-65228A6F9F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74390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74390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74390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74390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1277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1277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1277600"/>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76104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76104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76104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76104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1449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1449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144905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日向市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57847</v>
      </c>
      <c r="AM8" s="35"/>
      <c r="AN8" s="35"/>
      <c r="AO8" s="35"/>
      <c r="AP8" s="35"/>
      <c r="AQ8" s="35"/>
      <c r="AR8" s="35"/>
      <c r="AS8" s="35"/>
      <c r="AT8" s="36">
        <f>データ!T6</f>
        <v>336.9</v>
      </c>
      <c r="AU8" s="36"/>
      <c r="AV8" s="36"/>
      <c r="AW8" s="36"/>
      <c r="AX8" s="36"/>
      <c r="AY8" s="36"/>
      <c r="AZ8" s="36"/>
      <c r="BA8" s="36"/>
      <c r="BB8" s="36">
        <f>データ!U6</f>
        <v>171.7</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58.1</v>
      </c>
      <c r="J10" s="36"/>
      <c r="K10" s="36"/>
      <c r="L10" s="36"/>
      <c r="M10" s="36"/>
      <c r="N10" s="36"/>
      <c r="O10" s="36"/>
      <c r="P10" s="36">
        <f>データ!P6</f>
        <v>59.94</v>
      </c>
      <c r="Q10" s="36"/>
      <c r="R10" s="36"/>
      <c r="S10" s="36"/>
      <c r="T10" s="36"/>
      <c r="U10" s="36"/>
      <c r="V10" s="36"/>
      <c r="W10" s="36">
        <f>データ!Q6</f>
        <v>92.83</v>
      </c>
      <c r="X10" s="36"/>
      <c r="Y10" s="36"/>
      <c r="Z10" s="36"/>
      <c r="AA10" s="36"/>
      <c r="AB10" s="36"/>
      <c r="AC10" s="36"/>
      <c r="AD10" s="35">
        <f>データ!R6</f>
        <v>2750</v>
      </c>
      <c r="AE10" s="35"/>
      <c r="AF10" s="35"/>
      <c r="AG10" s="35"/>
      <c r="AH10" s="35"/>
      <c r="AI10" s="35"/>
      <c r="AJ10" s="35"/>
      <c r="AK10" s="2"/>
      <c r="AL10" s="35">
        <f>データ!V6</f>
        <v>34469</v>
      </c>
      <c r="AM10" s="35"/>
      <c r="AN10" s="35"/>
      <c r="AO10" s="35"/>
      <c r="AP10" s="35"/>
      <c r="AQ10" s="35"/>
      <c r="AR10" s="35"/>
      <c r="AS10" s="35"/>
      <c r="AT10" s="36">
        <f>データ!W6</f>
        <v>8.68</v>
      </c>
      <c r="AU10" s="36"/>
      <c r="AV10" s="36"/>
      <c r="AW10" s="36"/>
      <c r="AX10" s="36"/>
      <c r="AY10" s="36"/>
      <c r="AZ10" s="36"/>
      <c r="BA10" s="36"/>
      <c r="BB10" s="36">
        <f>データ!X6</f>
        <v>3971.08</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24.7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25.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31.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28.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26.2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8.2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4.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6"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97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WoPgyPD/XQzA5epCVvINvD4RAesRprbzQsMW/faxt0DdrV3XGdxPuhT8upMd7HOZjHiPxUrQoeoSfnd+qaXUkA==" saltValue="1Gdbcqne0AchupfNrsq/S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3" t="s">
        <v>60</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0</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452068</v>
      </c>
      <c r="D6" s="19">
        <f t="shared" si="1"/>
        <v>46</v>
      </c>
      <c r="E6" s="19">
        <f t="shared" si="1"/>
        <v>17</v>
      </c>
      <c r="F6" s="19">
        <f t="shared" si="1"/>
        <v>1</v>
      </c>
      <c r="G6" s="19">
        <f t="shared" si="1"/>
        <v>0</v>
      </c>
      <c r="H6" s="19" t="str">
        <f t="shared" si="1"/>
        <v>宮崎県　日向市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58.1</v>
      </c>
      <c r="P6" s="23">
        <f t="shared" si="1"/>
        <v>59.94</v>
      </c>
      <c r="Q6" s="23">
        <f t="shared" si="1"/>
        <v>92.83</v>
      </c>
      <c r="R6" s="23">
        <f t="shared" si="1"/>
        <v>2750</v>
      </c>
      <c r="S6" s="23">
        <f t="shared" si="1"/>
        <v>57847</v>
      </c>
      <c r="T6" s="23">
        <f t="shared" si="1"/>
        <v>336.9</v>
      </c>
      <c r="U6" s="23">
        <f t="shared" si="1"/>
        <v>171.7</v>
      </c>
      <c r="V6" s="23">
        <f t="shared" si="1"/>
        <v>34469</v>
      </c>
      <c r="W6" s="23">
        <f t="shared" si="1"/>
        <v>8.68</v>
      </c>
      <c r="X6" s="23">
        <f t="shared" si="1"/>
        <v>3971.08</v>
      </c>
      <c r="Y6" s="27">
        <f t="shared" ref="Y6:AH6" si="2">IF(Y7="",NA(),Y7)</f>
        <v>116.55</v>
      </c>
      <c r="Z6" s="27">
        <f t="shared" si="2"/>
        <v>119.95</v>
      </c>
      <c r="AA6" s="27">
        <f t="shared" si="2"/>
        <v>120.05</v>
      </c>
      <c r="AB6" s="27">
        <f t="shared" si="2"/>
        <v>121.21</v>
      </c>
      <c r="AC6" s="27">
        <f t="shared" si="2"/>
        <v>120.79</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29.51</v>
      </c>
      <c r="AV6" s="27">
        <f t="shared" si="4"/>
        <v>32.270000000000003</v>
      </c>
      <c r="AW6" s="27">
        <f t="shared" si="4"/>
        <v>37.979999999999997</v>
      </c>
      <c r="AX6" s="27">
        <f t="shared" si="4"/>
        <v>49</v>
      </c>
      <c r="AY6" s="27">
        <f t="shared" si="4"/>
        <v>54.23</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668.35</v>
      </c>
      <c r="BG6" s="27">
        <f t="shared" si="5"/>
        <v>704.99</v>
      </c>
      <c r="BH6" s="27">
        <f t="shared" si="5"/>
        <v>715.61</v>
      </c>
      <c r="BI6" s="27">
        <f t="shared" si="5"/>
        <v>649.07000000000005</v>
      </c>
      <c r="BJ6" s="27">
        <f t="shared" si="5"/>
        <v>562.74</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90.78</v>
      </c>
      <c r="BR6" s="27">
        <f t="shared" si="6"/>
        <v>91.52</v>
      </c>
      <c r="BS6" s="27">
        <f t="shared" si="6"/>
        <v>92.16</v>
      </c>
      <c r="BT6" s="27">
        <f t="shared" si="6"/>
        <v>92.67</v>
      </c>
      <c r="BU6" s="27">
        <f t="shared" si="6"/>
        <v>93.65</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138.63</v>
      </c>
      <c r="CC6" s="27">
        <f t="shared" si="7"/>
        <v>138.27000000000001</v>
      </c>
      <c r="CD6" s="27">
        <f t="shared" si="7"/>
        <v>137.99</v>
      </c>
      <c r="CE6" s="27">
        <f t="shared" si="7"/>
        <v>138.05000000000001</v>
      </c>
      <c r="CF6" s="27">
        <f t="shared" si="7"/>
        <v>136.99</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74.05</v>
      </c>
      <c r="CN6" s="27">
        <f t="shared" si="8"/>
        <v>73.569999999999993</v>
      </c>
      <c r="CO6" s="27">
        <f t="shared" si="8"/>
        <v>70.72</v>
      </c>
      <c r="CP6" s="27">
        <f t="shared" si="8"/>
        <v>71</v>
      </c>
      <c r="CQ6" s="27">
        <f t="shared" si="8"/>
        <v>71.47</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91.96</v>
      </c>
      <c r="CY6" s="27">
        <f t="shared" si="9"/>
        <v>92.9</v>
      </c>
      <c r="CZ6" s="27">
        <f t="shared" si="9"/>
        <v>93.06</v>
      </c>
      <c r="DA6" s="27">
        <f t="shared" si="9"/>
        <v>92.66</v>
      </c>
      <c r="DB6" s="27">
        <f t="shared" si="9"/>
        <v>93.02</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23.11</v>
      </c>
      <c r="DJ6" s="27">
        <f t="shared" si="10"/>
        <v>25.87</v>
      </c>
      <c r="DK6" s="27">
        <f t="shared" si="10"/>
        <v>28.24</v>
      </c>
      <c r="DL6" s="27">
        <f t="shared" si="10"/>
        <v>30.82</v>
      </c>
      <c r="DM6" s="27">
        <f t="shared" si="10"/>
        <v>33.44</v>
      </c>
      <c r="DN6" s="27">
        <f t="shared" si="10"/>
        <v>23.79</v>
      </c>
      <c r="DO6" s="27">
        <f t="shared" si="10"/>
        <v>25.66</v>
      </c>
      <c r="DP6" s="27">
        <f t="shared" si="10"/>
        <v>27.46</v>
      </c>
      <c r="DQ6" s="27">
        <f t="shared" si="10"/>
        <v>29.93</v>
      </c>
      <c r="DR6" s="27">
        <f t="shared" si="10"/>
        <v>31.89</v>
      </c>
      <c r="DS6" s="23" t="str">
        <f>IF(DS7="","",IF(DS7="-","【-】","【"&amp;SUBSTITUTE(TEXT(DS7,"#,##0.00"),"-","△")&amp;"】"))</f>
        <v>【42.20】</v>
      </c>
      <c r="DT6" s="27">
        <f t="shared" ref="DT6:EC6" si="11">IF(DT7="",NA(),DT7)</f>
        <v>0.68</v>
      </c>
      <c r="DU6" s="27">
        <f t="shared" si="11"/>
        <v>0.8</v>
      </c>
      <c r="DV6" s="27">
        <f t="shared" si="11"/>
        <v>0.9</v>
      </c>
      <c r="DW6" s="27">
        <f t="shared" si="11"/>
        <v>0.96</v>
      </c>
      <c r="DX6" s="27">
        <f t="shared" si="11"/>
        <v>0.99</v>
      </c>
      <c r="DY6" s="27">
        <f t="shared" si="11"/>
        <v>1.22</v>
      </c>
      <c r="DZ6" s="27">
        <f t="shared" si="11"/>
        <v>1.61</v>
      </c>
      <c r="EA6" s="27">
        <f t="shared" si="11"/>
        <v>2.08</v>
      </c>
      <c r="EB6" s="27">
        <f t="shared" si="11"/>
        <v>2.74</v>
      </c>
      <c r="EC6" s="27">
        <f t="shared" si="11"/>
        <v>3.24</v>
      </c>
      <c r="ED6" s="23" t="str">
        <f>IF(ED7="","",IF(ED7="-","【-】","【"&amp;SUBSTITUTE(TEXT(ED7,"#,##0.00"),"-","△")&amp;"】"))</f>
        <v>【9.46】</v>
      </c>
      <c r="EE6" s="23">
        <f t="shared" ref="EE6:EN6" si="12">IF(EE7="",NA(),EE7)</f>
        <v>0</v>
      </c>
      <c r="EF6" s="23">
        <f t="shared" si="12"/>
        <v>0</v>
      </c>
      <c r="EG6" s="23">
        <f t="shared" si="12"/>
        <v>0</v>
      </c>
      <c r="EH6" s="23">
        <f t="shared" si="12"/>
        <v>0</v>
      </c>
      <c r="EI6" s="27">
        <f t="shared" si="12"/>
        <v>0.03</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2">
      <c r="A7" s="14"/>
      <c r="B7" s="20">
        <v>2024</v>
      </c>
      <c r="C7" s="20">
        <v>452068</v>
      </c>
      <c r="D7" s="20">
        <v>46</v>
      </c>
      <c r="E7" s="20">
        <v>17</v>
      </c>
      <c r="F7" s="20">
        <v>1</v>
      </c>
      <c r="G7" s="20">
        <v>0</v>
      </c>
      <c r="H7" s="20" t="s">
        <v>95</v>
      </c>
      <c r="I7" s="20" t="s">
        <v>96</v>
      </c>
      <c r="J7" s="20" t="s">
        <v>98</v>
      </c>
      <c r="K7" s="20" t="s">
        <v>99</v>
      </c>
      <c r="L7" s="20" t="s">
        <v>100</v>
      </c>
      <c r="M7" s="20" t="s">
        <v>101</v>
      </c>
      <c r="N7" s="24" t="s">
        <v>102</v>
      </c>
      <c r="O7" s="24">
        <v>58.1</v>
      </c>
      <c r="P7" s="24">
        <v>59.94</v>
      </c>
      <c r="Q7" s="24">
        <v>92.83</v>
      </c>
      <c r="R7" s="24">
        <v>2750</v>
      </c>
      <c r="S7" s="24">
        <v>57847</v>
      </c>
      <c r="T7" s="24">
        <v>336.9</v>
      </c>
      <c r="U7" s="24">
        <v>171.7</v>
      </c>
      <c r="V7" s="24">
        <v>34469</v>
      </c>
      <c r="W7" s="24">
        <v>8.68</v>
      </c>
      <c r="X7" s="24">
        <v>3971.08</v>
      </c>
      <c r="Y7" s="24">
        <v>116.55</v>
      </c>
      <c r="Z7" s="24">
        <v>119.95</v>
      </c>
      <c r="AA7" s="24">
        <v>120.05</v>
      </c>
      <c r="AB7" s="24">
        <v>121.21</v>
      </c>
      <c r="AC7" s="24">
        <v>120.79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29.51</v>
      </c>
      <c r="AV7" s="24">
        <v>32.270000000000003</v>
      </c>
      <c r="AW7" s="24">
        <v>37.979999999999997</v>
      </c>
      <c r="AX7" s="24">
        <v>49</v>
      </c>
      <c r="AY7" s="24">
        <v>54.23</v>
      </c>
      <c r="AZ7" s="24">
        <v>67.930000000000007</v>
      </c>
      <c r="BA7" s="24">
        <v>68.53</v>
      </c>
      <c r="BB7" s="24">
        <v>69.180000000000007</v>
      </c>
      <c r="BC7" s="24">
        <v>76.319999999999993</v>
      </c>
      <c r="BD7" s="24">
        <v>80.33</v>
      </c>
      <c r="BE7" s="24">
        <v>82.75</v>
      </c>
      <c r="BF7" s="24">
        <v>668.35</v>
      </c>
      <c r="BG7" s="24">
        <v>704.99</v>
      </c>
      <c r="BH7" s="24">
        <v>715.61</v>
      </c>
      <c r="BI7" s="24">
        <v>649.07000000000005</v>
      </c>
      <c r="BJ7" s="24">
        <v>562.74</v>
      </c>
      <c r="BK7" s="24">
        <v>857.88</v>
      </c>
      <c r="BL7" s="24">
        <v>825.1</v>
      </c>
      <c r="BM7" s="24">
        <v>789.87</v>
      </c>
      <c r="BN7" s="24">
        <v>749.43</v>
      </c>
      <c r="BO7" s="24">
        <v>698.04</v>
      </c>
      <c r="BP7" s="24">
        <v>602.55999999999995</v>
      </c>
      <c r="BQ7" s="24">
        <v>90.78</v>
      </c>
      <c r="BR7" s="24">
        <v>91.52</v>
      </c>
      <c r="BS7" s="24">
        <v>92.16</v>
      </c>
      <c r="BT7" s="24">
        <v>92.67</v>
      </c>
      <c r="BU7" s="24">
        <v>93.65</v>
      </c>
      <c r="BV7" s="24">
        <v>94.97</v>
      </c>
      <c r="BW7" s="24">
        <v>97.07</v>
      </c>
      <c r="BX7" s="24">
        <v>98.06</v>
      </c>
      <c r="BY7" s="24">
        <v>98.46</v>
      </c>
      <c r="BZ7" s="24">
        <v>97.98</v>
      </c>
      <c r="CA7" s="24">
        <v>97.94</v>
      </c>
      <c r="CB7" s="24">
        <v>138.63</v>
      </c>
      <c r="CC7" s="24">
        <v>138.27000000000001</v>
      </c>
      <c r="CD7" s="24">
        <v>137.99</v>
      </c>
      <c r="CE7" s="24">
        <v>138.05000000000001</v>
      </c>
      <c r="CF7" s="24">
        <v>136.99</v>
      </c>
      <c r="CG7" s="24">
        <v>159.49</v>
      </c>
      <c r="CH7" s="24">
        <v>157.81</v>
      </c>
      <c r="CI7" s="24">
        <v>157.37</v>
      </c>
      <c r="CJ7" s="24">
        <v>157.44999999999999</v>
      </c>
      <c r="CK7" s="24">
        <v>159.75</v>
      </c>
      <c r="CL7" s="24">
        <v>140.97999999999999</v>
      </c>
      <c r="CM7" s="24">
        <v>74.05</v>
      </c>
      <c r="CN7" s="24">
        <v>73.569999999999993</v>
      </c>
      <c r="CO7" s="24">
        <v>70.72</v>
      </c>
      <c r="CP7" s="24">
        <v>71</v>
      </c>
      <c r="CQ7" s="24">
        <v>71.47</v>
      </c>
      <c r="CR7" s="24">
        <v>65.28</v>
      </c>
      <c r="CS7" s="24">
        <v>64.92</v>
      </c>
      <c r="CT7" s="24">
        <v>64.14</v>
      </c>
      <c r="CU7" s="24">
        <v>63.71</v>
      </c>
      <c r="CV7" s="24">
        <v>64.95</v>
      </c>
      <c r="CW7" s="24">
        <v>60.13</v>
      </c>
      <c r="CX7" s="24">
        <v>91.96</v>
      </c>
      <c r="CY7" s="24">
        <v>92.9</v>
      </c>
      <c r="CZ7" s="24">
        <v>93.06</v>
      </c>
      <c r="DA7" s="24">
        <v>92.66</v>
      </c>
      <c r="DB7" s="24">
        <v>93.02</v>
      </c>
      <c r="DC7" s="24">
        <v>92.72</v>
      </c>
      <c r="DD7" s="24">
        <v>92.88</v>
      </c>
      <c r="DE7" s="24">
        <v>92.9</v>
      </c>
      <c r="DF7" s="24">
        <v>92.89</v>
      </c>
      <c r="DG7" s="24">
        <v>93.08</v>
      </c>
      <c r="DH7" s="24">
        <v>96</v>
      </c>
      <c r="DI7" s="24">
        <v>23.11</v>
      </c>
      <c r="DJ7" s="24">
        <v>25.87</v>
      </c>
      <c r="DK7" s="24">
        <v>28.24</v>
      </c>
      <c r="DL7" s="24">
        <v>30.82</v>
      </c>
      <c r="DM7" s="24">
        <v>33.44</v>
      </c>
      <c r="DN7" s="24">
        <v>23.79</v>
      </c>
      <c r="DO7" s="24">
        <v>25.66</v>
      </c>
      <c r="DP7" s="24">
        <v>27.46</v>
      </c>
      <c r="DQ7" s="24">
        <v>29.93</v>
      </c>
      <c r="DR7" s="24">
        <v>31.89</v>
      </c>
      <c r="DS7" s="24">
        <v>42.2</v>
      </c>
      <c r="DT7" s="24">
        <v>0.68</v>
      </c>
      <c r="DU7" s="24">
        <v>0.8</v>
      </c>
      <c r="DV7" s="24">
        <v>0.9</v>
      </c>
      <c r="DW7" s="24">
        <v>0.96</v>
      </c>
      <c r="DX7" s="24">
        <v>0.99</v>
      </c>
      <c r="DY7" s="24">
        <v>1.22</v>
      </c>
      <c r="DZ7" s="24">
        <v>1.61</v>
      </c>
      <c r="EA7" s="24">
        <v>2.08</v>
      </c>
      <c r="EB7" s="24">
        <v>2.74</v>
      </c>
      <c r="EC7" s="24">
        <v>3.24</v>
      </c>
      <c r="ED7" s="24">
        <v>9.4600000000000009</v>
      </c>
      <c r="EE7" s="24">
        <v>0</v>
      </c>
      <c r="EF7" s="24">
        <v>0</v>
      </c>
      <c r="EG7" s="24">
        <v>0</v>
      </c>
      <c r="EH7" s="24">
        <v>0</v>
      </c>
      <c r="EI7" s="24">
        <v>0.03</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2025-12-23T06:06:28Z</dcterms:created>
  <dcterms:modified xsi:type="dcterms:W3CDTF">2026-02-25T01:04:43Z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2026-02-03T00:18:45Z</vt:filetime>
  </property>
</Properties>
</file>