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公共下水\"/>
    </mc:Choice>
  </mc:AlternateContent>
  <xr:revisionPtr revIDLastSave="0" documentId="13_ncr:1_{744D94FB-E00D-4015-8D01-4B5942477C3A}" xr6:coauthVersionLast="47" xr6:coauthVersionMax="47" xr10:uidLastSave="{00000000-0000-0000-0000-000000000000}"/>
  <workbookProtection workbookAlgorithmName="SHA-512" workbookHashValue="DNZQJGK5jwZ7N0drqJOER8NJ7V+fstrcCaRwe7B1inbdnfwzjs3xH77W1WdYiqUCt1od8D6i92pXzIGibQu4rA==" workbookSaltValue="cyWTbcu4wP3wHJ8GwuSSu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<sst xmlns="http://schemas.openxmlformats.org/spreadsheetml/2006/main" count="319" uniqueCount="116">
  <si>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</si>
  <si>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</si>
  <si>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</si>
  <si>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</si>
  <si>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</si>
  <si>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</si>
  <si>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</si>
  <si>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</si>
  <si>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</si>
  <si>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</si>
  <si>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</si>
  <si>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</si>
  <si>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</si>
  <si>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</si>
  <si>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</si>
  <si>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</si>
  <si>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</si>
  <si>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</si>
  <si>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</si>
  <si>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</si>
  <si>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</si>
  <si>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</si>
  <si>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</si>
  <si>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</si>
  <si>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</si>
  <si>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</si>
  <si>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</si>
  <si>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</si>
  <si>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</si>
  <si>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</si>
  <si>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</si>
  <si>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</si>
  <si>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</si>
  <si>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</si>
  <si>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</si>
  <si>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</si>
  <si>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</si>
  <si>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</si>
  <si>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</si>
  <si>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</si>
  <si>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</si>
  <si>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</si>
  <si>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</si>
  <si>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</si>
  <si>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</si>
  <si>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</si>
  <si>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</si>
  <si>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</si>
  <si>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</si>
  <si>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</si>
  <si>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</si>
  <si>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</si>
  <si>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</si>
  <si>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</si>
  <si>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</si>
  <si>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</si>
  <si>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</si>
  <si>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</si>
  <si>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</si>
  <si>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</si>
  <si>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</si>
  <si>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</si>
  <si>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</si>
  <si>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</si>
  <si>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</si>
  <si>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</si>
  <si>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</si>
  <si>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</si>
  <si>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</si>
  <si>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</si>
  <si>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</si>
  <si>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</si>
  <si>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</si>
  <si>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</si>
  <si>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</si>
  <si>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</si>
  <si>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</si>
  <si>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</si>
  <si>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</si>
  <si>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</si>
  <si>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</si>
  <si>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</si>
  <si>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</si>
  <si>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</si>
  <si>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</si>
  <si>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</si>
  <si>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</si>
  <si>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</si>
  <si>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</si>
  <si>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</si>
  <si>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</si>
  <si>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</si>
  <si>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</si>
  <si>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</si>
  <si>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</si>
  <si>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</si>
  <si>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串間市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</si>
  <si>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</si>
  <si>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</si>
  <si>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</si>
  <si>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</si>
  <si>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</si>
  <si>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</si>
  <si>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</si>
  <si>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</si>
  <si>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</si>
  <si>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</si>
  <si>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</si>
  <si>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</si>
  <si>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</si>
  <si>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</si>
  <si>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</si>
  <si>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</si>
  <si>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公共下水道は、平成16年に供用を開始し、平成26年度まで汚水の管渠整備を進めてきました。
　比較的新しい施設であるため、老朽化の状況については、現状では問題はありませんが、今後の施設更新に備え、適切に資産管理を行っていく必要があります。</t>
  </si>
  <si>
    <t>　地方公営企業法の適用により、損益情報・ストック情報の把握による適切な経営状況の分析が可能となりました。
　経営の健全化や、公共用水域の水質保全や快適で文化的な生活環境確保の観点からも、公共下水道への加入促進を図る必要があります。
　現在のところ、汚水処理原価は低く抑えられていますが、経費回収率が100％以上となるよう、使用料改定等による収益の確保と費用の抑制を図りながら、経営の健全化に努めていく必要があります。
　施設の老朽化については、施設の長寿命化を図りながら、適切な資産管理を行っていく必要があります。</t>
    <rPh sb="1" eb="8">
      <t>チホウコウエイキギョウホウ</t>
    </rPh>
    <rPh sb="9" eb="11">
      <t>テキヨウ</t>
    </rPh>
    <rPh sb="15" eb="19">
      <t>ソンエキジョウホウ</t>
    </rPh>
    <rPh sb="24" eb="26">
      <t>ジョウホウ</t>
    </rPh>
    <rPh sb="27" eb="29">
      <t>ハアク</t>
    </rPh>
    <rPh sb="32" eb="34">
      <t>テキセツ</t>
    </rPh>
    <rPh sb="35" eb="39">
      <t>ケイエイジョウキョウ</t>
    </rPh>
    <rPh sb="40" eb="42">
      <t>ブンセキ</t>
    </rPh>
    <rPh sb="43" eb="45">
      <t>カノウ</t>
    </rPh>
    <rPh sb="153" eb="155">
      <t>イジョウ</t>
    </rPh>
    <rPh sb="161" eb="164">
      <t>シヨウリョウ</t>
    </rPh>
    <rPh sb="164" eb="166">
      <t>カイテイ</t>
    </rPh>
    <rPh sb="166" eb="167">
      <t>トウ</t>
    </rPh>
    <phoneticPr fontId="16"/>
  </si>
  <si>
    <r>
      <t>　令和６年度から地方公営企業法を適用し、初年度の決算となります。
「①経常収支比率」については、収支不足分を一般会計からの繰入金等の収益で賄っているため100％を上回っていますが、公共下水道への加入促進を図るとともに費用を抑制し、経営改善に努める必要があります。
「②累積欠損金比率」については、引き続き0となるように努めます。
「③流動比率」「⑤経費回収率」については、100％を下回っており、また「④企業債残高対</t>
    </r>
    <r>
      <rPr>
        <sz val="11"/>
        <rFont val="ＭＳ ゴシック"/>
        <family val="3"/>
        <charset val="128"/>
      </rPr>
      <t>事業規模比率」についても類似団体と比較し高い状況であることから、使用料収入の増加を図るため料金改定の検討などを行っていく必要があります。
「⑥汚水処理原価」については、今後も効率的な汚水処理に努めていきます。 
「⑦施設利用率」「⑧水洗化率」については、類似団体や全国平均と比べると低い状況にあるため、今後も加入促進を図り、施設の効率性を高めていく必要があります。</t>
    </r>
    <rPh sb="1" eb="3">
      <t>レイワ</t>
    </rPh>
    <rPh sb="4" eb="6">
      <t>ネンド</t>
    </rPh>
    <rPh sb="8" eb="15">
      <t>チホウコウエイキギョウホウ</t>
    </rPh>
    <rPh sb="16" eb="18">
      <t>テキヨウ</t>
    </rPh>
    <rPh sb="20" eb="23">
      <t>ショネンド</t>
    </rPh>
    <rPh sb="24" eb="26">
      <t>ケッサン</t>
    </rPh>
    <rPh sb="35" eb="37">
      <t>ケイジョウ</t>
    </rPh>
    <rPh sb="48" eb="53">
      <t>シュウシフソクブン</t>
    </rPh>
    <rPh sb="54" eb="58">
      <t>イッパンカイケイ</t>
    </rPh>
    <rPh sb="61" eb="64">
      <t>クリイレキン</t>
    </rPh>
    <rPh sb="64" eb="65">
      <t>トウ</t>
    </rPh>
    <rPh sb="66" eb="68">
      <t>シュウエキ</t>
    </rPh>
    <rPh sb="69" eb="70">
      <t>マカナ</t>
    </rPh>
    <rPh sb="81" eb="82">
      <t>ウエ</t>
    </rPh>
    <rPh sb="115" eb="119">
      <t>ケイエイカイゼン</t>
    </rPh>
    <rPh sb="120" eb="121">
      <t>ツト</t>
    </rPh>
    <rPh sb="191" eb="193">
      <t>シタマワ</t>
    </rPh>
    <rPh sb="207" eb="208">
      <t>タイ</t>
    </rPh>
    <rPh sb="208" eb="212">
      <t>ジギョウキボ</t>
    </rPh>
    <rPh sb="220" eb="224">
      <t>ルイジダンタイ</t>
    </rPh>
    <rPh sb="225" eb="227">
      <t>ヒカク</t>
    </rPh>
    <rPh sb="228" eb="229">
      <t>タカ</t>
    </rPh>
    <rPh sb="230" eb="232">
      <t>ジョウキョウ</t>
    </rPh>
    <rPh sb="240" eb="243">
      <t>シヨウリョウ</t>
    </rPh>
    <rPh sb="243" eb="245">
      <t>シュウニュウ</t>
    </rPh>
    <rPh sb="246" eb="248">
      <t>ゾウカ</t>
    </rPh>
    <rPh sb="249" eb="250">
      <t>ハカ</t>
    </rPh>
    <rPh sb="253" eb="255">
      <t>リョウキン</t>
    </rPh>
    <rPh sb="255" eb="257">
      <t>カイテイ</t>
    </rPh>
    <rPh sb="258" eb="260">
      <t>ケントウ</t>
    </rPh>
    <rPh sb="263" eb="264">
      <t>オコナ</t>
    </rPh>
    <rPh sb="268" eb="270">
      <t>ヒツヨウ</t>
    </rPh>
    <rPh sb="351" eb="353">
      <t>ジョウキョウ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</si>
</sst>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6"/>
      <name val="ＭＳ Ｐゴシック"/>
      <family val="3"/>
    </font>
    <font>
      <sz val="11"/>
      <name val="ＭＳ ゴシック"/>
      <family val="3"/>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7" fillId="0" borderId="6"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663-4D07-873E-B4ABAB7FDB2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1663-4D07-873E-B4ABAB7FDB2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50.27</c:v>
                </c:pt>
              </c:numCache>
            </c:numRef>
          </c:val>
          <c:extLst>
            <c:ext xmlns:c16="http://schemas.microsoft.com/office/drawing/2014/chart" uri="{C3380CC4-5D6E-409C-BE32-E72D297353CC}">
              <c16:uniqueId val="{00000000-BC5A-45D0-BE41-03FCEA109E4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50.62</c:v>
                </c:pt>
              </c:numCache>
            </c:numRef>
          </c:val>
          <c:smooth val="0"/>
          <c:extLst>
            <c:ext xmlns:c16="http://schemas.microsoft.com/office/drawing/2014/chart" uri="{C3380CC4-5D6E-409C-BE32-E72D297353CC}">
              <c16:uniqueId val="{00000001-BC5A-45D0-BE41-03FCEA109E4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73.55</c:v>
                </c:pt>
              </c:numCache>
            </c:numRef>
          </c:val>
          <c:extLst>
            <c:ext xmlns:c16="http://schemas.microsoft.com/office/drawing/2014/chart" uri="{C3380CC4-5D6E-409C-BE32-E72D297353CC}">
              <c16:uniqueId val="{00000000-A8D2-4FD3-AC45-8AFB9015C77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79</c:v>
                </c:pt>
              </c:numCache>
            </c:numRef>
          </c:val>
          <c:smooth val="0"/>
          <c:extLst>
            <c:ext xmlns:c16="http://schemas.microsoft.com/office/drawing/2014/chart" uri="{C3380CC4-5D6E-409C-BE32-E72D297353CC}">
              <c16:uniqueId val="{00000001-A8D2-4FD3-AC45-8AFB9015C77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102.96</c:v>
                </c:pt>
              </c:numCache>
            </c:numRef>
          </c:val>
          <c:extLst>
            <c:ext xmlns:c16="http://schemas.microsoft.com/office/drawing/2014/chart" uri="{C3380CC4-5D6E-409C-BE32-E72D297353CC}">
              <c16:uniqueId val="{00000000-18E6-41CC-BAF6-2B8151D14B6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106.45</c:v>
                </c:pt>
              </c:numCache>
            </c:numRef>
          </c:val>
          <c:smooth val="0"/>
          <c:extLst>
            <c:ext xmlns:c16="http://schemas.microsoft.com/office/drawing/2014/chart" uri="{C3380CC4-5D6E-409C-BE32-E72D297353CC}">
              <c16:uniqueId val="{00000001-18E6-41CC-BAF6-2B8151D14B6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3.02</c:v>
                </c:pt>
              </c:numCache>
            </c:numRef>
          </c:val>
          <c:extLst>
            <c:ext xmlns:c16="http://schemas.microsoft.com/office/drawing/2014/chart" uri="{C3380CC4-5D6E-409C-BE32-E72D297353CC}">
              <c16:uniqueId val="{00000000-C1B0-4ED6-BE29-D0090F7A026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17.62</c:v>
                </c:pt>
              </c:numCache>
            </c:numRef>
          </c:val>
          <c:smooth val="0"/>
          <c:extLst>
            <c:ext xmlns:c16="http://schemas.microsoft.com/office/drawing/2014/chart" uri="{C3380CC4-5D6E-409C-BE32-E72D297353CC}">
              <c16:uniqueId val="{00000001-C1B0-4ED6-BE29-D0090F7A026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061-446E-8FCD-7765E7C2751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0.18</c:v>
                </c:pt>
              </c:numCache>
            </c:numRef>
          </c:val>
          <c:smooth val="0"/>
          <c:extLst>
            <c:ext xmlns:c16="http://schemas.microsoft.com/office/drawing/2014/chart" uri="{C3380CC4-5D6E-409C-BE32-E72D297353CC}">
              <c16:uniqueId val="{00000001-4061-446E-8FCD-7765E7C2751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517-42E1-891D-AB38F265F49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19.96</c:v>
                </c:pt>
              </c:numCache>
            </c:numRef>
          </c:val>
          <c:smooth val="0"/>
          <c:extLst>
            <c:ext xmlns:c16="http://schemas.microsoft.com/office/drawing/2014/chart" uri="{C3380CC4-5D6E-409C-BE32-E72D297353CC}">
              <c16:uniqueId val="{00000001-A517-42E1-891D-AB38F265F49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22.66</c:v>
                </c:pt>
              </c:numCache>
            </c:numRef>
          </c:val>
          <c:extLst>
            <c:ext xmlns:c16="http://schemas.microsoft.com/office/drawing/2014/chart" uri="{C3380CC4-5D6E-409C-BE32-E72D297353CC}">
              <c16:uniqueId val="{00000000-561A-49DC-B674-D6793FAB71D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63.88</c:v>
                </c:pt>
              </c:numCache>
            </c:numRef>
          </c:val>
          <c:smooth val="0"/>
          <c:extLst>
            <c:ext xmlns:c16="http://schemas.microsoft.com/office/drawing/2014/chart" uri="{C3380CC4-5D6E-409C-BE32-E72D297353CC}">
              <c16:uniqueId val="{00000001-561A-49DC-B674-D6793FAB71D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1020.87</c:v>
                </c:pt>
              </c:numCache>
            </c:numRef>
          </c:val>
          <c:extLst>
            <c:ext xmlns:c16="http://schemas.microsoft.com/office/drawing/2014/chart" uri="{C3380CC4-5D6E-409C-BE32-E72D297353CC}">
              <c16:uniqueId val="{00000000-6F86-442C-9532-C0EE47E2BFF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943.46</c:v>
                </c:pt>
              </c:numCache>
            </c:numRef>
          </c:val>
          <c:smooth val="0"/>
          <c:extLst>
            <c:ext xmlns:c16="http://schemas.microsoft.com/office/drawing/2014/chart" uri="{C3380CC4-5D6E-409C-BE32-E72D297353CC}">
              <c16:uniqueId val="{00000001-6F86-442C-9532-C0EE47E2BFF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82.63</c:v>
                </c:pt>
              </c:numCache>
            </c:numRef>
          </c:val>
          <c:extLst>
            <c:ext xmlns:c16="http://schemas.microsoft.com/office/drawing/2014/chart" uri="{C3380CC4-5D6E-409C-BE32-E72D297353CC}">
              <c16:uniqueId val="{00000000-BD8D-4B2B-BDC0-0EE1766AE93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79.22</c:v>
                </c:pt>
              </c:numCache>
            </c:numRef>
          </c:val>
          <c:smooth val="0"/>
          <c:extLst>
            <c:ext xmlns:c16="http://schemas.microsoft.com/office/drawing/2014/chart" uri="{C3380CC4-5D6E-409C-BE32-E72D297353CC}">
              <c16:uniqueId val="{00000001-BD8D-4B2B-BDC0-0EE1766AE93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161.62</c:v>
                </c:pt>
              </c:numCache>
            </c:numRef>
          </c:val>
          <c:extLst>
            <c:ext xmlns:c16="http://schemas.microsoft.com/office/drawing/2014/chart" uri="{C3380CC4-5D6E-409C-BE32-E72D297353CC}">
              <c16:uniqueId val="{00000000-B14B-43B4-B964-5DB7980F558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202.47</c:v>
                </c:pt>
              </c:numCache>
            </c:numRef>
          </c:val>
          <c:smooth val="0"/>
          <c:extLst>
            <c:ext xmlns:c16="http://schemas.microsoft.com/office/drawing/2014/chart" uri="{C3380CC4-5D6E-409C-BE32-E72D297353CC}">
              <c16:uniqueId val="{00000001-B14B-43B4-B964-5DB7980F558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宮崎県　串間市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Cc2</v>
      </c>
      <c r="X8" s="64"/>
      <c r="Y8" s="64"/>
      <c r="Z8" s="64"/>
      <c r="AA8" s="64"/>
      <c r="AB8" s="64"/>
      <c r="AC8" s="64"/>
      <c r="AD8" s="65" t="str">
        <f>データ!$M$6</f>
        <v>非設置</v>
      </c>
      <c r="AE8" s="65"/>
      <c r="AF8" s="65"/>
      <c r="AG8" s="65"/>
      <c r="AH8" s="65"/>
      <c r="AI8" s="65"/>
      <c r="AJ8" s="65"/>
      <c r="AK8" s="3"/>
      <c r="AL8" s="44">
        <f>データ!S6</f>
        <v>16047</v>
      </c>
      <c r="AM8" s="44"/>
      <c r="AN8" s="44"/>
      <c r="AO8" s="44"/>
      <c r="AP8" s="44"/>
      <c r="AQ8" s="44"/>
      <c r="AR8" s="44"/>
      <c r="AS8" s="44"/>
      <c r="AT8" s="45">
        <f>データ!T6</f>
        <v>294.92</v>
      </c>
      <c r="AU8" s="45"/>
      <c r="AV8" s="45"/>
      <c r="AW8" s="45"/>
      <c r="AX8" s="45"/>
      <c r="AY8" s="45"/>
      <c r="AZ8" s="45"/>
      <c r="BA8" s="45"/>
      <c r="BB8" s="45">
        <f>データ!U6</f>
        <v>54.41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71.2</v>
      </c>
      <c r="J10" s="45"/>
      <c r="K10" s="45"/>
      <c r="L10" s="45"/>
      <c r="M10" s="45"/>
      <c r="N10" s="45"/>
      <c r="O10" s="45"/>
      <c r="P10" s="45">
        <f>データ!P6</f>
        <v>23.86</v>
      </c>
      <c r="Q10" s="45"/>
      <c r="R10" s="45"/>
      <c r="S10" s="45"/>
      <c r="T10" s="45"/>
      <c r="U10" s="45"/>
      <c r="V10" s="45"/>
      <c r="W10" s="45">
        <f>データ!Q6</f>
        <v>101.39</v>
      </c>
      <c r="X10" s="45"/>
      <c r="Y10" s="45"/>
      <c r="Z10" s="45"/>
      <c r="AA10" s="45"/>
      <c r="AB10" s="45"/>
      <c r="AC10" s="45"/>
      <c r="AD10" s="44">
        <f>データ!R6</f>
        <v>2629</v>
      </c>
      <c r="AE10" s="44"/>
      <c r="AF10" s="44"/>
      <c r="AG10" s="44"/>
      <c r="AH10" s="44"/>
      <c r="AI10" s="44"/>
      <c r="AJ10" s="44"/>
      <c r="AK10" s="2"/>
      <c r="AL10" s="44">
        <f>データ!V6</f>
        <v>3773</v>
      </c>
      <c r="AM10" s="44"/>
      <c r="AN10" s="44"/>
      <c r="AO10" s="44"/>
      <c r="AP10" s="44"/>
      <c r="AQ10" s="44"/>
      <c r="AR10" s="44"/>
      <c r="AS10" s="44"/>
      <c r="AT10" s="45">
        <f>データ!W6</f>
        <v>1.44</v>
      </c>
      <c r="AU10" s="45"/>
      <c r="AV10" s="45"/>
      <c r="AW10" s="45"/>
      <c r="AX10" s="45"/>
      <c r="AY10" s="45"/>
      <c r="AZ10" s="45"/>
      <c r="BA10" s="45"/>
      <c r="BB10" s="45">
        <f>データ!X6</f>
        <v>2620.14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jMiSYTpP4rvXXmFv4Rd30LGKmzpczxf5Rz2NAWtsfNgqYHpXdlnuNPtDcV0pNfpCbNPtdl0GD2jXcIULGpI79Q==" saltValue="jW6k5NpeK7WfsgFTk7zYg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452076</v>
      </c>
      <c r="D6" s="19">
        <f t="shared" si="3"/>
        <v>46</v>
      </c>
      <c r="E6" s="19">
        <f t="shared" si="3"/>
        <v>17</v>
      </c>
      <c r="F6" s="19">
        <f t="shared" si="3"/>
        <v>1</v>
      </c>
      <c r="G6" s="19">
        <f t="shared" si="3"/>
        <v>0</v>
      </c>
      <c r="H6" s="19" t="str">
        <f t="shared" si="3"/>
        <v>宮崎県　串間市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71.2</v>
      </c>
      <c r="P6" s="20">
        <f t="shared" si="3"/>
        <v>23.86</v>
      </c>
      <c r="Q6" s="20">
        <f t="shared" si="3"/>
        <v>101.39</v>
      </c>
      <c r="R6" s="20">
        <f t="shared" si="3"/>
        <v>2629</v>
      </c>
      <c r="S6" s="20">
        <f t="shared" si="3"/>
        <v>16047</v>
      </c>
      <c r="T6" s="20">
        <f t="shared" si="3"/>
        <v>294.92</v>
      </c>
      <c r="U6" s="20">
        <f t="shared" si="3"/>
        <v>54.41</v>
      </c>
      <c r="V6" s="20">
        <f t="shared" si="3"/>
        <v>3773</v>
      </c>
      <c r="W6" s="20">
        <f t="shared" si="3"/>
        <v>1.44</v>
      </c>
      <c r="X6" s="20">
        <f t="shared" si="3"/>
        <v>2620.14</v>
      </c>
      <c r="Y6" s="21" t="str">
        <f>IF(Y7="",NA(),Y7)</f>
        <v>-</v>
      </c>
      <c r="Z6" s="21" t="str">
        <f t="shared" ref="Z6:AH6" si="4">IF(Z7="",NA(),Z7)</f>
        <v>-</v>
      </c>
      <c r="AA6" s="21" t="str">
        <f t="shared" si="4"/>
        <v>-</v>
      </c>
      <c r="AB6" s="21" t="str">
        <f t="shared" si="4"/>
        <v>-</v>
      </c>
      <c r="AC6" s="21">
        <f t="shared" si="4"/>
        <v>102.96</v>
      </c>
      <c r="AD6" s="21" t="str">
        <f t="shared" si="4"/>
        <v>-</v>
      </c>
      <c r="AE6" s="21" t="str">
        <f t="shared" si="4"/>
        <v>-</v>
      </c>
      <c r="AF6" s="21" t="str">
        <f t="shared" si="4"/>
        <v>-</v>
      </c>
      <c r="AG6" s="21" t="str">
        <f t="shared" si="4"/>
        <v>-</v>
      </c>
      <c r="AH6" s="21">
        <f t="shared" si="4"/>
        <v>106.45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19.96</v>
      </c>
      <c r="AT6" s="20" t="str">
        <f>IF(AT7="","",IF(AT7="-","【-】","【"&amp;SUBSTITUTE(TEXT(AT7,"#,##0.00"),"-","△")&amp;"】"))</f>
        <v>【3.12】</v>
      </c>
      <c r="AU6" s="21" t="str">
        <f>IF(AU7="",NA(),AU7)</f>
        <v>-</v>
      </c>
      <c r="AV6" s="21" t="str">
        <f t="shared" ref="AV6:BD6" si="6">IF(AV7="",NA(),AV7)</f>
        <v>-</v>
      </c>
      <c r="AW6" s="21" t="str">
        <f t="shared" si="6"/>
        <v>-</v>
      </c>
      <c r="AX6" s="21" t="str">
        <f t="shared" si="6"/>
        <v>-</v>
      </c>
      <c r="AY6" s="21">
        <f t="shared" si="6"/>
        <v>22.66</v>
      </c>
      <c r="AZ6" s="21" t="str">
        <f t="shared" si="6"/>
        <v>-</v>
      </c>
      <c r="BA6" s="21" t="str">
        <f t="shared" si="6"/>
        <v>-</v>
      </c>
      <c r="BB6" s="21" t="str">
        <f t="shared" si="6"/>
        <v>-</v>
      </c>
      <c r="BC6" s="21" t="str">
        <f t="shared" si="6"/>
        <v>-</v>
      </c>
      <c r="BD6" s="21">
        <f t="shared" si="6"/>
        <v>63.88</v>
      </c>
      <c r="BE6" s="20" t="str">
        <f>IF(BE7="","",IF(BE7="-","【-】","【"&amp;SUBSTITUTE(TEXT(BE7,"#,##0.00"),"-","△")&amp;"】"))</f>
        <v>【82.75】</v>
      </c>
      <c r="BF6" s="21" t="str">
        <f>IF(BF7="",NA(),BF7)</f>
        <v>-</v>
      </c>
      <c r="BG6" s="21" t="str">
        <f t="shared" ref="BG6:BO6" si="7">IF(BG7="",NA(),BG7)</f>
        <v>-</v>
      </c>
      <c r="BH6" s="21" t="str">
        <f t="shared" si="7"/>
        <v>-</v>
      </c>
      <c r="BI6" s="21" t="str">
        <f t="shared" si="7"/>
        <v>-</v>
      </c>
      <c r="BJ6" s="21">
        <f t="shared" si="7"/>
        <v>1020.87</v>
      </c>
      <c r="BK6" s="21" t="str">
        <f t="shared" si="7"/>
        <v>-</v>
      </c>
      <c r="BL6" s="21" t="str">
        <f t="shared" si="7"/>
        <v>-</v>
      </c>
      <c r="BM6" s="21" t="str">
        <f t="shared" si="7"/>
        <v>-</v>
      </c>
      <c r="BN6" s="21" t="str">
        <f t="shared" si="7"/>
        <v>-</v>
      </c>
      <c r="BO6" s="21">
        <f t="shared" si="7"/>
        <v>943.46</v>
      </c>
      <c r="BP6" s="20" t="str">
        <f>IF(BP7="","",IF(BP7="-","【-】","【"&amp;SUBSTITUTE(TEXT(BP7,"#,##0.00"),"-","△")&amp;"】"))</f>
        <v>【602.56】</v>
      </c>
      <c r="BQ6" s="21" t="str">
        <f>IF(BQ7="",NA(),BQ7)</f>
        <v>-</v>
      </c>
      <c r="BR6" s="21" t="str">
        <f t="shared" ref="BR6:BZ6" si="8">IF(BR7="",NA(),BR7)</f>
        <v>-</v>
      </c>
      <c r="BS6" s="21" t="str">
        <f t="shared" si="8"/>
        <v>-</v>
      </c>
      <c r="BT6" s="21" t="str">
        <f t="shared" si="8"/>
        <v>-</v>
      </c>
      <c r="BU6" s="21">
        <f t="shared" si="8"/>
        <v>82.63</v>
      </c>
      <c r="BV6" s="21" t="str">
        <f t="shared" si="8"/>
        <v>-</v>
      </c>
      <c r="BW6" s="21" t="str">
        <f t="shared" si="8"/>
        <v>-</v>
      </c>
      <c r="BX6" s="21" t="str">
        <f t="shared" si="8"/>
        <v>-</v>
      </c>
      <c r="BY6" s="21" t="str">
        <f t="shared" si="8"/>
        <v>-</v>
      </c>
      <c r="BZ6" s="21">
        <f t="shared" si="8"/>
        <v>79.22</v>
      </c>
      <c r="CA6" s="20" t="str">
        <f>IF(CA7="","",IF(CA7="-","【-】","【"&amp;SUBSTITUTE(TEXT(CA7,"#,##0.00"),"-","△")&amp;"】"))</f>
        <v>【97.94】</v>
      </c>
      <c r="CB6" s="21" t="str">
        <f>IF(CB7="",NA(),CB7)</f>
        <v>-</v>
      </c>
      <c r="CC6" s="21" t="str">
        <f t="shared" ref="CC6:CK6" si="9">IF(CC7="",NA(),CC7)</f>
        <v>-</v>
      </c>
      <c r="CD6" s="21" t="str">
        <f t="shared" si="9"/>
        <v>-</v>
      </c>
      <c r="CE6" s="21" t="str">
        <f t="shared" si="9"/>
        <v>-</v>
      </c>
      <c r="CF6" s="21">
        <f t="shared" si="9"/>
        <v>161.62</v>
      </c>
      <c r="CG6" s="21" t="str">
        <f t="shared" si="9"/>
        <v>-</v>
      </c>
      <c r="CH6" s="21" t="str">
        <f t="shared" si="9"/>
        <v>-</v>
      </c>
      <c r="CI6" s="21" t="str">
        <f t="shared" si="9"/>
        <v>-</v>
      </c>
      <c r="CJ6" s="21" t="str">
        <f t="shared" si="9"/>
        <v>-</v>
      </c>
      <c r="CK6" s="21">
        <f t="shared" si="9"/>
        <v>202.47</v>
      </c>
      <c r="CL6" s="20" t="str">
        <f>IF(CL7="","",IF(CL7="-","【-】","【"&amp;SUBSTITUTE(TEXT(CL7,"#,##0.00"),"-","△")&amp;"】"))</f>
        <v>【140.98】</v>
      </c>
      <c r="CM6" s="21" t="str">
        <f>IF(CM7="",NA(),CM7)</f>
        <v>-</v>
      </c>
      <c r="CN6" s="21" t="str">
        <f t="shared" ref="CN6:CV6" si="10">IF(CN7="",NA(),CN7)</f>
        <v>-</v>
      </c>
      <c r="CO6" s="21" t="str">
        <f t="shared" si="10"/>
        <v>-</v>
      </c>
      <c r="CP6" s="21" t="str">
        <f t="shared" si="10"/>
        <v>-</v>
      </c>
      <c r="CQ6" s="21">
        <f t="shared" si="10"/>
        <v>50.27</v>
      </c>
      <c r="CR6" s="21" t="str">
        <f t="shared" si="10"/>
        <v>-</v>
      </c>
      <c r="CS6" s="21" t="str">
        <f t="shared" si="10"/>
        <v>-</v>
      </c>
      <c r="CT6" s="21" t="str">
        <f t="shared" si="10"/>
        <v>-</v>
      </c>
      <c r="CU6" s="21" t="str">
        <f t="shared" si="10"/>
        <v>-</v>
      </c>
      <c r="CV6" s="21">
        <f t="shared" si="10"/>
        <v>50.62</v>
      </c>
      <c r="CW6" s="20" t="str">
        <f>IF(CW7="","",IF(CW7="-","【-】","【"&amp;SUBSTITUTE(TEXT(CW7,"#,##0.00"),"-","△")&amp;"】"))</f>
        <v>【60.13】</v>
      </c>
      <c r="CX6" s="21" t="str">
        <f>IF(CX7="",NA(),CX7)</f>
        <v>-</v>
      </c>
      <c r="CY6" s="21" t="str">
        <f t="shared" ref="CY6:DG6" si="11">IF(CY7="",NA(),CY7)</f>
        <v>-</v>
      </c>
      <c r="CZ6" s="21" t="str">
        <f t="shared" si="11"/>
        <v>-</v>
      </c>
      <c r="DA6" s="21" t="str">
        <f t="shared" si="11"/>
        <v>-</v>
      </c>
      <c r="DB6" s="21">
        <f t="shared" si="11"/>
        <v>73.55</v>
      </c>
      <c r="DC6" s="21" t="str">
        <f t="shared" si="11"/>
        <v>-</v>
      </c>
      <c r="DD6" s="21" t="str">
        <f t="shared" si="11"/>
        <v>-</v>
      </c>
      <c r="DE6" s="21" t="str">
        <f t="shared" si="11"/>
        <v>-</v>
      </c>
      <c r="DF6" s="21" t="str">
        <f t="shared" si="11"/>
        <v>-</v>
      </c>
      <c r="DG6" s="21">
        <f t="shared" si="11"/>
        <v>79</v>
      </c>
      <c r="DH6" s="20" t="str">
        <f>IF(DH7="","",IF(DH7="-","【-】","【"&amp;SUBSTITUTE(TEXT(DH7,"#,##0.00"),"-","△")&amp;"】"))</f>
        <v>【96.00】</v>
      </c>
      <c r="DI6" s="21" t="str">
        <f>IF(DI7="",NA(),DI7)</f>
        <v>-</v>
      </c>
      <c r="DJ6" s="21" t="str">
        <f t="shared" ref="DJ6:DR6" si="12">IF(DJ7="",NA(),DJ7)</f>
        <v>-</v>
      </c>
      <c r="DK6" s="21" t="str">
        <f t="shared" si="12"/>
        <v>-</v>
      </c>
      <c r="DL6" s="21" t="str">
        <f t="shared" si="12"/>
        <v>-</v>
      </c>
      <c r="DM6" s="21">
        <f t="shared" si="12"/>
        <v>3.02</v>
      </c>
      <c r="DN6" s="21" t="str">
        <f t="shared" si="12"/>
        <v>-</v>
      </c>
      <c r="DO6" s="21" t="str">
        <f t="shared" si="12"/>
        <v>-</v>
      </c>
      <c r="DP6" s="21" t="str">
        <f t="shared" si="12"/>
        <v>-</v>
      </c>
      <c r="DQ6" s="21" t="str">
        <f t="shared" si="12"/>
        <v>-</v>
      </c>
      <c r="DR6" s="21">
        <f t="shared" si="12"/>
        <v>17.62</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0.18</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0.09</v>
      </c>
      <c r="EO6" s="20" t="str">
        <f>IF(EO7="","",IF(EO7="-","【-】","【"&amp;SUBSTITUTE(TEXT(EO7,"#,##0.00"),"-","△")&amp;"】"))</f>
        <v>【0.19】</v>
      </c>
    </row>
    <row r="7" spans="1:148" s="22" customFormat="1" x14ac:dyDescent="0.2">
      <c r="A7" s="14"/>
      <c r="B7" s="23">
        <v>2024</v>
      </c>
      <c r="C7" s="23">
        <v>452076</v>
      </c>
      <c r="D7" s="23">
        <v>46</v>
      </c>
      <c r="E7" s="23">
        <v>17</v>
      </c>
      <c r="F7" s="23">
        <v>1</v>
      </c>
      <c r="G7" s="23">
        <v>0</v>
      </c>
      <c r="H7" s="23" t="s">
        <v>96</v>
      </c>
      <c r="I7" s="23" t="s">
        <v>97</v>
      </c>
      <c r="J7" s="23" t="s">
        <v>98</v>
      </c>
      <c r="K7" s="23" t="s">
        <v>99</v>
      </c>
      <c r="L7" s="23" t="s">
        <v>100</v>
      </c>
      <c r="M7" s="23" t="s">
        <v>101</v>
      </c>
      <c r="N7" s="24" t="s">
        <v>102</v>
      </c>
      <c r="O7" s="24">
        <v>71.2</v>
      </c>
      <c r="P7" s="24">
        <v>23.86</v>
      </c>
      <c r="Q7" s="24">
        <v>101.39</v>
      </c>
      <c r="R7" s="24">
        <v>2629</v>
      </c>
      <c r="S7" s="24">
        <v>16047</v>
      </c>
      <c r="T7" s="24">
        <v>294.92</v>
      </c>
      <c r="U7" s="24">
        <v>54.41</v>
      </c>
      <c r="V7" s="24">
        <v>3773</v>
      </c>
      <c r="W7" s="24">
        <v>1.44</v>
      </c>
      <c r="X7" s="24">
        <v>2620.14</v>
      </c>
      <c r="Y7" s="24" t="s">
        <v>102</v>
      </c>
      <c r="Z7" s="24" t="s">
        <v>102</v>
      </c>
      <c r="AA7" s="24" t="s">
        <v>102</v>
      </c>
      <c r="AB7" s="24" t="s">
        <v>102</v>
      </c>
      <c r="AC7" s="24">
        <v>102.96</v>
      </c>
      <c r="AD7" s="24" t="s">
        <v>102</v>
      </c>
      <c r="AE7" s="24" t="s">
        <v>102</v>
      </c>
      <c r="AF7" s="24" t="s">
        <v>102</v>
      </c>
      <c r="AG7" s="24" t="s">
        <v>102</v>
      </c>
      <c r="AH7" s="24">
        <v>106.45</v>
      </c>
      <c r="AI7" s="24">
        <v>105.36</v>
      </c>
      <c r="AJ7" s="24" t="s">
        <v>102</v>
      </c>
      <c r="AK7" s="24" t="s">
        <v>102</v>
      </c>
      <c r="AL7" s="24" t="s">
        <v>102</v>
      </c>
      <c r="AM7" s="24" t="s">
        <v>102</v>
      </c>
      <c r="AN7" s="24">
        <v>0</v>
      </c>
      <c r="AO7" s="24" t="s">
        <v>102</v>
      </c>
      <c r="AP7" s="24" t="s">
        <v>102</v>
      </c>
      <c r="AQ7" s="24" t="s">
        <v>102</v>
      </c>
      <c r="AR7" s="24" t="s">
        <v>102</v>
      </c>
      <c r="AS7" s="24">
        <v>19.96</v>
      </c>
      <c r="AT7" s="24">
        <v>3.12</v>
      </c>
      <c r="AU7" s="24" t="s">
        <v>102</v>
      </c>
      <c r="AV7" s="24" t="s">
        <v>102</v>
      </c>
      <c r="AW7" s="24" t="s">
        <v>102</v>
      </c>
      <c r="AX7" s="24" t="s">
        <v>102</v>
      </c>
      <c r="AY7" s="24">
        <v>22.66</v>
      </c>
      <c r="AZ7" s="24" t="s">
        <v>102</v>
      </c>
      <c r="BA7" s="24" t="s">
        <v>102</v>
      </c>
      <c r="BB7" s="24" t="s">
        <v>102</v>
      </c>
      <c r="BC7" s="24" t="s">
        <v>102</v>
      </c>
      <c r="BD7" s="24">
        <v>63.88</v>
      </c>
      <c r="BE7" s="24">
        <v>82.75</v>
      </c>
      <c r="BF7" s="24" t="s">
        <v>102</v>
      </c>
      <c r="BG7" s="24" t="s">
        <v>102</v>
      </c>
      <c r="BH7" s="24" t="s">
        <v>102</v>
      </c>
      <c r="BI7" s="24" t="s">
        <v>102</v>
      </c>
      <c r="BJ7" s="24">
        <v>1020.87</v>
      </c>
      <c r="BK7" s="24" t="s">
        <v>102</v>
      </c>
      <c r="BL7" s="24" t="s">
        <v>102</v>
      </c>
      <c r="BM7" s="24" t="s">
        <v>102</v>
      </c>
      <c r="BN7" s="24" t="s">
        <v>102</v>
      </c>
      <c r="BO7" s="24">
        <v>943.46</v>
      </c>
      <c r="BP7" s="24">
        <v>602.55999999999995</v>
      </c>
      <c r="BQ7" s="24" t="s">
        <v>102</v>
      </c>
      <c r="BR7" s="24" t="s">
        <v>102</v>
      </c>
      <c r="BS7" s="24" t="s">
        <v>102</v>
      </c>
      <c r="BT7" s="24" t="s">
        <v>102</v>
      </c>
      <c r="BU7" s="24">
        <v>82.63</v>
      </c>
      <c r="BV7" s="24" t="s">
        <v>102</v>
      </c>
      <c r="BW7" s="24" t="s">
        <v>102</v>
      </c>
      <c r="BX7" s="24" t="s">
        <v>102</v>
      </c>
      <c r="BY7" s="24" t="s">
        <v>102</v>
      </c>
      <c r="BZ7" s="24">
        <v>79.22</v>
      </c>
      <c r="CA7" s="24">
        <v>97.94</v>
      </c>
      <c r="CB7" s="24" t="s">
        <v>102</v>
      </c>
      <c r="CC7" s="24" t="s">
        <v>102</v>
      </c>
      <c r="CD7" s="24" t="s">
        <v>102</v>
      </c>
      <c r="CE7" s="24" t="s">
        <v>102</v>
      </c>
      <c r="CF7" s="24">
        <v>161.62</v>
      </c>
      <c r="CG7" s="24" t="s">
        <v>102</v>
      </c>
      <c r="CH7" s="24" t="s">
        <v>102</v>
      </c>
      <c r="CI7" s="24" t="s">
        <v>102</v>
      </c>
      <c r="CJ7" s="24" t="s">
        <v>102</v>
      </c>
      <c r="CK7" s="24">
        <v>202.47</v>
      </c>
      <c r="CL7" s="24">
        <v>140.97999999999999</v>
      </c>
      <c r="CM7" s="24" t="s">
        <v>102</v>
      </c>
      <c r="CN7" s="24" t="s">
        <v>102</v>
      </c>
      <c r="CO7" s="24" t="s">
        <v>102</v>
      </c>
      <c r="CP7" s="24" t="s">
        <v>102</v>
      </c>
      <c r="CQ7" s="24">
        <v>50.27</v>
      </c>
      <c r="CR7" s="24" t="s">
        <v>102</v>
      </c>
      <c r="CS7" s="24" t="s">
        <v>102</v>
      </c>
      <c r="CT7" s="24" t="s">
        <v>102</v>
      </c>
      <c r="CU7" s="24" t="s">
        <v>102</v>
      </c>
      <c r="CV7" s="24">
        <v>50.62</v>
      </c>
      <c r="CW7" s="24">
        <v>60.13</v>
      </c>
      <c r="CX7" s="24" t="s">
        <v>102</v>
      </c>
      <c r="CY7" s="24" t="s">
        <v>102</v>
      </c>
      <c r="CZ7" s="24" t="s">
        <v>102</v>
      </c>
      <c r="DA7" s="24" t="s">
        <v>102</v>
      </c>
      <c r="DB7" s="24">
        <v>73.55</v>
      </c>
      <c r="DC7" s="24" t="s">
        <v>102</v>
      </c>
      <c r="DD7" s="24" t="s">
        <v>102</v>
      </c>
      <c r="DE7" s="24" t="s">
        <v>102</v>
      </c>
      <c r="DF7" s="24" t="s">
        <v>102</v>
      </c>
      <c r="DG7" s="24">
        <v>79</v>
      </c>
      <c r="DH7" s="24">
        <v>96</v>
      </c>
      <c r="DI7" s="24" t="s">
        <v>102</v>
      </c>
      <c r="DJ7" s="24" t="s">
        <v>102</v>
      </c>
      <c r="DK7" s="24" t="s">
        <v>102</v>
      </c>
      <c r="DL7" s="24" t="s">
        <v>102</v>
      </c>
      <c r="DM7" s="24">
        <v>3.02</v>
      </c>
      <c r="DN7" s="24" t="s">
        <v>102</v>
      </c>
      <c r="DO7" s="24" t="s">
        <v>102</v>
      </c>
      <c r="DP7" s="24" t="s">
        <v>102</v>
      </c>
      <c r="DQ7" s="24" t="s">
        <v>102</v>
      </c>
      <c r="DR7" s="24">
        <v>17.62</v>
      </c>
      <c r="DS7" s="24">
        <v>42.2</v>
      </c>
      <c r="DT7" s="24" t="s">
        <v>102</v>
      </c>
      <c r="DU7" s="24" t="s">
        <v>102</v>
      </c>
      <c r="DV7" s="24" t="s">
        <v>102</v>
      </c>
      <c r="DW7" s="24" t="s">
        <v>102</v>
      </c>
      <c r="DX7" s="24">
        <v>0</v>
      </c>
      <c r="DY7" s="24" t="s">
        <v>102</v>
      </c>
      <c r="DZ7" s="24" t="s">
        <v>102</v>
      </c>
      <c r="EA7" s="24" t="s">
        <v>102</v>
      </c>
      <c r="EB7" s="24" t="s">
        <v>102</v>
      </c>
      <c r="EC7" s="24">
        <v>0.18</v>
      </c>
      <c r="ED7" s="24">
        <v>9.4600000000000009</v>
      </c>
      <c r="EE7" s="24" t="s">
        <v>102</v>
      </c>
      <c r="EF7" s="24" t="s">
        <v>102</v>
      </c>
      <c r="EG7" s="24" t="s">
        <v>102</v>
      </c>
      <c r="EH7" s="24" t="s">
        <v>102</v>
      </c>
      <c r="EI7" s="24">
        <v>0</v>
      </c>
      <c r="EJ7" s="24" t="s">
        <v>102</v>
      </c>
      <c r="EK7" s="24" t="s">
        <v>102</v>
      </c>
      <c r="EL7" s="24" t="s">
        <v>102</v>
      </c>
      <c r="EM7" s="24" t="s">
        <v>102</v>
      </c>
      <c r="EN7" s="24">
        <v>0.09</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2026-01-19T04:05:40Z</cp:lastPrinted>
  <dcterms:created xsi:type="dcterms:W3CDTF">2025-12-23T06:06:28Z</dcterms:created>
  <dcterms:modified xsi:type="dcterms:W3CDTF">2026-02-25T01:05:35Z</dcterms:modified>
  <cp:category/>
</cp:coreProperties>
</file>