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公共下水\"/>
    </mc:Choice>
  </mc:AlternateContent>
  <xr:revisionPtr revIDLastSave="0" documentId="13_ncr:1_{1BA02FA0-90F2-4E2C-ACFC-21F8ACF3BE9F}" xr6:coauthVersionLast="47" xr6:coauthVersionMax="47" xr10:uidLastSave="{00000000-0000-0000-0000-000000000000}"/>
  <workbookProtection workbookAlgorithmName="SHA-512" workbookHashValue="QTmAfSylQCzdbocu9V6YteUTS0Qn/ycLRbtHcAh+Gs12DdBfmTCrXQmwo7QwPok43vYk5LxeYFYftatN1xLuTg==" workbookSaltValue="GmKLZswVxrxNll+1QVvdx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G85" i="4"/>
  <c r="AL10" i="4"/>
  <c r="I10"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<sst xmlns="http://schemas.openxmlformats.org/spreadsheetml/2006/main" count="231" uniqueCount="116">
  <si>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</si>
  <si>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</si>
  <si>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</si>
  <si>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</si>
  <si>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</si>
  <si>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</si>
  <si>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</si>
  <si>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</si>
  <si>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</si>
  <si>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</si>
  <si>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</si>
  <si>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</si>
  <si>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</si>
  <si>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</si>
  <si>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</si>
  <si>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</si>
  <si>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</si>
  <si>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</si>
  <si>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</si>
  <si>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</si>
  <si>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</si>
  <si>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</si>
  <si>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</si>
  <si>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</si>
  <si>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</si>
  <si>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</si>
  <si>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</si>
  <si>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</si>
  <si>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</si>
  <si>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</si>
  <si>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</si>
  <si>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</si>
  <si>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</si>
  <si>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</si>
  <si>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</si>
  <si>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</si>
  <si>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</si>
  <si>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</si>
  <si>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</si>
  <si>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</si>
  <si>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</si>
  <si>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</si>
  <si>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</si>
  <si>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</si>
  <si>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</si>
  <si>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</si>
  <si>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</si>
  <si>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</si>
  <si>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</si>
  <si>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</si>
  <si>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</si>
  <si>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</si>
  <si>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</si>
  <si>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</si>
  <si>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</si>
  <si>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</si>
  <si>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</si>
  <si>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</si>
  <si>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</si>
  <si>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</si>
  <si>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</si>
  <si>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</si>
  <si>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</si>
  <si>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</si>
  <si>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</si>
  <si>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</si>
  <si>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</si>
  <si>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</si>
  <si>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</si>
  <si>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</si>
  <si>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</si>
  <si>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</si>
  <si>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</si>
  <si>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</si>
  <si>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</si>
  <si>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</si>
  <si>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</si>
  <si>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</si>
  <si>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</si>
  <si>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</si>
  <si>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</si>
  <si>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</si>
  <si>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</si>
  <si>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</si>
  <si>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</si>
  <si>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</si>
  <si>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</si>
  <si>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</si>
  <si>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</si>
  <si>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</si>
  <si>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</si>
  <si>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</si>
  <si>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</si>
  <si>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</si>
  <si>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</si>
  <si>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</si>
  <si>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西都市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</si>
  <si>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</si>
  <si>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</si>
  <si>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</si>
  <si>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</si>
  <si>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</si>
  <si>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</si>
  <si>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</si>
  <si>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</si>
  <si>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</si>
  <si>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</si>
  <si>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</si>
  <si>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</si>
  <si>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</si>
  <si>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</si>
  <si>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</si>
  <si>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</si>
  <si>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状況については、下水道使用料で汚水処理費を賄えておらず、使用料以外は一般会計からの繰入金で収益を補っている状況にあります。今後においても、人口減少による使用料の減少と、老朽化による施設の更新費用の増加が見込まれます。
　これからの施設更新費用の財源確保のためにも、下水道使用料の改定と経費削減の取り組み及びストックマネジメント計画に基づいた施設の更新を実施し、経営の健全性・効率性を高める必要があります。現在取り組んでいる農業集落排水施設の統合による公営企業全体としての効率化及び公共水域の水質改善・維持という下水道本来の目的を達成するために水洗化率の向上を図っていきます。</t>
    <rPh sb="84" eb="85">
      <t>ショウ</t>
    </rPh>
    <rPh sb="205" eb="207">
      <t>ゲンザイ</t>
    </rPh>
    <rPh sb="207" eb="208">
      <t>ト</t>
    </rPh>
    <rPh sb="209" eb="210">
      <t>ク</t>
    </rPh>
    <phoneticPr fontId="4"/>
  </si>
  <si>
    <t>　経常収支比率は100%を超えていますが、一般会計からの繰入金に依存している状況にあります。
　累積欠損金比率は0％でありますが、流動比率が45.73%と低く、短期的な債務に対応する能力は類似団体に比べても低い状況にあります。
　企業債残高対事業規模比率は類似団体と同程度であり、前年度より高くなっています。
　汚水処理原価は類似団体に比べ低くなっていますが、経費回収率は100%未満となっており、下水道使用料で汚水処理費が賄えていないことから、経費削減の取り組み及び下水道使用料の改定を検討する必要があります。
　施設利用率は現施設が全体計画能力を有していることから処理能力にまだ余裕がある状況にあります。　
　水洗化率は類似団体と比べ高くなっていますが、今後も水洗化率向上に努めていきます。</t>
    <rPh sb="53" eb="55">
      <t>ヒリツ</t>
    </rPh>
    <rPh sb="128" eb="132">
      <t>ルイジダンタイ</t>
    </rPh>
    <rPh sb="133" eb="136">
      <t>ドウテイド</t>
    </rPh>
    <rPh sb="145" eb="146">
      <t>タカ</t>
    </rPh>
    <phoneticPr fontId="4"/>
  </si>
  <si>
    <t xml:space="preserve">　当市においては、平成元年度から公共下水道の供用を開始し、面整備はほぼ完了しています。管渠整備は昭和56年度より実施しており、現在40年を経過した管渠はありますが、法定耐用年数を経過した管渠はありません。また、腐食の恐れのある管路の点検及び令和5年度より主要な管路の点検調査を行っており、現在大きな異常はありません。処理場施設においては、老朽化している機械・電気施設について年次的に改築更新を行っています。
　今後、有形固定資産減価償却率の増加が見込まれ、10年後には管渠が法定耐用年数を超えてくることとなるため、ストックマネジメント計画に基づいた施設の改築更新を実施していきます。 </t>
    <rPh sb="108" eb="109">
      <t>オソ</t>
    </rPh>
    <rPh sb="113" eb="115">
      <t>カンロ</t>
    </rPh>
    <rPh sb="120" eb="122">
      <t>レイワ</t>
    </rPh>
    <rPh sb="144" eb="146">
      <t>ゲンザイ</t>
    </rPh>
    <rPh sb="146" eb="147">
      <t>オオ</t>
    </rPh>
    <rPh sb="149" eb="151">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</si>
</sst>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0.11</c:v>
                </c:pt>
                <c:pt idx="1">
                  <c:v>0.15</c:v>
                </c:pt>
                <c:pt idx="2">
                  <c:v>0.04</c:v>
                </c:pt>
                <c:pt idx="3" formatCode="#,##0.00;&quot;△&quot;#,##0.00">
                  <c:v>0</c:v>
                </c:pt>
                <c:pt idx="4" formatCode="#,##0.00;&quot;△&quot;#,##0.00">
                  <c:v>0</c:v>
                </c:pt>
              </c:numCache>
            </c:numRef>
          </c:val>
          <c:extLst>
            <c:ext xmlns:c16="http://schemas.microsoft.com/office/drawing/2014/chart" uri="{C3380CC4-5D6E-409C-BE32-E72D297353CC}">
              <c16:uniqueId val="{00000000-EAD9-4154-8F8C-763D6B0CBB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EAD9-4154-8F8C-763D6B0CBB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56.6</c:v>
                </c:pt>
                <c:pt idx="1">
                  <c:v>56.64</c:v>
                </c:pt>
                <c:pt idx="2">
                  <c:v>55.37</c:v>
                </c:pt>
                <c:pt idx="3">
                  <c:v>56.03</c:v>
                </c:pt>
                <c:pt idx="4">
                  <c:v>55.99</c:v>
                </c:pt>
              </c:numCache>
            </c:numRef>
          </c:val>
          <c:extLst>
            <c:ext xmlns:c16="http://schemas.microsoft.com/office/drawing/2014/chart" uri="{C3380CC4-5D6E-409C-BE32-E72D297353CC}">
              <c16:uniqueId val="{00000000-7B29-41B2-B884-A70C2450A68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7B29-41B2-B884-A70C2450A68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95.09</c:v>
                </c:pt>
                <c:pt idx="1">
                  <c:v>95.59</c:v>
                </c:pt>
                <c:pt idx="2">
                  <c:v>95.95</c:v>
                </c:pt>
                <c:pt idx="3">
                  <c:v>96.25</c:v>
                </c:pt>
                <c:pt idx="4">
                  <c:v>96.33</c:v>
                </c:pt>
              </c:numCache>
            </c:numRef>
          </c:val>
          <c:extLst>
            <c:ext xmlns:c16="http://schemas.microsoft.com/office/drawing/2014/chart" uri="{C3380CC4-5D6E-409C-BE32-E72D297353CC}">
              <c16:uniqueId val="{00000000-5AB0-4053-8A6E-29F1EBC0E3C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5AB0-4053-8A6E-29F1EBC0E3C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100.38</c:v>
                </c:pt>
                <c:pt idx="1">
                  <c:v>101.93</c:v>
                </c:pt>
                <c:pt idx="2">
                  <c:v>101.94</c:v>
                </c:pt>
                <c:pt idx="3">
                  <c:v>102.68</c:v>
                </c:pt>
                <c:pt idx="4">
                  <c:v>101.56</c:v>
                </c:pt>
              </c:numCache>
            </c:numRef>
          </c:val>
          <c:extLst>
            <c:ext xmlns:c16="http://schemas.microsoft.com/office/drawing/2014/chart" uri="{C3380CC4-5D6E-409C-BE32-E72D297353CC}">
              <c16:uniqueId val="{00000000-6A9F-42F4-8586-AEDFD02D1B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6A9F-42F4-8586-AEDFD02D1B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9.36</c:v>
                </c:pt>
                <c:pt idx="1">
                  <c:v>13.52</c:v>
                </c:pt>
                <c:pt idx="2">
                  <c:v>17.05</c:v>
                </c:pt>
                <c:pt idx="3">
                  <c:v>21.02</c:v>
                </c:pt>
                <c:pt idx="4">
                  <c:v>24.88</c:v>
                </c:pt>
              </c:numCache>
            </c:numRef>
          </c:val>
          <c:extLst>
            <c:ext xmlns:c16="http://schemas.microsoft.com/office/drawing/2014/chart" uri="{C3380CC4-5D6E-409C-BE32-E72D297353CC}">
              <c16:uniqueId val="{00000000-3804-4886-81C1-6E366A2954B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3804-4886-81C1-6E366A2954B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FD-47C6-9936-B3AABA0012C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45FD-47C6-9936-B3AABA0012C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DA0-46A4-AE5D-6AAB21CB587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FDA0-46A4-AE5D-6AAB21CB587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20.47</c:v>
                </c:pt>
                <c:pt idx="1">
                  <c:v>34.020000000000003</c:v>
                </c:pt>
                <c:pt idx="2">
                  <c:v>32.21</c:v>
                </c:pt>
                <c:pt idx="3">
                  <c:v>52.46</c:v>
                </c:pt>
                <c:pt idx="4">
                  <c:v>45.73</c:v>
                </c:pt>
              </c:numCache>
            </c:numRef>
          </c:val>
          <c:extLst>
            <c:ext xmlns:c16="http://schemas.microsoft.com/office/drawing/2014/chart" uri="{C3380CC4-5D6E-409C-BE32-E72D297353CC}">
              <c16:uniqueId val="{00000000-3124-4F40-9D73-7D04976659F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3124-4F40-9D73-7D04976659F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810.22</c:v>
                </c:pt>
                <c:pt idx="1">
                  <c:v>778.23</c:v>
                </c:pt>
                <c:pt idx="2">
                  <c:v>735.05</c:v>
                </c:pt>
                <c:pt idx="3">
                  <c:v>591.92999999999995</c:v>
                </c:pt>
                <c:pt idx="4">
                  <c:v>690.04</c:v>
                </c:pt>
              </c:numCache>
            </c:numRef>
          </c:val>
          <c:extLst>
            <c:ext xmlns:c16="http://schemas.microsoft.com/office/drawing/2014/chart" uri="{C3380CC4-5D6E-409C-BE32-E72D297353CC}">
              <c16:uniqueId val="{00000000-F815-4FD5-82BA-C0BEDAF4FD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F815-4FD5-82BA-C0BEDAF4FD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89.48</c:v>
                </c:pt>
                <c:pt idx="1">
                  <c:v>91</c:v>
                </c:pt>
                <c:pt idx="2">
                  <c:v>88.69</c:v>
                </c:pt>
                <c:pt idx="3">
                  <c:v>89.22</c:v>
                </c:pt>
                <c:pt idx="4">
                  <c:v>85.85</c:v>
                </c:pt>
              </c:numCache>
            </c:numRef>
          </c:val>
          <c:extLst>
            <c:ext xmlns:c16="http://schemas.microsoft.com/office/drawing/2014/chart" uri="{C3380CC4-5D6E-409C-BE32-E72D297353CC}">
              <c16:uniqueId val="{00000000-0B8F-425D-9D53-65342D640D6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0B8F-425D-9D53-65342D640D6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149.44999999999999</c:v>
                </c:pt>
                <c:pt idx="1">
                  <c:v>147.31</c:v>
                </c:pt>
                <c:pt idx="2">
                  <c:v>151.68</c:v>
                </c:pt>
                <c:pt idx="3">
                  <c:v>150.47999999999999</c:v>
                </c:pt>
                <c:pt idx="4">
                  <c:v>157.91999999999999</c:v>
                </c:pt>
              </c:numCache>
            </c:numRef>
          </c:val>
          <c:extLst>
            <c:ext xmlns:c16="http://schemas.microsoft.com/office/drawing/2014/chart" uri="{C3380CC4-5D6E-409C-BE32-E72D297353CC}">
              <c16:uniqueId val="{00000000-324D-4B84-A41C-E23178013ED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324D-4B84-A41C-E23178013ED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西都市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28078</v>
      </c>
      <c r="AM8" s="41"/>
      <c r="AN8" s="41"/>
      <c r="AO8" s="41"/>
      <c r="AP8" s="41"/>
      <c r="AQ8" s="41"/>
      <c r="AR8" s="41"/>
      <c r="AS8" s="41"/>
      <c r="AT8" s="34">
        <f>データ!T6</f>
        <v>438.79</v>
      </c>
      <c r="AU8" s="34"/>
      <c r="AV8" s="34"/>
      <c r="AW8" s="34"/>
      <c r="AX8" s="34"/>
      <c r="AY8" s="34"/>
      <c r="AZ8" s="34"/>
      <c r="BA8" s="34"/>
      <c r="BB8" s="34">
        <f>データ!U6</f>
        <v>63.99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62.8</v>
      </c>
      <c r="J10" s="34"/>
      <c r="K10" s="34"/>
      <c r="L10" s="34"/>
      <c r="M10" s="34"/>
      <c r="N10" s="34"/>
      <c r="O10" s="34"/>
      <c r="P10" s="34">
        <f>データ!P6</f>
        <v>50.98</v>
      </c>
      <c r="Q10" s="34"/>
      <c r="R10" s="34"/>
      <c r="S10" s="34"/>
      <c r="T10" s="34"/>
      <c r="U10" s="34"/>
      <c r="V10" s="34"/>
      <c r="W10" s="34">
        <f>データ!Q6</f>
        <v>77.489999999999995</v>
      </c>
      <c r="X10" s="34"/>
      <c r="Y10" s="34"/>
      <c r="Z10" s="34"/>
      <c r="AA10" s="34"/>
      <c r="AB10" s="34"/>
      <c r="AC10" s="34"/>
      <c r="AD10" s="41">
        <f>データ!R6</f>
        <v>3278</v>
      </c>
      <c r="AE10" s="41"/>
      <c r="AF10" s="41"/>
      <c r="AG10" s="41"/>
      <c r="AH10" s="41"/>
      <c r="AI10" s="41"/>
      <c r="AJ10" s="41"/>
      <c r="AK10" s="2"/>
      <c r="AL10" s="41">
        <f>データ!V6</f>
        <v>14201</v>
      </c>
      <c r="AM10" s="41"/>
      <c r="AN10" s="41"/>
      <c r="AO10" s="41"/>
      <c r="AP10" s="41"/>
      <c r="AQ10" s="41"/>
      <c r="AR10" s="41"/>
      <c r="AS10" s="41"/>
      <c r="AT10" s="34">
        <f>データ!W6</f>
        <v>6.04</v>
      </c>
      <c r="AU10" s="34"/>
      <c r="AV10" s="34"/>
      <c r="AW10" s="34"/>
      <c r="AX10" s="34"/>
      <c r="AY10" s="34"/>
      <c r="AZ10" s="34"/>
      <c r="BA10" s="34"/>
      <c r="BB10" s="34">
        <f>データ!X6</f>
        <v>2351.16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65Nyn5IntcEF/UU+9MlJ8KyR0vmnuPSkeHZ5oZSRw1+lBi880S8RXKmtx9rt8Syh4b3YxoLifXlzH6jDf87wZg==" saltValue="SanfkcG8UoXQSdlzgJsTs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452084</v>
      </c>
      <c r="D6" s="19">
        <f t="shared" si="3"/>
        <v>46</v>
      </c>
      <c r="E6" s="19">
        <f t="shared" si="3"/>
        <v>17</v>
      </c>
      <c r="F6" s="19">
        <f t="shared" si="3"/>
        <v>1</v>
      </c>
      <c r="G6" s="19">
        <f t="shared" si="3"/>
        <v>0</v>
      </c>
      <c r="H6" s="19" t="str">
        <f t="shared" si="3"/>
        <v>宮崎県　西都市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62.8</v>
      </c>
      <c r="P6" s="20">
        <f t="shared" si="3"/>
        <v>50.98</v>
      </c>
      <c r="Q6" s="20">
        <f t="shared" si="3"/>
        <v>77.489999999999995</v>
      </c>
      <c r="R6" s="20">
        <f t="shared" si="3"/>
        <v>3278</v>
      </c>
      <c r="S6" s="20">
        <f t="shared" si="3"/>
        <v>28078</v>
      </c>
      <c r="T6" s="20">
        <f t="shared" si="3"/>
        <v>438.79</v>
      </c>
      <c r="U6" s="20">
        <f t="shared" si="3"/>
        <v>63.99</v>
      </c>
      <c r="V6" s="20">
        <f t="shared" si="3"/>
        <v>14201</v>
      </c>
      <c r="W6" s="20">
        <f t="shared" si="3"/>
        <v>6.04</v>
      </c>
      <c r="X6" s="20">
        <f t="shared" si="3"/>
        <v>2351.16</v>
      </c>
      <c r="Y6" s="21">
        <f>IF(Y7="",NA(),Y7)</f>
        <v>100.38</v>
      </c>
      <c r="Z6" s="21">
        <f t="shared" ref="Z6:AH6" si="4">IF(Z7="",NA(),Z7)</f>
        <v>101.93</v>
      </c>
      <c r="AA6" s="21">
        <f t="shared" si="4"/>
        <v>101.94</v>
      </c>
      <c r="AB6" s="21">
        <f t="shared" si="4"/>
        <v>102.68</v>
      </c>
      <c r="AC6" s="21">
        <f t="shared" si="4"/>
        <v>101.56</v>
      </c>
      <c r="AD6" s="21">
        <f t="shared" si="4"/>
        <v>105.41</v>
      </c>
      <c r="AE6" s="21">
        <f t="shared" si="4"/>
        <v>104.64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25.76</v>
      </c>
      <c r="AQ6" s="21">
        <f t="shared" si="5"/>
        <v>26.07</v>
      </c>
      <c r="AR6" s="21">
        <f t="shared" si="5"/>
        <v>26.89</v>
      </c>
      <c r="AS6" s="21">
        <f t="shared" si="5"/>
        <v>23.18</v>
      </c>
      <c r="AT6" s="20" t="str">
        <f>IF(AT7="","",IF(AT7="-","【-】","【"&amp;SUBSTITUTE(TEXT(AT7,"#,##0.00"),"-","△")&amp;"】"))</f>
        <v>【3.12】</v>
      </c>
      <c r="AU6" s="21">
        <f>IF(AU7="",NA(),AU7)</f>
        <v>20.47</v>
      </c>
      <c r="AV6" s="21">
        <f t="shared" ref="AV6:BD6" si="6">IF(AV7="",NA(),AV7)</f>
        <v>34.020000000000003</v>
      </c>
      <c r="AW6" s="21">
        <f t="shared" si="6"/>
        <v>32.21</v>
      </c>
      <c r="AX6" s="21">
        <f t="shared" si="6"/>
        <v>52.46</v>
      </c>
      <c r="AY6" s="21">
        <f t="shared" si="6"/>
        <v>45.73</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810.22</v>
      </c>
      <c r="BG6" s="21">
        <f t="shared" ref="BG6:BO6" si="7">IF(BG7="",NA(),BG7)</f>
        <v>778.23</v>
      </c>
      <c r="BH6" s="21">
        <f t="shared" si="7"/>
        <v>735.05</v>
      </c>
      <c r="BI6" s="21">
        <f t="shared" si="7"/>
        <v>591.92999999999995</v>
      </c>
      <c r="BJ6" s="21">
        <f t="shared" si="7"/>
        <v>690.04</v>
      </c>
      <c r="BK6" s="21">
        <f t="shared" si="7"/>
        <v>812.92</v>
      </c>
      <c r="BL6" s="21">
        <f t="shared" si="7"/>
        <v>765.48</v>
      </c>
      <c r="BM6" s="21">
        <f t="shared" si="7"/>
        <v>742.08</v>
      </c>
      <c r="BN6" s="21">
        <f t="shared" si="7"/>
        <v>730.84</v>
      </c>
      <c r="BO6" s="21">
        <f t="shared" si="7"/>
        <v>706.45</v>
      </c>
      <c r="BP6" s="20" t="str">
        <f>IF(BP7="","",IF(BP7="-","【-】","【"&amp;SUBSTITUTE(TEXT(BP7,"#,##0.00"),"-","△")&amp;"】"))</f>
        <v>【602.56】</v>
      </c>
      <c r="BQ6" s="21">
        <f>IF(BQ7="",NA(),BQ7)</f>
        <v>89.48</v>
      </c>
      <c r="BR6" s="21">
        <f t="shared" ref="BR6:BZ6" si="8">IF(BR7="",NA(),BR7)</f>
        <v>91</v>
      </c>
      <c r="BS6" s="21">
        <f t="shared" si="8"/>
        <v>88.69</v>
      </c>
      <c r="BT6" s="21">
        <f t="shared" si="8"/>
        <v>89.22</v>
      </c>
      <c r="BU6" s="21">
        <f t="shared" si="8"/>
        <v>85.85</v>
      </c>
      <c r="BV6" s="21">
        <f t="shared" si="8"/>
        <v>85.4</v>
      </c>
      <c r="BW6" s="21">
        <f t="shared" si="8"/>
        <v>87.8</v>
      </c>
      <c r="BX6" s="21">
        <f t="shared" si="8"/>
        <v>86.51</v>
      </c>
      <c r="BY6" s="21">
        <f t="shared" si="8"/>
        <v>89.17</v>
      </c>
      <c r="BZ6" s="21">
        <f t="shared" si="8"/>
        <v>85.67</v>
      </c>
      <c r="CA6" s="20" t="str">
        <f>IF(CA7="","",IF(CA7="-","【-】","【"&amp;SUBSTITUTE(TEXT(CA7,"#,##0.00"),"-","△")&amp;"】"))</f>
        <v>【97.94】</v>
      </c>
      <c r="CB6" s="21">
        <f>IF(CB7="",NA(),CB7)</f>
        <v>149.44999999999999</v>
      </c>
      <c r="CC6" s="21">
        <f t="shared" ref="CC6:CK6" si="9">IF(CC7="",NA(),CC7)</f>
        <v>147.31</v>
      </c>
      <c r="CD6" s="21">
        <f t="shared" si="9"/>
        <v>151.68</v>
      </c>
      <c r="CE6" s="21">
        <f t="shared" si="9"/>
        <v>150.47999999999999</v>
      </c>
      <c r="CF6" s="21">
        <f t="shared" si="9"/>
        <v>157.91999999999999</v>
      </c>
      <c r="CG6" s="21">
        <f t="shared" si="9"/>
        <v>188.57</v>
      </c>
      <c r="CH6" s="21">
        <f t="shared" si="9"/>
        <v>187.69</v>
      </c>
      <c r="CI6" s="21">
        <f t="shared" si="9"/>
        <v>188.24</v>
      </c>
      <c r="CJ6" s="21">
        <f t="shared" si="9"/>
        <v>184.85</v>
      </c>
      <c r="CK6" s="21">
        <f t="shared" si="9"/>
        <v>194.78</v>
      </c>
      <c r="CL6" s="20" t="str">
        <f>IF(CL7="","",IF(CL7="-","【-】","【"&amp;SUBSTITUTE(TEXT(CL7,"#,##0.00"),"-","△")&amp;"】"))</f>
        <v>【140.98】</v>
      </c>
      <c r="CM6" s="21">
        <f>IF(CM7="",NA(),CM7)</f>
        <v>56.6</v>
      </c>
      <c r="CN6" s="21">
        <f t="shared" ref="CN6:CV6" si="10">IF(CN7="",NA(),CN7)</f>
        <v>56.64</v>
      </c>
      <c r="CO6" s="21">
        <f t="shared" si="10"/>
        <v>55.37</v>
      </c>
      <c r="CP6" s="21">
        <f t="shared" si="10"/>
        <v>56.03</v>
      </c>
      <c r="CQ6" s="21">
        <f t="shared" si="10"/>
        <v>55.99</v>
      </c>
      <c r="CR6" s="21">
        <f t="shared" si="10"/>
        <v>55.84</v>
      </c>
      <c r="CS6" s="21">
        <f t="shared" si="10"/>
        <v>55.78</v>
      </c>
      <c r="CT6" s="21">
        <f t="shared" si="10"/>
        <v>54.86</v>
      </c>
      <c r="CU6" s="21">
        <f t="shared" si="10"/>
        <v>55.04</v>
      </c>
      <c r="CV6" s="21">
        <f t="shared" si="10"/>
        <v>53.26</v>
      </c>
      <c r="CW6" s="20" t="str">
        <f>IF(CW7="","",IF(CW7="-","【-】","【"&amp;SUBSTITUTE(TEXT(CW7,"#,##0.00"),"-","△")&amp;"】"))</f>
        <v>【60.13】</v>
      </c>
      <c r="CX6" s="21">
        <f>IF(CX7="",NA(),CX7)</f>
        <v>95.09</v>
      </c>
      <c r="CY6" s="21">
        <f t="shared" ref="CY6:DG6" si="11">IF(CY7="",NA(),CY7)</f>
        <v>95.59</v>
      </c>
      <c r="CZ6" s="21">
        <f t="shared" si="11"/>
        <v>95.95</v>
      </c>
      <c r="DA6" s="21">
        <f t="shared" si="11"/>
        <v>96.25</v>
      </c>
      <c r="DB6" s="21">
        <f t="shared" si="11"/>
        <v>96.33</v>
      </c>
      <c r="DC6" s="21">
        <f t="shared" si="11"/>
        <v>92.34</v>
      </c>
      <c r="DD6" s="21">
        <f t="shared" si="11"/>
        <v>91.78</v>
      </c>
      <c r="DE6" s="21">
        <f t="shared" si="11"/>
        <v>91.37</v>
      </c>
      <c r="DF6" s="21">
        <f t="shared" si="11"/>
        <v>91.92</v>
      </c>
      <c r="DG6" s="21">
        <f t="shared" si="11"/>
        <v>91.12</v>
      </c>
      <c r="DH6" s="20" t="str">
        <f>IF(DH7="","",IF(DH7="-","【-】","【"&amp;SUBSTITUTE(TEXT(DH7,"#,##0.00"),"-","△")&amp;"】"))</f>
        <v>【96.00】</v>
      </c>
      <c r="DI6" s="21">
        <f>IF(DI7="",NA(),DI7)</f>
        <v>9.36</v>
      </c>
      <c r="DJ6" s="21">
        <f t="shared" ref="DJ6:DR6" si="12">IF(DJ7="",NA(),DJ7)</f>
        <v>13.52</v>
      </c>
      <c r="DK6" s="21">
        <f t="shared" si="12"/>
        <v>17.05</v>
      </c>
      <c r="DL6" s="21">
        <f t="shared" si="12"/>
        <v>21.02</v>
      </c>
      <c r="DM6" s="21">
        <f t="shared" si="12"/>
        <v>24.88</v>
      </c>
      <c r="DN6" s="21">
        <f t="shared" si="12"/>
        <v>25.37</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0.75</v>
      </c>
      <c r="EA6" s="21">
        <f t="shared" si="13"/>
        <v>0.74</v>
      </c>
      <c r="EB6" s="21">
        <f t="shared" si="13"/>
        <v>0.76</v>
      </c>
      <c r="EC6" s="21">
        <f t="shared" si="13"/>
        <v>0.94</v>
      </c>
      <c r="ED6" s="20" t="str">
        <f>IF(ED7="","",IF(ED7="-","【-】","【"&amp;SUBSTITUTE(TEXT(ED7,"#,##0.00"),"-","△")&amp;"】"))</f>
        <v>【9.46】</v>
      </c>
      <c r="EE6" s="21">
        <f>IF(EE7="",NA(),EE7)</f>
        <v>0.11</v>
      </c>
      <c r="EF6" s="21">
        <f t="shared" ref="EF6:EN6" si="14">IF(EF7="",NA(),EF7)</f>
        <v>0.15</v>
      </c>
      <c r="EG6" s="21">
        <f t="shared" si="14"/>
        <v>0.04</v>
      </c>
      <c r="EH6" s="20">
        <f t="shared" si="14"/>
        <v>0</v>
      </c>
      <c r="EI6" s="20">
        <f t="shared" si="14"/>
        <v>0</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2">
      <c r="A7" s="14"/>
      <c r="B7" s="23">
        <v>2024</v>
      </c>
      <c r="C7" s="23">
        <v>452084</v>
      </c>
      <c r="D7" s="23">
        <v>46</v>
      </c>
      <c r="E7" s="23">
        <v>17</v>
      </c>
      <c r="F7" s="23">
        <v>1</v>
      </c>
      <c r="G7" s="23">
        <v>0</v>
      </c>
      <c r="H7" s="23" t="s">
        <v>96</v>
      </c>
      <c r="I7" s="23" t="s">
        <v>97</v>
      </c>
      <c r="J7" s="23" t="s">
        <v>98</v>
      </c>
      <c r="K7" s="23" t="s">
        <v>99</v>
      </c>
      <c r="L7" s="23" t="s">
        <v>100</v>
      </c>
      <c r="M7" s="23" t="s">
        <v>101</v>
      </c>
      <c r="N7" s="24" t="s">
        <v>102</v>
      </c>
      <c r="O7" s="24">
        <v>62.8</v>
      </c>
      <c r="P7" s="24">
        <v>50.98</v>
      </c>
      <c r="Q7" s="24">
        <v>77.489999999999995</v>
      </c>
      <c r="R7" s="24">
        <v>3278</v>
      </c>
      <c r="S7" s="24">
        <v>28078</v>
      </c>
      <c r="T7" s="24">
        <v>438.79</v>
      </c>
      <c r="U7" s="24">
        <v>63.99</v>
      </c>
      <c r="V7" s="24">
        <v>14201</v>
      </c>
      <c r="W7" s="24">
        <v>6.04</v>
      </c>
      <c r="X7" s="24">
        <v>2351.16</v>
      </c>
      <c r="Y7" s="24">
        <v>100.38</v>
      </c>
      <c r="Z7" s="24">
        <v>101.93</v>
      </c>
      <c r="AA7" s="24">
        <v>101.94</v>
      </c>
      <c r="AB7" s="24">
        <v>102.68</v>
      </c>
      <c r="AC7" s="24">
        <v>101.56</v>
      </c>
      <c r="AD7" s="24">
        <v>105.41</v>
      </c>
      <c r="AE7" s="24">
        <v>104.64</v>
      </c>
      <c r="AF7" s="24">
        <v>105.35</v>
      </c>
      <c r="AG7" s="24">
        <v>106.8</v>
      </c>
      <c r="AH7" s="24">
        <v>104.65</v>
      </c>
      <c r="AI7" s="24">
        <v>105.36</v>
      </c>
      <c r="AJ7" s="24">
        <v>0</v>
      </c>
      <c r="AK7" s="24">
        <v>0</v>
      </c>
      <c r="AL7" s="24">
        <v>0</v>
      </c>
      <c r="AM7" s="24">
        <v>0</v>
      </c>
      <c r="AN7" s="24">
        <v>0</v>
      </c>
      <c r="AO7" s="24">
        <v>25.86</v>
      </c>
      <c r="AP7" s="24">
        <v>25.76</v>
      </c>
      <c r="AQ7" s="24">
        <v>26.07</v>
      </c>
      <c r="AR7" s="24">
        <v>26.89</v>
      </c>
      <c r="AS7" s="24">
        <v>23.18</v>
      </c>
      <c r="AT7" s="24">
        <v>3.12</v>
      </c>
      <c r="AU7" s="24">
        <v>20.47</v>
      </c>
      <c r="AV7" s="24">
        <v>34.020000000000003</v>
      </c>
      <c r="AW7" s="24">
        <v>32.21</v>
      </c>
      <c r="AX7" s="24">
        <v>52.46</v>
      </c>
      <c r="AY7" s="24">
        <v>45.73</v>
      </c>
      <c r="AZ7" s="24">
        <v>58.23</v>
      </c>
      <c r="BA7" s="24">
        <v>65.56</v>
      </c>
      <c r="BB7" s="24">
        <v>65.87</v>
      </c>
      <c r="BC7" s="24">
        <v>77.260000000000005</v>
      </c>
      <c r="BD7" s="24">
        <v>80.010000000000005</v>
      </c>
      <c r="BE7" s="24">
        <v>82.75</v>
      </c>
      <c r="BF7" s="24">
        <v>810.22</v>
      </c>
      <c r="BG7" s="24">
        <v>778.23</v>
      </c>
      <c r="BH7" s="24">
        <v>735.05</v>
      </c>
      <c r="BI7" s="24">
        <v>591.92999999999995</v>
      </c>
      <c r="BJ7" s="24">
        <v>690.04</v>
      </c>
      <c r="BK7" s="24">
        <v>812.92</v>
      </c>
      <c r="BL7" s="24">
        <v>765.48</v>
      </c>
      <c r="BM7" s="24">
        <v>742.08</v>
      </c>
      <c r="BN7" s="24">
        <v>730.84</v>
      </c>
      <c r="BO7" s="24">
        <v>706.45</v>
      </c>
      <c r="BP7" s="24">
        <v>602.55999999999995</v>
      </c>
      <c r="BQ7" s="24">
        <v>89.48</v>
      </c>
      <c r="BR7" s="24">
        <v>91</v>
      </c>
      <c r="BS7" s="24">
        <v>88.69</v>
      </c>
      <c r="BT7" s="24">
        <v>89.22</v>
      </c>
      <c r="BU7" s="24">
        <v>85.85</v>
      </c>
      <c r="BV7" s="24">
        <v>85.4</v>
      </c>
      <c r="BW7" s="24">
        <v>87.8</v>
      </c>
      <c r="BX7" s="24">
        <v>86.51</v>
      </c>
      <c r="BY7" s="24">
        <v>89.17</v>
      </c>
      <c r="BZ7" s="24">
        <v>85.67</v>
      </c>
      <c r="CA7" s="24">
        <v>97.94</v>
      </c>
      <c r="CB7" s="24">
        <v>149.44999999999999</v>
      </c>
      <c r="CC7" s="24">
        <v>147.31</v>
      </c>
      <c r="CD7" s="24">
        <v>151.68</v>
      </c>
      <c r="CE7" s="24">
        <v>150.47999999999999</v>
      </c>
      <c r="CF7" s="24">
        <v>157.91999999999999</v>
      </c>
      <c r="CG7" s="24">
        <v>188.57</v>
      </c>
      <c r="CH7" s="24">
        <v>187.69</v>
      </c>
      <c r="CI7" s="24">
        <v>188.24</v>
      </c>
      <c r="CJ7" s="24">
        <v>184.85</v>
      </c>
      <c r="CK7" s="24">
        <v>194.78</v>
      </c>
      <c r="CL7" s="24">
        <v>140.97999999999999</v>
      </c>
      <c r="CM7" s="24">
        <v>56.6</v>
      </c>
      <c r="CN7" s="24">
        <v>56.64</v>
      </c>
      <c r="CO7" s="24">
        <v>55.37</v>
      </c>
      <c r="CP7" s="24">
        <v>56.03</v>
      </c>
      <c r="CQ7" s="24">
        <v>55.99</v>
      </c>
      <c r="CR7" s="24">
        <v>55.84</v>
      </c>
      <c r="CS7" s="24">
        <v>55.78</v>
      </c>
      <c r="CT7" s="24">
        <v>54.86</v>
      </c>
      <c r="CU7" s="24">
        <v>55.04</v>
      </c>
      <c r="CV7" s="24">
        <v>53.26</v>
      </c>
      <c r="CW7" s="24">
        <v>60.13</v>
      </c>
      <c r="CX7" s="24">
        <v>95.09</v>
      </c>
      <c r="CY7" s="24">
        <v>95.59</v>
      </c>
      <c r="CZ7" s="24">
        <v>95.95</v>
      </c>
      <c r="DA7" s="24">
        <v>96.25</v>
      </c>
      <c r="DB7" s="24">
        <v>96.33</v>
      </c>
      <c r="DC7" s="24">
        <v>92.34</v>
      </c>
      <c r="DD7" s="24">
        <v>91.78</v>
      </c>
      <c r="DE7" s="24">
        <v>91.37</v>
      </c>
      <c r="DF7" s="24">
        <v>91.92</v>
      </c>
      <c r="DG7" s="24">
        <v>91.12</v>
      </c>
      <c r="DH7" s="24">
        <v>96</v>
      </c>
      <c r="DI7" s="24">
        <v>9.36</v>
      </c>
      <c r="DJ7" s="24">
        <v>13.52</v>
      </c>
      <c r="DK7" s="24">
        <v>17.05</v>
      </c>
      <c r="DL7" s="24">
        <v>21.02</v>
      </c>
      <c r="DM7" s="24">
        <v>24.88</v>
      </c>
      <c r="DN7" s="24">
        <v>25.37</v>
      </c>
      <c r="DO7" s="24">
        <v>26.89</v>
      </c>
      <c r="DP7" s="24">
        <v>29.42</v>
      </c>
      <c r="DQ7" s="24">
        <v>31.14</v>
      </c>
      <c r="DR7" s="24">
        <v>33.11</v>
      </c>
      <c r="DS7" s="24">
        <v>42.2</v>
      </c>
      <c r="DT7" s="24">
        <v>0</v>
      </c>
      <c r="DU7" s="24">
        <v>0</v>
      </c>
      <c r="DV7" s="24">
        <v>0</v>
      </c>
      <c r="DW7" s="24">
        <v>0</v>
      </c>
      <c r="DX7" s="24">
        <v>0</v>
      </c>
      <c r="DY7" s="24">
        <v>0.54</v>
      </c>
      <c r="DZ7" s="24">
        <v>0.75</v>
      </c>
      <c r="EA7" s="24">
        <v>0.74</v>
      </c>
      <c r="EB7" s="24">
        <v>0.76</v>
      </c>
      <c r="EC7" s="24">
        <v>0.94</v>
      </c>
      <c r="ED7" s="24">
        <v>9.4600000000000009</v>
      </c>
      <c r="EE7" s="24">
        <v>0.11</v>
      </c>
      <c r="EF7" s="24">
        <v>0.15</v>
      </c>
      <c r="EG7" s="24">
        <v>0.04</v>
      </c>
      <c r="EH7" s="24">
        <v>0</v>
      </c>
      <c r="EI7" s="24">
        <v>0</v>
      </c>
      <c r="EJ7" s="24">
        <v>0.09</v>
      </c>
      <c r="EK7" s="24">
        <v>0.1</v>
      </c>
      <c r="EL7" s="24">
        <v>7.0000000000000007E-2</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2026-01-15T23:23:29Z</cp:lastPrinted>
  <dcterms:created xsi:type="dcterms:W3CDTF">2025-12-23T06:06:29Z</dcterms:created>
  <dcterms:modified xsi:type="dcterms:W3CDTF">2026-02-25T01:04:29Z</dcterms:modified>
  <cp:category/>
</cp:coreProperties>
</file>