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K:\1221_市町村課\05 財政・地方債担当\02 個別事業(現年分)フォルダ\03-02 【決　算】公営企業(現年分のみ)\01 各種照会・回答\260114公営企業に係る経営比較分析表（令和６年度決算）の分析・公表について\07_ホームページ掲載\01 法適用\【法適】下水\【法適】公共下水\"/>
    </mc:Choice>
  </mc:AlternateContent>
  <xr:revisionPtr revIDLastSave="0" documentId="13_ncr:1_{06B390B4-3644-4D14-A23B-A691C88955FF}" xr6:coauthVersionLast="47" xr6:coauthVersionMax="47" xr10:uidLastSave="{00000000-0000-0000-0000-000000000000}"/>
  <workbookProtection workbookAlgorithmName="SHA-512" workbookHashValue="zpCnUdDur6X0P6hwsXDzVtwL5qRlCaE2uNYZJD+nGrvl+KS5FCPx1DiAWUV4Acn3yW9BL1Rx/eTazk3W1RFy2g==" workbookSaltValue="/G00tos5dQp8DnJjoSRZeg==" workbookSpinCount="100000" lockStructure="1"/>
  <bookViews>
    <workbookView xWindow="-108" yWindow="-108" windowWidth="23256" windowHeight="12456"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AL10" i="4" s="1"/>
  <c r="U6" i="5"/>
  <c r="BB8" i="4" s="1"/>
  <c r="T6" i="5"/>
  <c r="S6" i="5"/>
  <c r="AL8" i="4" s="1"/>
  <c r="R6" i="5"/>
  <c r="AD10" i="4" s="1"/>
  <c r="Q6" i="5"/>
  <c r="W10" i="4" s="1"/>
  <c r="P6" i="5"/>
  <c r="O6" i="5"/>
  <c r="I10" i="4" s="1"/>
  <c r="N6" i="5"/>
  <c r="B10" i="4" s="1"/>
  <c r="M6" i="5"/>
  <c r="AD8" i="4" s="1"/>
  <c r="L6" i="5"/>
  <c r="W8" i="4" s="1"/>
  <c r="K6" i="5"/>
  <c r="P8" i="4" s="1"/>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5" i="4"/>
  <c r="I85" i="4"/>
  <c r="H85" i="4"/>
  <c r="P10" i="4"/>
  <c r="AT8" i="4"/>
  <c r="B6" i="4"/>
</calcChain>
</file>

<file path=xl/sharedStrings.xml><?xml version="1.0" encoding="utf-8"?>
<sst xmlns="http://schemas.openxmlformats.org/spreadsheetml/2006/main" count="297" uniqueCount="116">
  <si>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</si>
  <si>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</si>
  <si>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</si>
  <si>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</si>
  <si>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</si>
  <si>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</si>
  <si>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</si>
  <si>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</si>
  <si>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</si>
  <si>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</si>
  <si>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</si>
  <si>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</si>
  <si>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</si>
  <si>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</si>
  <si>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</si>
  <si>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</si>
  <si>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</si>
  <si>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</si>
  <si>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</si>
  <si>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</si>
  <si>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</si>
  <si>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</si>
  <si>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</si>
  <si>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</si>
  <si>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</si>
  <si>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</si>
  <si>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</si>
  <si>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</si>
  <si>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</si>
  <si>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</si>
  <si>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</si>
  <si>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</si>
  <si>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</si>
  <si>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</si>
  <si>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</si>
  <si>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</si>
  <si>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</si>
  <si>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</si>
  <si>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</si>
  <si>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</si>
  <si>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</si>
  <si>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</si>
  <si>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</si>
  <si>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</si>
  <si>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</si>
  <si>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</si>
  <si>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</si>
  <si>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</si>
  <si>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</si>
  <si>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</si>
  <si>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</si>
  <si>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</si>
  <si>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</si>
  <si>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</si>
  <si>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</si>
  <si>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</si>
  <si>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</si>
  <si>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</si>
  <si>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</si>
  <si>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</si>
  <si>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</si>
  <si>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</si>
  <si>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</si>
  <si>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</si>
  <si>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</si>
  <si>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</si>
  <si>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</si>
  <si>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</si>
  <si>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</si>
  <si>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</si>
  <si>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</si>
  <si>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</si>
  <si>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</si>
  <si>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</si>
  <si>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</si>
  <si>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</si>
  <si>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</si>
  <si>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</si>
  <si>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</si>
  <si>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</si>
  <si>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</si>
  <si>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</si>
  <si>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</si>
  <si>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</si>
  <si>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</si>
  <si>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</si>
  <si>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</si>
  <si>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</si>
  <si>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</si>
  <si>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</si>
  <si>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</si>
  <si>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</si>
  <si>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</si>
  <si>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</si>
  <si>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</si>
  <si>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</si>
  <si>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宮崎県　国富町</t>
  </si>
  <si>
    <t>法適用</t>
  </si>
  <si>
    <t>下水道事業</t>
  </si>
  <si>
    <t>公共下水道</t>
  </si>
  <si>
    <t>Cc2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</si>
  <si>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</si>
  <si>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</si>
  <si>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</si>
  <si>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</si>
  <si>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</si>
  <si>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</si>
  <si>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</si>
  <si>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</si>
  <si>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</si>
  <si>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</si>
  <si>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</si>
  <si>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</si>
  <si>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現在、機器類等一部施設については計画的に更新しています。また、管渠については老朽化対策が必要な状況ではありません。</t>
    <phoneticPr fontId="4"/>
  </si>
  <si>
    <t>　厳しい事業経営が続いているなか、経費の削減を図るため、施設の維持管理等については、包括的民間委託に取り組んでおり、一定の効果が得られています。
　しかし、人口減少の影響や整備率が100%に達していることから、使用料の増収は期待できない状況にあります。
　さらに、物価上昇等の影響により維持管理費の更なる増加が見込まれ、今後も繰入金に依存する経営になることが予測されます。</t>
    <phoneticPr fontId="4"/>
  </si>
  <si>
    <t>①経常収支比率は100%を超えていますが、人口減少により今後も増収が見込めないため、財源の確保が課題となっています。
②累積欠損金は発生していません。
③流動比率は低い状況にありますので、資金不足に陥らないよう努めます。
④企業債残高対事業規模比率は、類似団体と比較すると高い状況にありますが、今後は緩やかに減少していきます。
⑤経費回収率は100%を下回っており、料金水準の適正化が課題となっています。
⑥汚水処理原価は類似団体より低コストで処理することができています。引き続き経費の削減に努めます。
⑦施設利用率は全体計画区域の縮小の影響もあり、類似団体と比較しても低くなっています。
⑧水洗化率は増加傾向にはあります。今後も接続促進に取り組み、接続率の向上に努めます。</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</si>
</sst>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ECC3-4188-A69E-4AED8C9012FC}"/>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0.57999999999999996</c:v>
                </c:pt>
                <c:pt idx="4">
                  <c:v>0.09</c:v>
                </c:pt>
              </c:numCache>
            </c:numRef>
          </c:val>
          <c:smooth val="0"/>
          <c:extLst>
            <c:ext xmlns:c16="http://schemas.microsoft.com/office/drawing/2014/chart" uri="{C3380CC4-5D6E-409C-BE32-E72D297353CC}">
              <c16:uniqueId val="{00000001-ECC3-4188-A69E-4AED8C9012FC}"/>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36.950000000000003</c:v>
                </c:pt>
                <c:pt idx="4">
                  <c:v>37.43</c:v>
                </c:pt>
              </c:numCache>
            </c:numRef>
          </c:val>
          <c:extLst>
            <c:ext xmlns:c16="http://schemas.microsoft.com/office/drawing/2014/chart" uri="{C3380CC4-5D6E-409C-BE32-E72D297353CC}">
              <c16:uniqueId val="{00000000-86F3-4A78-98FC-48E8D44D1189}"/>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49.28</c:v>
                </c:pt>
                <c:pt idx="4">
                  <c:v>50.62</c:v>
                </c:pt>
              </c:numCache>
            </c:numRef>
          </c:val>
          <c:smooth val="0"/>
          <c:extLst>
            <c:ext xmlns:c16="http://schemas.microsoft.com/office/drawing/2014/chart" uri="{C3380CC4-5D6E-409C-BE32-E72D297353CC}">
              <c16:uniqueId val="{00000001-86F3-4A78-98FC-48E8D44D1189}"/>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84.61</c:v>
                </c:pt>
                <c:pt idx="4">
                  <c:v>84.76</c:v>
                </c:pt>
              </c:numCache>
            </c:numRef>
          </c:val>
          <c:extLst>
            <c:ext xmlns:c16="http://schemas.microsoft.com/office/drawing/2014/chart" uri="{C3380CC4-5D6E-409C-BE32-E72D297353CC}">
              <c16:uniqueId val="{00000000-863E-458B-9C4F-5C2908757001}"/>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79.7</c:v>
                </c:pt>
                <c:pt idx="4">
                  <c:v>79</c:v>
                </c:pt>
              </c:numCache>
            </c:numRef>
          </c:val>
          <c:smooth val="0"/>
          <c:extLst>
            <c:ext xmlns:c16="http://schemas.microsoft.com/office/drawing/2014/chart" uri="{C3380CC4-5D6E-409C-BE32-E72D297353CC}">
              <c16:uniqueId val="{00000001-863E-458B-9C4F-5C2908757001}"/>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101.75</c:v>
                </c:pt>
                <c:pt idx="4">
                  <c:v>104.73</c:v>
                </c:pt>
              </c:numCache>
            </c:numRef>
          </c:val>
          <c:extLst>
            <c:ext xmlns:c16="http://schemas.microsoft.com/office/drawing/2014/chart" uri="{C3380CC4-5D6E-409C-BE32-E72D297353CC}">
              <c16:uniqueId val="{00000000-C962-4796-BAD4-FC160532C407}"/>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106.87</c:v>
                </c:pt>
                <c:pt idx="4">
                  <c:v>106.45</c:v>
                </c:pt>
              </c:numCache>
            </c:numRef>
          </c:val>
          <c:smooth val="0"/>
          <c:extLst>
            <c:ext xmlns:c16="http://schemas.microsoft.com/office/drawing/2014/chart" uri="{C3380CC4-5D6E-409C-BE32-E72D297353CC}">
              <c16:uniqueId val="{00000001-C962-4796-BAD4-FC160532C407}"/>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3.79</c:v>
                </c:pt>
                <c:pt idx="4">
                  <c:v>7.51</c:v>
                </c:pt>
              </c:numCache>
            </c:numRef>
          </c:val>
          <c:extLst>
            <c:ext xmlns:c16="http://schemas.microsoft.com/office/drawing/2014/chart" uri="{C3380CC4-5D6E-409C-BE32-E72D297353CC}">
              <c16:uniqueId val="{00000000-8D3C-4693-99BF-8178BAB6BCA3}"/>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17.05</c:v>
                </c:pt>
                <c:pt idx="4">
                  <c:v>17.62</c:v>
                </c:pt>
              </c:numCache>
            </c:numRef>
          </c:val>
          <c:smooth val="0"/>
          <c:extLst>
            <c:ext xmlns:c16="http://schemas.microsoft.com/office/drawing/2014/chart" uri="{C3380CC4-5D6E-409C-BE32-E72D297353CC}">
              <c16:uniqueId val="{00000001-8D3C-4693-99BF-8178BAB6BCA3}"/>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0306-4B39-81B6-67C5C5459462}"/>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0.22</c:v>
                </c:pt>
                <c:pt idx="4">
                  <c:v>0.18</c:v>
                </c:pt>
              </c:numCache>
            </c:numRef>
          </c:val>
          <c:smooth val="0"/>
          <c:extLst>
            <c:ext xmlns:c16="http://schemas.microsoft.com/office/drawing/2014/chart" uri="{C3380CC4-5D6E-409C-BE32-E72D297353CC}">
              <c16:uniqueId val="{00000001-0306-4B39-81B6-67C5C5459462}"/>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92E0-471C-A2C1-50C4D995C791}"/>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21.73</c:v>
                </c:pt>
                <c:pt idx="4">
                  <c:v>19.96</c:v>
                </c:pt>
              </c:numCache>
            </c:numRef>
          </c:val>
          <c:smooth val="0"/>
          <c:extLst>
            <c:ext xmlns:c16="http://schemas.microsoft.com/office/drawing/2014/chart" uri="{C3380CC4-5D6E-409C-BE32-E72D297353CC}">
              <c16:uniqueId val="{00000001-92E0-471C-A2C1-50C4D995C791}"/>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32.61</c:v>
                </c:pt>
                <c:pt idx="4">
                  <c:v>28.84</c:v>
                </c:pt>
              </c:numCache>
            </c:numRef>
          </c:val>
          <c:extLst>
            <c:ext xmlns:c16="http://schemas.microsoft.com/office/drawing/2014/chart" uri="{C3380CC4-5D6E-409C-BE32-E72D297353CC}">
              <c16:uniqueId val="{00000000-DBBA-4AE6-B0AC-CFC992ED41DD}"/>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62.37</c:v>
                </c:pt>
                <c:pt idx="4">
                  <c:v>63.88</c:v>
                </c:pt>
              </c:numCache>
            </c:numRef>
          </c:val>
          <c:smooth val="0"/>
          <c:extLst>
            <c:ext xmlns:c16="http://schemas.microsoft.com/office/drawing/2014/chart" uri="{C3380CC4-5D6E-409C-BE32-E72D297353CC}">
              <c16:uniqueId val="{00000001-DBBA-4AE6-B0AC-CFC992ED41DD}"/>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2495.4899999999998</c:v>
                </c:pt>
                <c:pt idx="4">
                  <c:v>2278.08</c:v>
                </c:pt>
              </c:numCache>
            </c:numRef>
          </c:val>
          <c:extLst>
            <c:ext xmlns:c16="http://schemas.microsoft.com/office/drawing/2014/chart" uri="{C3380CC4-5D6E-409C-BE32-E72D297353CC}">
              <c16:uniqueId val="{00000000-B4AF-4EC0-9E8A-9A5425110605}"/>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1042.77</c:v>
                </c:pt>
                <c:pt idx="4">
                  <c:v>943.46</c:v>
                </c:pt>
              </c:numCache>
            </c:numRef>
          </c:val>
          <c:smooth val="0"/>
          <c:extLst>
            <c:ext xmlns:c16="http://schemas.microsoft.com/office/drawing/2014/chart" uri="{C3380CC4-5D6E-409C-BE32-E72D297353CC}">
              <c16:uniqueId val="{00000001-B4AF-4EC0-9E8A-9A5425110605}"/>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88.14</c:v>
                </c:pt>
                <c:pt idx="4">
                  <c:v>88.02</c:v>
                </c:pt>
              </c:numCache>
            </c:numRef>
          </c:val>
          <c:extLst>
            <c:ext xmlns:c16="http://schemas.microsoft.com/office/drawing/2014/chart" uri="{C3380CC4-5D6E-409C-BE32-E72D297353CC}">
              <c16:uniqueId val="{00000000-0E2C-4F4A-928F-FE059396F8F6}"/>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84.48</c:v>
                </c:pt>
                <c:pt idx="4">
                  <c:v>79.22</c:v>
                </c:pt>
              </c:numCache>
            </c:numRef>
          </c:val>
          <c:smooth val="0"/>
          <c:extLst>
            <c:ext xmlns:c16="http://schemas.microsoft.com/office/drawing/2014/chart" uri="{C3380CC4-5D6E-409C-BE32-E72D297353CC}">
              <c16:uniqueId val="{00000001-0E2C-4F4A-928F-FE059396F8F6}"/>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150</c:v>
                </c:pt>
                <c:pt idx="4">
                  <c:v>150</c:v>
                </c:pt>
              </c:numCache>
            </c:numRef>
          </c:val>
          <c:extLst>
            <c:ext xmlns:c16="http://schemas.microsoft.com/office/drawing/2014/chart" uri="{C3380CC4-5D6E-409C-BE32-E72D297353CC}">
              <c16:uniqueId val="{00000000-2FA5-4EB7-83C2-B01D2A640B5E}"/>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187.11</c:v>
                </c:pt>
                <c:pt idx="4">
                  <c:v>202.47</c:v>
                </c:pt>
              </c:numCache>
            </c:numRef>
          </c:val>
          <c:smooth val="0"/>
          <c:extLst>
            <c:ext xmlns:c16="http://schemas.microsoft.com/office/drawing/2014/chart" uri="{C3380CC4-5D6E-409C-BE32-E72D297353CC}">
              <c16:uniqueId val="{00000001-2FA5-4EB7-83C2-B01D2A640B5E}"/>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2">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2">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7" t="str">
        <f>データ!H6</f>
        <v>宮崎県　国富町</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68" t="s">
        <v>9</v>
      </c>
      <c r="BM7" s="69"/>
      <c r="BN7" s="69"/>
      <c r="BO7" s="69"/>
      <c r="BP7" s="69"/>
      <c r="BQ7" s="69"/>
      <c r="BR7" s="69"/>
      <c r="BS7" s="69"/>
      <c r="BT7" s="69"/>
      <c r="BU7" s="69"/>
      <c r="BV7" s="69"/>
      <c r="BW7" s="69"/>
      <c r="BX7" s="69"/>
      <c r="BY7" s="70"/>
    </row>
    <row r="8" spans="1:78" ht="18.75" customHeight="1" x14ac:dyDescent="0.2">
      <c r="A8" s="2"/>
      <c r="B8" s="64" t="str">
        <f>データ!I6</f>
        <v>法適用</v>
      </c>
      <c r="C8" s="64"/>
      <c r="D8" s="64"/>
      <c r="E8" s="64"/>
      <c r="F8" s="64"/>
      <c r="G8" s="64"/>
      <c r="H8" s="64"/>
      <c r="I8" s="64" t="str">
        <f>データ!J6</f>
        <v>下水道事業</v>
      </c>
      <c r="J8" s="64"/>
      <c r="K8" s="64"/>
      <c r="L8" s="64"/>
      <c r="M8" s="64"/>
      <c r="N8" s="64"/>
      <c r="O8" s="64"/>
      <c r="P8" s="64" t="str">
        <f>データ!K6</f>
        <v>公共下水道</v>
      </c>
      <c r="Q8" s="64"/>
      <c r="R8" s="64"/>
      <c r="S8" s="64"/>
      <c r="T8" s="64"/>
      <c r="U8" s="64"/>
      <c r="V8" s="64"/>
      <c r="W8" s="64" t="str">
        <f>データ!L6</f>
        <v>Cc2</v>
      </c>
      <c r="X8" s="64"/>
      <c r="Y8" s="64"/>
      <c r="Z8" s="64"/>
      <c r="AA8" s="64"/>
      <c r="AB8" s="64"/>
      <c r="AC8" s="64"/>
      <c r="AD8" s="65" t="str">
        <f>データ!$M$6</f>
        <v>非設置</v>
      </c>
      <c r="AE8" s="65"/>
      <c r="AF8" s="65"/>
      <c r="AG8" s="65"/>
      <c r="AH8" s="65"/>
      <c r="AI8" s="65"/>
      <c r="AJ8" s="65"/>
      <c r="AK8" s="3"/>
      <c r="AL8" s="44">
        <f>データ!S6</f>
        <v>18243</v>
      </c>
      <c r="AM8" s="44"/>
      <c r="AN8" s="44"/>
      <c r="AO8" s="44"/>
      <c r="AP8" s="44"/>
      <c r="AQ8" s="44"/>
      <c r="AR8" s="44"/>
      <c r="AS8" s="44"/>
      <c r="AT8" s="45">
        <f>データ!T6</f>
        <v>130.63</v>
      </c>
      <c r="AU8" s="45"/>
      <c r="AV8" s="45"/>
      <c r="AW8" s="45"/>
      <c r="AX8" s="45"/>
      <c r="AY8" s="45"/>
      <c r="AZ8" s="45"/>
      <c r="BA8" s="45"/>
      <c r="BB8" s="45">
        <f>データ!U6</f>
        <v>139.65</v>
      </c>
      <c r="BC8" s="45"/>
      <c r="BD8" s="45"/>
      <c r="BE8" s="45"/>
      <c r="BF8" s="45"/>
      <c r="BG8" s="45"/>
      <c r="BH8" s="45"/>
      <c r="BI8" s="45"/>
      <c r="BJ8" s="3"/>
      <c r="BK8" s="3"/>
      <c r="BL8" s="60" t="s">
        <v>10</v>
      </c>
      <c r="BM8" s="61"/>
      <c r="BN8" s="62" t="s">
        <v>11</v>
      </c>
      <c r="BO8" s="62"/>
      <c r="BP8" s="62"/>
      <c r="BQ8" s="62"/>
      <c r="BR8" s="62"/>
      <c r="BS8" s="62"/>
      <c r="BT8" s="62"/>
      <c r="BU8" s="62"/>
      <c r="BV8" s="62"/>
      <c r="BW8" s="62"/>
      <c r="BX8" s="62"/>
      <c r="BY8" s="63"/>
    </row>
    <row r="9" spans="1:78" ht="18.75" customHeight="1" x14ac:dyDescent="0.2">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2">
      <c r="A10" s="2"/>
      <c r="B10" s="45" t="str">
        <f>データ!N6</f>
        <v>-</v>
      </c>
      <c r="C10" s="45"/>
      <c r="D10" s="45"/>
      <c r="E10" s="45"/>
      <c r="F10" s="45"/>
      <c r="G10" s="45"/>
      <c r="H10" s="45"/>
      <c r="I10" s="45">
        <f>データ!O6</f>
        <v>63.72</v>
      </c>
      <c r="J10" s="45"/>
      <c r="K10" s="45"/>
      <c r="L10" s="45"/>
      <c r="M10" s="45"/>
      <c r="N10" s="45"/>
      <c r="O10" s="45"/>
      <c r="P10" s="45">
        <f>データ!P6</f>
        <v>41.53</v>
      </c>
      <c r="Q10" s="45"/>
      <c r="R10" s="45"/>
      <c r="S10" s="45"/>
      <c r="T10" s="45"/>
      <c r="U10" s="45"/>
      <c r="V10" s="45"/>
      <c r="W10" s="45">
        <f>データ!Q6</f>
        <v>109.62</v>
      </c>
      <c r="X10" s="45"/>
      <c r="Y10" s="45"/>
      <c r="Z10" s="45"/>
      <c r="AA10" s="45"/>
      <c r="AB10" s="45"/>
      <c r="AC10" s="45"/>
      <c r="AD10" s="44">
        <f>データ!R6</f>
        <v>2552</v>
      </c>
      <c r="AE10" s="44"/>
      <c r="AF10" s="44"/>
      <c r="AG10" s="44"/>
      <c r="AH10" s="44"/>
      <c r="AI10" s="44"/>
      <c r="AJ10" s="44"/>
      <c r="AK10" s="2"/>
      <c r="AL10" s="44">
        <f>データ!V6</f>
        <v>7534</v>
      </c>
      <c r="AM10" s="44"/>
      <c r="AN10" s="44"/>
      <c r="AO10" s="44"/>
      <c r="AP10" s="44"/>
      <c r="AQ10" s="44"/>
      <c r="AR10" s="44"/>
      <c r="AS10" s="44"/>
      <c r="AT10" s="45">
        <f>データ!W6</f>
        <v>2.57</v>
      </c>
      <c r="AU10" s="45"/>
      <c r="AV10" s="45"/>
      <c r="AW10" s="45"/>
      <c r="AX10" s="45"/>
      <c r="AY10" s="45"/>
      <c r="AZ10" s="45"/>
      <c r="BA10" s="45"/>
      <c r="BB10" s="45">
        <f>データ!X6</f>
        <v>2931.52</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2">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115</v>
      </c>
      <c r="BM16" s="29"/>
      <c r="BN16" s="29"/>
      <c r="BO16" s="29"/>
      <c r="BP16" s="29"/>
      <c r="BQ16" s="29"/>
      <c r="BR16" s="29"/>
      <c r="BS16" s="29"/>
      <c r="BT16" s="29"/>
      <c r="BU16" s="29"/>
      <c r="BV16" s="29"/>
      <c r="BW16" s="29"/>
      <c r="BX16" s="29"/>
      <c r="BY16" s="29"/>
      <c r="BZ16" s="3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113</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114</v>
      </c>
      <c r="BM66" s="29"/>
      <c r="BN66" s="29"/>
      <c r="BO66" s="29"/>
      <c r="BP66" s="29"/>
      <c r="BQ66" s="29"/>
      <c r="BR66" s="29"/>
      <c r="BS66" s="29"/>
      <c r="BT66" s="29"/>
      <c r="BU66" s="29"/>
      <c r="BV66" s="29"/>
      <c r="BW66" s="29"/>
      <c r="BX66" s="29"/>
      <c r="BY66" s="29"/>
      <c r="BZ66" s="3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2">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9RMRUEMYQSN27+lFYnuyIBuTCT4cMl+PMJoQiGAFPp2iy/WV/uqZ91rkvpZJ3/p0InE84kNTmuULmbHWn1RKKw==" saltValue="lUeSOlc7Z1P/vQgWlFPVSA=="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453820</v>
      </c>
      <c r="D6" s="19">
        <f t="shared" si="3"/>
        <v>46</v>
      </c>
      <c r="E6" s="19">
        <f t="shared" si="3"/>
        <v>17</v>
      </c>
      <c r="F6" s="19">
        <f t="shared" si="3"/>
        <v>1</v>
      </c>
      <c r="G6" s="19">
        <f t="shared" si="3"/>
        <v>0</v>
      </c>
      <c r="H6" s="19" t="str">
        <f t="shared" si="3"/>
        <v>宮崎県　国富町</v>
      </c>
      <c r="I6" s="19" t="str">
        <f t="shared" si="3"/>
        <v>法適用</v>
      </c>
      <c r="J6" s="19" t="str">
        <f t="shared" si="3"/>
        <v>下水道事業</v>
      </c>
      <c r="K6" s="19" t="str">
        <f t="shared" si="3"/>
        <v>公共下水道</v>
      </c>
      <c r="L6" s="19" t="str">
        <f t="shared" si="3"/>
        <v>Cc2</v>
      </c>
      <c r="M6" s="19" t="str">
        <f t="shared" si="3"/>
        <v>非設置</v>
      </c>
      <c r="N6" s="20" t="str">
        <f t="shared" si="3"/>
        <v>-</v>
      </c>
      <c r="O6" s="20">
        <f t="shared" si="3"/>
        <v>63.72</v>
      </c>
      <c r="P6" s="20">
        <f t="shared" si="3"/>
        <v>41.53</v>
      </c>
      <c r="Q6" s="20">
        <f t="shared" si="3"/>
        <v>109.62</v>
      </c>
      <c r="R6" s="20">
        <f t="shared" si="3"/>
        <v>2552</v>
      </c>
      <c r="S6" s="20">
        <f t="shared" si="3"/>
        <v>18243</v>
      </c>
      <c r="T6" s="20">
        <f t="shared" si="3"/>
        <v>130.63</v>
      </c>
      <c r="U6" s="20">
        <f t="shared" si="3"/>
        <v>139.65</v>
      </c>
      <c r="V6" s="20">
        <f t="shared" si="3"/>
        <v>7534</v>
      </c>
      <c r="W6" s="20">
        <f t="shared" si="3"/>
        <v>2.57</v>
      </c>
      <c r="X6" s="20">
        <f t="shared" si="3"/>
        <v>2931.52</v>
      </c>
      <c r="Y6" s="21" t="str">
        <f>IF(Y7="",NA(),Y7)</f>
        <v>-</v>
      </c>
      <c r="Z6" s="21" t="str">
        <f t="shared" ref="Z6:AH6" si="4">IF(Z7="",NA(),Z7)</f>
        <v>-</v>
      </c>
      <c r="AA6" s="21" t="str">
        <f t="shared" si="4"/>
        <v>-</v>
      </c>
      <c r="AB6" s="21">
        <f t="shared" si="4"/>
        <v>101.75</v>
      </c>
      <c r="AC6" s="21">
        <f t="shared" si="4"/>
        <v>104.73</v>
      </c>
      <c r="AD6" s="21" t="str">
        <f t="shared" si="4"/>
        <v>-</v>
      </c>
      <c r="AE6" s="21" t="str">
        <f t="shared" si="4"/>
        <v>-</v>
      </c>
      <c r="AF6" s="21" t="str">
        <f t="shared" si="4"/>
        <v>-</v>
      </c>
      <c r="AG6" s="21">
        <f t="shared" si="4"/>
        <v>106.87</v>
      </c>
      <c r="AH6" s="21">
        <f t="shared" si="4"/>
        <v>106.45</v>
      </c>
      <c r="AI6" s="20" t="str">
        <f>IF(AI7="","",IF(AI7="-","【-】","【"&amp;SUBSTITUTE(TEXT(AI7,"#,##0.00"),"-","△")&amp;"】"))</f>
        <v>【105.36】</v>
      </c>
      <c r="AJ6" s="21" t="str">
        <f>IF(AJ7="",NA(),AJ7)</f>
        <v>-</v>
      </c>
      <c r="AK6" s="21" t="str">
        <f t="shared" ref="AK6:AS6" si="5">IF(AK7="",NA(),AK7)</f>
        <v>-</v>
      </c>
      <c r="AL6" s="21" t="str">
        <f t="shared" si="5"/>
        <v>-</v>
      </c>
      <c r="AM6" s="20">
        <f t="shared" si="5"/>
        <v>0</v>
      </c>
      <c r="AN6" s="20">
        <f t="shared" si="5"/>
        <v>0</v>
      </c>
      <c r="AO6" s="21" t="str">
        <f t="shared" si="5"/>
        <v>-</v>
      </c>
      <c r="AP6" s="21" t="str">
        <f t="shared" si="5"/>
        <v>-</v>
      </c>
      <c r="AQ6" s="21" t="str">
        <f t="shared" si="5"/>
        <v>-</v>
      </c>
      <c r="AR6" s="21">
        <f t="shared" si="5"/>
        <v>21.73</v>
      </c>
      <c r="AS6" s="21">
        <f t="shared" si="5"/>
        <v>19.96</v>
      </c>
      <c r="AT6" s="20" t="str">
        <f>IF(AT7="","",IF(AT7="-","【-】","【"&amp;SUBSTITUTE(TEXT(AT7,"#,##0.00"),"-","△")&amp;"】"))</f>
        <v>【3.12】</v>
      </c>
      <c r="AU6" s="21" t="str">
        <f>IF(AU7="",NA(),AU7)</f>
        <v>-</v>
      </c>
      <c r="AV6" s="21" t="str">
        <f t="shared" ref="AV6:BD6" si="6">IF(AV7="",NA(),AV7)</f>
        <v>-</v>
      </c>
      <c r="AW6" s="21" t="str">
        <f t="shared" si="6"/>
        <v>-</v>
      </c>
      <c r="AX6" s="21">
        <f t="shared" si="6"/>
        <v>32.61</v>
      </c>
      <c r="AY6" s="21">
        <f t="shared" si="6"/>
        <v>28.84</v>
      </c>
      <c r="AZ6" s="21" t="str">
        <f t="shared" si="6"/>
        <v>-</v>
      </c>
      <c r="BA6" s="21" t="str">
        <f t="shared" si="6"/>
        <v>-</v>
      </c>
      <c r="BB6" s="21" t="str">
        <f t="shared" si="6"/>
        <v>-</v>
      </c>
      <c r="BC6" s="21">
        <f t="shared" si="6"/>
        <v>62.37</v>
      </c>
      <c r="BD6" s="21">
        <f t="shared" si="6"/>
        <v>63.88</v>
      </c>
      <c r="BE6" s="20" t="str">
        <f>IF(BE7="","",IF(BE7="-","【-】","【"&amp;SUBSTITUTE(TEXT(BE7,"#,##0.00"),"-","△")&amp;"】"))</f>
        <v>【82.75】</v>
      </c>
      <c r="BF6" s="21" t="str">
        <f>IF(BF7="",NA(),BF7)</f>
        <v>-</v>
      </c>
      <c r="BG6" s="21" t="str">
        <f t="shared" ref="BG6:BO6" si="7">IF(BG7="",NA(),BG7)</f>
        <v>-</v>
      </c>
      <c r="BH6" s="21" t="str">
        <f t="shared" si="7"/>
        <v>-</v>
      </c>
      <c r="BI6" s="21">
        <f t="shared" si="7"/>
        <v>2495.4899999999998</v>
      </c>
      <c r="BJ6" s="21">
        <f t="shared" si="7"/>
        <v>2278.08</v>
      </c>
      <c r="BK6" s="21" t="str">
        <f t="shared" si="7"/>
        <v>-</v>
      </c>
      <c r="BL6" s="21" t="str">
        <f t="shared" si="7"/>
        <v>-</v>
      </c>
      <c r="BM6" s="21" t="str">
        <f t="shared" si="7"/>
        <v>-</v>
      </c>
      <c r="BN6" s="21">
        <f t="shared" si="7"/>
        <v>1042.77</v>
      </c>
      <c r="BO6" s="21">
        <f t="shared" si="7"/>
        <v>943.46</v>
      </c>
      <c r="BP6" s="20" t="str">
        <f>IF(BP7="","",IF(BP7="-","【-】","【"&amp;SUBSTITUTE(TEXT(BP7,"#,##0.00"),"-","△")&amp;"】"))</f>
        <v>【602.56】</v>
      </c>
      <c r="BQ6" s="21" t="str">
        <f>IF(BQ7="",NA(),BQ7)</f>
        <v>-</v>
      </c>
      <c r="BR6" s="21" t="str">
        <f t="shared" ref="BR6:BZ6" si="8">IF(BR7="",NA(),BR7)</f>
        <v>-</v>
      </c>
      <c r="BS6" s="21" t="str">
        <f t="shared" si="8"/>
        <v>-</v>
      </c>
      <c r="BT6" s="21">
        <f t="shared" si="8"/>
        <v>88.14</v>
      </c>
      <c r="BU6" s="21">
        <f t="shared" si="8"/>
        <v>88.02</v>
      </c>
      <c r="BV6" s="21" t="str">
        <f t="shared" si="8"/>
        <v>-</v>
      </c>
      <c r="BW6" s="21" t="str">
        <f t="shared" si="8"/>
        <v>-</v>
      </c>
      <c r="BX6" s="21" t="str">
        <f t="shared" si="8"/>
        <v>-</v>
      </c>
      <c r="BY6" s="21">
        <f t="shared" si="8"/>
        <v>84.48</v>
      </c>
      <c r="BZ6" s="21">
        <f t="shared" si="8"/>
        <v>79.22</v>
      </c>
      <c r="CA6" s="20" t="str">
        <f>IF(CA7="","",IF(CA7="-","【-】","【"&amp;SUBSTITUTE(TEXT(CA7,"#,##0.00"),"-","△")&amp;"】"))</f>
        <v>【97.94】</v>
      </c>
      <c r="CB6" s="21" t="str">
        <f>IF(CB7="",NA(),CB7)</f>
        <v>-</v>
      </c>
      <c r="CC6" s="21" t="str">
        <f t="shared" ref="CC6:CK6" si="9">IF(CC7="",NA(),CC7)</f>
        <v>-</v>
      </c>
      <c r="CD6" s="21" t="str">
        <f t="shared" si="9"/>
        <v>-</v>
      </c>
      <c r="CE6" s="21">
        <f t="shared" si="9"/>
        <v>150</v>
      </c>
      <c r="CF6" s="21">
        <f t="shared" si="9"/>
        <v>150</v>
      </c>
      <c r="CG6" s="21" t="str">
        <f t="shared" si="9"/>
        <v>-</v>
      </c>
      <c r="CH6" s="21" t="str">
        <f t="shared" si="9"/>
        <v>-</v>
      </c>
      <c r="CI6" s="21" t="str">
        <f t="shared" si="9"/>
        <v>-</v>
      </c>
      <c r="CJ6" s="21">
        <f t="shared" si="9"/>
        <v>187.11</v>
      </c>
      <c r="CK6" s="21">
        <f t="shared" si="9"/>
        <v>202.47</v>
      </c>
      <c r="CL6" s="20" t="str">
        <f>IF(CL7="","",IF(CL7="-","【-】","【"&amp;SUBSTITUTE(TEXT(CL7,"#,##0.00"),"-","△")&amp;"】"))</f>
        <v>【140.98】</v>
      </c>
      <c r="CM6" s="21" t="str">
        <f>IF(CM7="",NA(),CM7)</f>
        <v>-</v>
      </c>
      <c r="CN6" s="21" t="str">
        <f t="shared" ref="CN6:CV6" si="10">IF(CN7="",NA(),CN7)</f>
        <v>-</v>
      </c>
      <c r="CO6" s="21" t="str">
        <f t="shared" si="10"/>
        <v>-</v>
      </c>
      <c r="CP6" s="21">
        <f t="shared" si="10"/>
        <v>36.950000000000003</v>
      </c>
      <c r="CQ6" s="21">
        <f t="shared" si="10"/>
        <v>37.43</v>
      </c>
      <c r="CR6" s="21" t="str">
        <f t="shared" si="10"/>
        <v>-</v>
      </c>
      <c r="CS6" s="21" t="str">
        <f t="shared" si="10"/>
        <v>-</v>
      </c>
      <c r="CT6" s="21" t="str">
        <f t="shared" si="10"/>
        <v>-</v>
      </c>
      <c r="CU6" s="21">
        <f t="shared" si="10"/>
        <v>49.28</v>
      </c>
      <c r="CV6" s="21">
        <f t="shared" si="10"/>
        <v>50.62</v>
      </c>
      <c r="CW6" s="20" t="str">
        <f>IF(CW7="","",IF(CW7="-","【-】","【"&amp;SUBSTITUTE(TEXT(CW7,"#,##0.00"),"-","△")&amp;"】"))</f>
        <v>【60.13】</v>
      </c>
      <c r="CX6" s="21" t="str">
        <f>IF(CX7="",NA(),CX7)</f>
        <v>-</v>
      </c>
      <c r="CY6" s="21" t="str">
        <f t="shared" ref="CY6:DG6" si="11">IF(CY7="",NA(),CY7)</f>
        <v>-</v>
      </c>
      <c r="CZ6" s="21" t="str">
        <f t="shared" si="11"/>
        <v>-</v>
      </c>
      <c r="DA6" s="21">
        <f t="shared" si="11"/>
        <v>84.61</v>
      </c>
      <c r="DB6" s="21">
        <f t="shared" si="11"/>
        <v>84.76</v>
      </c>
      <c r="DC6" s="21" t="str">
        <f t="shared" si="11"/>
        <v>-</v>
      </c>
      <c r="DD6" s="21" t="str">
        <f t="shared" si="11"/>
        <v>-</v>
      </c>
      <c r="DE6" s="21" t="str">
        <f t="shared" si="11"/>
        <v>-</v>
      </c>
      <c r="DF6" s="21">
        <f t="shared" si="11"/>
        <v>79.7</v>
      </c>
      <c r="DG6" s="21">
        <f t="shared" si="11"/>
        <v>79</v>
      </c>
      <c r="DH6" s="20" t="str">
        <f>IF(DH7="","",IF(DH7="-","【-】","【"&amp;SUBSTITUTE(TEXT(DH7,"#,##0.00"),"-","△")&amp;"】"))</f>
        <v>【96.00】</v>
      </c>
      <c r="DI6" s="21" t="str">
        <f>IF(DI7="",NA(),DI7)</f>
        <v>-</v>
      </c>
      <c r="DJ6" s="21" t="str">
        <f t="shared" ref="DJ6:DR6" si="12">IF(DJ7="",NA(),DJ7)</f>
        <v>-</v>
      </c>
      <c r="DK6" s="21" t="str">
        <f t="shared" si="12"/>
        <v>-</v>
      </c>
      <c r="DL6" s="21">
        <f t="shared" si="12"/>
        <v>3.79</v>
      </c>
      <c r="DM6" s="21">
        <f t="shared" si="12"/>
        <v>7.51</v>
      </c>
      <c r="DN6" s="21" t="str">
        <f t="shared" si="12"/>
        <v>-</v>
      </c>
      <c r="DO6" s="21" t="str">
        <f t="shared" si="12"/>
        <v>-</v>
      </c>
      <c r="DP6" s="21" t="str">
        <f t="shared" si="12"/>
        <v>-</v>
      </c>
      <c r="DQ6" s="21">
        <f t="shared" si="12"/>
        <v>17.05</v>
      </c>
      <c r="DR6" s="21">
        <f t="shared" si="12"/>
        <v>17.62</v>
      </c>
      <c r="DS6" s="20" t="str">
        <f>IF(DS7="","",IF(DS7="-","【-】","【"&amp;SUBSTITUTE(TEXT(DS7,"#,##0.00"),"-","△")&amp;"】"))</f>
        <v>【42.20】</v>
      </c>
      <c r="DT6" s="21" t="str">
        <f>IF(DT7="",NA(),DT7)</f>
        <v>-</v>
      </c>
      <c r="DU6" s="21" t="str">
        <f t="shared" ref="DU6:EC6" si="13">IF(DU7="",NA(),DU7)</f>
        <v>-</v>
      </c>
      <c r="DV6" s="21" t="str">
        <f t="shared" si="13"/>
        <v>-</v>
      </c>
      <c r="DW6" s="20">
        <f t="shared" si="13"/>
        <v>0</v>
      </c>
      <c r="DX6" s="20">
        <f t="shared" si="13"/>
        <v>0</v>
      </c>
      <c r="DY6" s="21" t="str">
        <f t="shared" si="13"/>
        <v>-</v>
      </c>
      <c r="DZ6" s="21" t="str">
        <f t="shared" si="13"/>
        <v>-</v>
      </c>
      <c r="EA6" s="21" t="str">
        <f t="shared" si="13"/>
        <v>-</v>
      </c>
      <c r="EB6" s="21">
        <f t="shared" si="13"/>
        <v>0.22</v>
      </c>
      <c r="EC6" s="21">
        <f t="shared" si="13"/>
        <v>0.18</v>
      </c>
      <c r="ED6" s="20" t="str">
        <f>IF(ED7="","",IF(ED7="-","【-】","【"&amp;SUBSTITUTE(TEXT(ED7,"#,##0.00"),"-","△")&amp;"】"))</f>
        <v>【9.46】</v>
      </c>
      <c r="EE6" s="21" t="str">
        <f>IF(EE7="",NA(),EE7)</f>
        <v>-</v>
      </c>
      <c r="EF6" s="21" t="str">
        <f t="shared" ref="EF6:EN6" si="14">IF(EF7="",NA(),EF7)</f>
        <v>-</v>
      </c>
      <c r="EG6" s="21" t="str">
        <f t="shared" si="14"/>
        <v>-</v>
      </c>
      <c r="EH6" s="20">
        <f t="shared" si="14"/>
        <v>0</v>
      </c>
      <c r="EI6" s="20">
        <f t="shared" si="14"/>
        <v>0</v>
      </c>
      <c r="EJ6" s="21" t="str">
        <f t="shared" si="14"/>
        <v>-</v>
      </c>
      <c r="EK6" s="21" t="str">
        <f t="shared" si="14"/>
        <v>-</v>
      </c>
      <c r="EL6" s="21" t="str">
        <f t="shared" si="14"/>
        <v>-</v>
      </c>
      <c r="EM6" s="21">
        <f t="shared" si="14"/>
        <v>0.57999999999999996</v>
      </c>
      <c r="EN6" s="21">
        <f t="shared" si="14"/>
        <v>0.09</v>
      </c>
      <c r="EO6" s="20" t="str">
        <f>IF(EO7="","",IF(EO7="-","【-】","【"&amp;SUBSTITUTE(TEXT(EO7,"#,##0.00"),"-","△")&amp;"】"))</f>
        <v>【0.19】</v>
      </c>
    </row>
    <row r="7" spans="1:148" s="22" customFormat="1" x14ac:dyDescent="0.2">
      <c r="A7" s="14"/>
      <c r="B7" s="23">
        <v>2024</v>
      </c>
      <c r="C7" s="23">
        <v>453820</v>
      </c>
      <c r="D7" s="23">
        <v>46</v>
      </c>
      <c r="E7" s="23">
        <v>17</v>
      </c>
      <c r="F7" s="23">
        <v>1</v>
      </c>
      <c r="G7" s="23">
        <v>0</v>
      </c>
      <c r="H7" s="23" t="s">
        <v>96</v>
      </c>
      <c r="I7" s="23" t="s">
        <v>97</v>
      </c>
      <c r="J7" s="23" t="s">
        <v>98</v>
      </c>
      <c r="K7" s="23" t="s">
        <v>99</v>
      </c>
      <c r="L7" s="23" t="s">
        <v>100</v>
      </c>
      <c r="M7" s="23" t="s">
        <v>101</v>
      </c>
      <c r="N7" s="24" t="s">
        <v>102</v>
      </c>
      <c r="O7" s="24">
        <v>63.72</v>
      </c>
      <c r="P7" s="24">
        <v>41.53</v>
      </c>
      <c r="Q7" s="24">
        <v>109.62</v>
      </c>
      <c r="R7" s="24">
        <v>2552</v>
      </c>
      <c r="S7" s="24">
        <v>18243</v>
      </c>
      <c r="T7" s="24">
        <v>130.63</v>
      </c>
      <c r="U7" s="24">
        <v>139.65</v>
      </c>
      <c r="V7" s="24">
        <v>7534</v>
      </c>
      <c r="W7" s="24">
        <v>2.57</v>
      </c>
      <c r="X7" s="24">
        <v>2931.52</v>
      </c>
      <c r="Y7" s="24" t="s">
        <v>102</v>
      </c>
      <c r="Z7" s="24" t="s">
        <v>102</v>
      </c>
      <c r="AA7" s="24" t="s">
        <v>102</v>
      </c>
      <c r="AB7" s="24">
        <v>101.75</v>
      </c>
      <c r="AC7" s="24">
        <v>104.73</v>
      </c>
      <c r="AD7" s="24" t="s">
        <v>102</v>
      </c>
      <c r="AE7" s="24" t="s">
        <v>102</v>
      </c>
      <c r="AF7" s="24" t="s">
        <v>102</v>
      </c>
      <c r="AG7" s="24">
        <v>106.87</v>
      </c>
      <c r="AH7" s="24">
        <v>106.45</v>
      </c>
      <c r="AI7" s="24">
        <v>105.36</v>
      </c>
      <c r="AJ7" s="24" t="s">
        <v>102</v>
      </c>
      <c r="AK7" s="24" t="s">
        <v>102</v>
      </c>
      <c r="AL7" s="24" t="s">
        <v>102</v>
      </c>
      <c r="AM7" s="24">
        <v>0</v>
      </c>
      <c r="AN7" s="24">
        <v>0</v>
      </c>
      <c r="AO7" s="24" t="s">
        <v>102</v>
      </c>
      <c r="AP7" s="24" t="s">
        <v>102</v>
      </c>
      <c r="AQ7" s="24" t="s">
        <v>102</v>
      </c>
      <c r="AR7" s="24">
        <v>21.73</v>
      </c>
      <c r="AS7" s="24">
        <v>19.96</v>
      </c>
      <c r="AT7" s="24">
        <v>3.12</v>
      </c>
      <c r="AU7" s="24" t="s">
        <v>102</v>
      </c>
      <c r="AV7" s="24" t="s">
        <v>102</v>
      </c>
      <c r="AW7" s="24" t="s">
        <v>102</v>
      </c>
      <c r="AX7" s="24">
        <v>32.61</v>
      </c>
      <c r="AY7" s="24">
        <v>28.84</v>
      </c>
      <c r="AZ7" s="24" t="s">
        <v>102</v>
      </c>
      <c r="BA7" s="24" t="s">
        <v>102</v>
      </c>
      <c r="BB7" s="24" t="s">
        <v>102</v>
      </c>
      <c r="BC7" s="24">
        <v>62.37</v>
      </c>
      <c r="BD7" s="24">
        <v>63.88</v>
      </c>
      <c r="BE7" s="24">
        <v>82.75</v>
      </c>
      <c r="BF7" s="24" t="s">
        <v>102</v>
      </c>
      <c r="BG7" s="24" t="s">
        <v>102</v>
      </c>
      <c r="BH7" s="24" t="s">
        <v>102</v>
      </c>
      <c r="BI7" s="24">
        <v>2495.4899999999998</v>
      </c>
      <c r="BJ7" s="24">
        <v>2278.08</v>
      </c>
      <c r="BK7" s="24" t="s">
        <v>102</v>
      </c>
      <c r="BL7" s="24" t="s">
        <v>102</v>
      </c>
      <c r="BM7" s="24" t="s">
        <v>102</v>
      </c>
      <c r="BN7" s="24">
        <v>1042.77</v>
      </c>
      <c r="BO7" s="24">
        <v>943.46</v>
      </c>
      <c r="BP7" s="24">
        <v>602.55999999999995</v>
      </c>
      <c r="BQ7" s="24" t="s">
        <v>102</v>
      </c>
      <c r="BR7" s="24" t="s">
        <v>102</v>
      </c>
      <c r="BS7" s="24" t="s">
        <v>102</v>
      </c>
      <c r="BT7" s="24">
        <v>88.14</v>
      </c>
      <c r="BU7" s="24">
        <v>88.02</v>
      </c>
      <c r="BV7" s="24" t="s">
        <v>102</v>
      </c>
      <c r="BW7" s="24" t="s">
        <v>102</v>
      </c>
      <c r="BX7" s="24" t="s">
        <v>102</v>
      </c>
      <c r="BY7" s="24">
        <v>84.48</v>
      </c>
      <c r="BZ7" s="24">
        <v>79.22</v>
      </c>
      <c r="CA7" s="24">
        <v>97.94</v>
      </c>
      <c r="CB7" s="24" t="s">
        <v>102</v>
      </c>
      <c r="CC7" s="24" t="s">
        <v>102</v>
      </c>
      <c r="CD7" s="24" t="s">
        <v>102</v>
      </c>
      <c r="CE7" s="24">
        <v>150</v>
      </c>
      <c r="CF7" s="24">
        <v>150</v>
      </c>
      <c r="CG7" s="24" t="s">
        <v>102</v>
      </c>
      <c r="CH7" s="24" t="s">
        <v>102</v>
      </c>
      <c r="CI7" s="24" t="s">
        <v>102</v>
      </c>
      <c r="CJ7" s="24">
        <v>187.11</v>
      </c>
      <c r="CK7" s="24">
        <v>202.47</v>
      </c>
      <c r="CL7" s="24">
        <v>140.97999999999999</v>
      </c>
      <c r="CM7" s="24" t="s">
        <v>102</v>
      </c>
      <c r="CN7" s="24" t="s">
        <v>102</v>
      </c>
      <c r="CO7" s="24" t="s">
        <v>102</v>
      </c>
      <c r="CP7" s="24">
        <v>36.950000000000003</v>
      </c>
      <c r="CQ7" s="24">
        <v>37.43</v>
      </c>
      <c r="CR7" s="24" t="s">
        <v>102</v>
      </c>
      <c r="CS7" s="24" t="s">
        <v>102</v>
      </c>
      <c r="CT7" s="24" t="s">
        <v>102</v>
      </c>
      <c r="CU7" s="24">
        <v>49.28</v>
      </c>
      <c r="CV7" s="24">
        <v>50.62</v>
      </c>
      <c r="CW7" s="24">
        <v>60.13</v>
      </c>
      <c r="CX7" s="24" t="s">
        <v>102</v>
      </c>
      <c r="CY7" s="24" t="s">
        <v>102</v>
      </c>
      <c r="CZ7" s="24" t="s">
        <v>102</v>
      </c>
      <c r="DA7" s="24">
        <v>84.61</v>
      </c>
      <c r="DB7" s="24">
        <v>84.76</v>
      </c>
      <c r="DC7" s="24" t="s">
        <v>102</v>
      </c>
      <c r="DD7" s="24" t="s">
        <v>102</v>
      </c>
      <c r="DE7" s="24" t="s">
        <v>102</v>
      </c>
      <c r="DF7" s="24">
        <v>79.7</v>
      </c>
      <c r="DG7" s="24">
        <v>79</v>
      </c>
      <c r="DH7" s="24">
        <v>96</v>
      </c>
      <c r="DI7" s="24" t="s">
        <v>102</v>
      </c>
      <c r="DJ7" s="24" t="s">
        <v>102</v>
      </c>
      <c r="DK7" s="24" t="s">
        <v>102</v>
      </c>
      <c r="DL7" s="24">
        <v>3.79</v>
      </c>
      <c r="DM7" s="24">
        <v>7.51</v>
      </c>
      <c r="DN7" s="24" t="s">
        <v>102</v>
      </c>
      <c r="DO7" s="24" t="s">
        <v>102</v>
      </c>
      <c r="DP7" s="24" t="s">
        <v>102</v>
      </c>
      <c r="DQ7" s="24">
        <v>17.05</v>
      </c>
      <c r="DR7" s="24">
        <v>17.62</v>
      </c>
      <c r="DS7" s="24">
        <v>42.2</v>
      </c>
      <c r="DT7" s="24" t="s">
        <v>102</v>
      </c>
      <c r="DU7" s="24" t="s">
        <v>102</v>
      </c>
      <c r="DV7" s="24" t="s">
        <v>102</v>
      </c>
      <c r="DW7" s="24">
        <v>0</v>
      </c>
      <c r="DX7" s="24">
        <v>0</v>
      </c>
      <c r="DY7" s="24" t="s">
        <v>102</v>
      </c>
      <c r="DZ7" s="24" t="s">
        <v>102</v>
      </c>
      <c r="EA7" s="24" t="s">
        <v>102</v>
      </c>
      <c r="EB7" s="24">
        <v>0.22</v>
      </c>
      <c r="EC7" s="24">
        <v>0.18</v>
      </c>
      <c r="ED7" s="24">
        <v>9.4600000000000009</v>
      </c>
      <c r="EE7" s="24" t="s">
        <v>102</v>
      </c>
      <c r="EF7" s="24" t="s">
        <v>102</v>
      </c>
      <c r="EG7" s="24" t="s">
        <v>102</v>
      </c>
      <c r="EH7" s="24">
        <v>0</v>
      </c>
      <c r="EI7" s="24">
        <v>0</v>
      </c>
      <c r="EJ7" s="24" t="s">
        <v>102</v>
      </c>
      <c r="EK7" s="24" t="s">
        <v>102</v>
      </c>
      <c r="EL7" s="24" t="s">
        <v>102</v>
      </c>
      <c r="EM7" s="24">
        <v>0.57999999999999996</v>
      </c>
      <c r="EN7" s="24">
        <v>0.09</v>
      </c>
      <c r="EO7" s="24">
        <v>0.19</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110</v>
      </c>
      <c r="E13" t="s">
        <v>111</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堀口 太暉</cp:lastModifiedBy>
  <cp:lastPrinted>2026-01-21T02:10:52Z</cp:lastPrinted>
  <dcterms:created xsi:type="dcterms:W3CDTF">2025-12-23T06:06:30Z</dcterms:created>
  <dcterms:modified xsi:type="dcterms:W3CDTF">2026-02-25T01:04:06Z</dcterms:modified>
  <cp:category/>
</cp:coreProperties>
</file>