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8DD83142-BFD6-4419-AA4B-DE615C25B16B}" xr6:coauthVersionLast="47" xr6:coauthVersionMax="47" xr10:uidLastSave="{00000000-0000-0000-0000-000000000000}"/>
  <workbookProtection workbookAlgorithmName="SHA-512" workbookHashValue="htY5N13uQeT7EEQXmDNkQpHp5/xDZSSHzJqywStVJJZy0BVODSJefVKAeeNTpdb8wa10e+AJWpHmtVbdZnabUw==" workbookSaltValue="PZCK2YaJP8pQUGkaIVyVs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BB10" i="4"/>
  <c r="AT10" i="4"/>
  <c r="P10" i="4"/>
  <c r="AT8" i="4"/>
  <c r="W8" i="4"/>
  <c r="P8" i="4"/>
  <c r="B6"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<sst xmlns="http://schemas.openxmlformats.org/spreadsheetml/2006/main" count="297" uniqueCount="117">
  <si>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</si>
  <si>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</si>
  <si>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</si>
  <si>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</si>
  <si>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</si>
  <si>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</si>
  <si>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</si>
  <si>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</si>
  <si>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</si>
  <si>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</si>
  <si>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</si>
  <si>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</si>
  <si>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</si>
  <si>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</si>
  <si>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</si>
  <si>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</si>
  <si>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</si>
  <si>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</si>
  <si>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</si>
  <si>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</si>
  <si>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</si>
  <si>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</si>
  <si>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</si>
  <si>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</si>
  <si>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</si>
  <si>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</si>
  <si>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</si>
  <si>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</si>
  <si>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</si>
  <si>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</si>
  <si>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</si>
  <si>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</si>
  <si>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</si>
  <si>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</si>
  <si>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</si>
  <si>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</si>
  <si>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</si>
  <si>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</si>
  <si>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</si>
  <si>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</si>
  <si>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</si>
  <si>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</si>
  <si>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</si>
  <si>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</si>
  <si>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</si>
  <si>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</si>
  <si>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</si>
  <si>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</si>
  <si>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</si>
  <si>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</si>
  <si>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</si>
  <si>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</si>
  <si>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</si>
  <si>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</si>
  <si>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</si>
  <si>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</si>
  <si>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</si>
  <si>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</si>
  <si>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</si>
  <si>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</si>
  <si>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</si>
  <si>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</si>
  <si>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</si>
  <si>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</si>
  <si>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</si>
  <si>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</si>
  <si>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</si>
  <si>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</si>
  <si>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</si>
  <si>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</si>
  <si>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</si>
  <si>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</si>
  <si>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</si>
  <si>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</si>
  <si>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</si>
  <si>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</si>
  <si>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</si>
  <si>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</si>
  <si>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</si>
  <si>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</si>
  <si>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</si>
  <si>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</si>
  <si>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</si>
  <si>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</si>
  <si>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</si>
  <si>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</si>
  <si>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</si>
  <si>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</si>
  <si>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</si>
  <si>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</si>
  <si>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</si>
  <si>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</si>
  <si>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</si>
  <si>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</si>
  <si>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</si>
  <si>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</si>
  <si>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高鍋町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</si>
  <si>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</si>
  <si>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</si>
  <si>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</si>
  <si>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</si>
  <si>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</si>
  <si>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</si>
  <si>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</si>
  <si>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</si>
  <si>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</si>
  <si>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</si>
  <si>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</si>
  <si>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</si>
  <si>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</si>
  <si>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</si>
  <si>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</si>
  <si>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</si>
  <si>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</si>
  <si>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及び経費回収率は高い水準になっていますが、下水道事業は依然一般会計からの繰入金に大きく依存しているため、引き続き水洗化率の向上及び経費の縮減に努めるとともに、適正な料金水準についての検討についても考えていく必要があります。
　管渠等については、現在早急な老朽化対策は必要ありませんが、汚水処理施設においては修繕や更新等の維持管理費用が年々増加している状況にあることから、ストックマネジメント計画をもとに計画的な事業運営に取り組んでいかなければなりません。
　また、令和5年度から公営企業会計へ移行したことから、改定した経営戦略をもとに合理的な投資や財政状況の把握、安定的な事業の継続運営に努めていく必要があります。</t>
  </si>
  <si>
    <t>　令和５年度より会計方式を公営企業会計に移行したことで前年度比較や経年比較ができないため、該当年度のみの分析及び類似団体比較等による分析を行いました。
①経常収支比率は100％以上になっており黒字で安定しているといえます。ただし、収入は一般会計からの繰入金に依存しており、引き続き経営改善に努めていく必要があります。
②累積欠損金比率は0％で欠損金が発生しておらず良好だといえます。
③流動比率は100％以上であることが望ましいですが、流動負債に建設改良に充てられた企業債が含まれいるため63.06％となり100％を大きく下回っていますが昨年度より3.93％上昇しております。この指標については、企業債の縮減を図ることで年々上昇していくものと考えられます。
④企業債残高対事業規模比率は類似団体や全国平均よりかなり低い指標となっており、比較的良好な状態だといえます。
⑤経費回収率は95.53%とわずかに100％を下回っているため、100％に達するよう収入の確保及び費用の削減に努めていく必要があります。
⑥汚水処理原価は類似団体と比較すると低い水準にあることから、効率的な汚水処理が行われているものと考えられます。
⑦施設利用率は類似団体に比べやや高い水準にありますが、人口減少等により施設利用率が下がってくる恐れがあることから、接続率の向上等を図り効果的な施設の稼働に努めていく必要があります。
⑧水洗化率も類似団体に比べやや高い水準にありますが、まだ1割強の未接続世帯があることから、100％に近づけるよう取り組んでいく必要があります。</t>
    <rPh sb="269" eb="272">
      <t>サクネンド</t>
    </rPh>
    <rPh sb="279" eb="281">
      <t>ジョウショウ</t>
    </rPh>
    <phoneticPr fontId="4"/>
  </si>
  <si>
    <t>①有形固定資産減価償却率は7.45％と低い指標を示しています。これは、当町の下水道事業が令和５年度から公営企業会計に移行したことで減価償却費の計算が２年目となるためであり、実際より低い水準となっています。
②管渠老朽化率は、下水道事業開始から29年経過に対し管渠の耐用年数の方が長いことから、老朽化に至っていないといえます。
③管渠改善率についても管渠老朽化率と同じ理由により、老朽化に至っていないことから、更新工事は行われていません。</t>
    <rPh sb="75" eb="77">
      <t>ネンメ</t>
    </rPh>
    <rPh sb="86" eb="88">
      <t>ジッサイ</t>
    </rPh>
    <rPh sb="90" eb="91">
      <t>ヒク</t>
    </rPh>
    <rPh sb="92" eb="94">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</si>
</sst>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B33-43CC-93FA-6EDE97BA78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0.57999999999999996</c:v>
                </c:pt>
                <c:pt idx="4">
                  <c:v>0.09</c:v>
                </c:pt>
              </c:numCache>
            </c:numRef>
          </c:val>
          <c:smooth val="0"/>
          <c:extLst>
            <c:ext xmlns:c16="http://schemas.microsoft.com/office/drawing/2014/chart" uri="{C3380CC4-5D6E-409C-BE32-E72D297353CC}">
              <c16:uniqueId val="{00000001-0B33-43CC-93FA-6EDE97BA78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54.71</c:v>
                </c:pt>
                <c:pt idx="4">
                  <c:v>54.42</c:v>
                </c:pt>
              </c:numCache>
            </c:numRef>
          </c:val>
          <c:extLst>
            <c:ext xmlns:c16="http://schemas.microsoft.com/office/drawing/2014/chart" uri="{C3380CC4-5D6E-409C-BE32-E72D297353CC}">
              <c16:uniqueId val="{00000000-8F17-4202-A3CF-87B2E0C587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49.28</c:v>
                </c:pt>
                <c:pt idx="4">
                  <c:v>50.62</c:v>
                </c:pt>
              </c:numCache>
            </c:numRef>
          </c:val>
          <c:smooth val="0"/>
          <c:extLst>
            <c:ext xmlns:c16="http://schemas.microsoft.com/office/drawing/2014/chart" uri="{C3380CC4-5D6E-409C-BE32-E72D297353CC}">
              <c16:uniqueId val="{00000001-8F17-4202-A3CF-87B2E0C587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88.06</c:v>
                </c:pt>
                <c:pt idx="4">
                  <c:v>88.4</c:v>
                </c:pt>
              </c:numCache>
            </c:numRef>
          </c:val>
          <c:extLst>
            <c:ext xmlns:c16="http://schemas.microsoft.com/office/drawing/2014/chart" uri="{C3380CC4-5D6E-409C-BE32-E72D297353CC}">
              <c16:uniqueId val="{00000000-7B9C-47C8-B01A-6FBE141435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79.7</c:v>
                </c:pt>
                <c:pt idx="4">
                  <c:v>79</c:v>
                </c:pt>
              </c:numCache>
            </c:numRef>
          </c:val>
          <c:smooth val="0"/>
          <c:extLst>
            <c:ext xmlns:c16="http://schemas.microsoft.com/office/drawing/2014/chart" uri="{C3380CC4-5D6E-409C-BE32-E72D297353CC}">
              <c16:uniqueId val="{00000001-7B9C-47C8-B01A-6FBE141435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108.88</c:v>
                </c:pt>
                <c:pt idx="4">
                  <c:v>108.03</c:v>
                </c:pt>
              </c:numCache>
            </c:numRef>
          </c:val>
          <c:extLst>
            <c:ext xmlns:c16="http://schemas.microsoft.com/office/drawing/2014/chart" uri="{C3380CC4-5D6E-409C-BE32-E72D297353CC}">
              <c16:uniqueId val="{00000000-04EA-47F3-99FE-B477BB87BF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106.87</c:v>
                </c:pt>
                <c:pt idx="4">
                  <c:v>106.45</c:v>
                </c:pt>
              </c:numCache>
            </c:numRef>
          </c:val>
          <c:smooth val="0"/>
          <c:extLst>
            <c:ext xmlns:c16="http://schemas.microsoft.com/office/drawing/2014/chart" uri="{C3380CC4-5D6E-409C-BE32-E72D297353CC}">
              <c16:uniqueId val="{00000001-04EA-47F3-99FE-B477BB87BF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3.79</c:v>
                </c:pt>
                <c:pt idx="4">
                  <c:v>7.45</c:v>
                </c:pt>
              </c:numCache>
            </c:numRef>
          </c:val>
          <c:extLst>
            <c:ext xmlns:c16="http://schemas.microsoft.com/office/drawing/2014/chart" uri="{C3380CC4-5D6E-409C-BE32-E72D297353CC}">
              <c16:uniqueId val="{00000000-3557-4038-B84D-86BF0881B0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17.05</c:v>
                </c:pt>
                <c:pt idx="4">
                  <c:v>17.62</c:v>
                </c:pt>
              </c:numCache>
            </c:numRef>
          </c:val>
          <c:smooth val="0"/>
          <c:extLst>
            <c:ext xmlns:c16="http://schemas.microsoft.com/office/drawing/2014/chart" uri="{C3380CC4-5D6E-409C-BE32-E72D297353CC}">
              <c16:uniqueId val="{00000001-3557-4038-B84D-86BF0881B0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6EB-4987-AA86-942C1A25A5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0.22</c:v>
                </c:pt>
                <c:pt idx="4">
                  <c:v>0.18</c:v>
                </c:pt>
              </c:numCache>
            </c:numRef>
          </c:val>
          <c:smooth val="0"/>
          <c:extLst>
            <c:ext xmlns:c16="http://schemas.microsoft.com/office/drawing/2014/chart" uri="{C3380CC4-5D6E-409C-BE32-E72D297353CC}">
              <c16:uniqueId val="{00000001-76EB-4987-AA86-942C1A25A5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BDE-4061-9E4C-7CF56FAB03C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21.73</c:v>
                </c:pt>
                <c:pt idx="4">
                  <c:v>19.96</c:v>
                </c:pt>
              </c:numCache>
            </c:numRef>
          </c:val>
          <c:smooth val="0"/>
          <c:extLst>
            <c:ext xmlns:c16="http://schemas.microsoft.com/office/drawing/2014/chart" uri="{C3380CC4-5D6E-409C-BE32-E72D297353CC}">
              <c16:uniqueId val="{00000001-8BDE-4061-9E4C-7CF56FAB03C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59.13</c:v>
                </c:pt>
                <c:pt idx="4">
                  <c:v>63.06</c:v>
                </c:pt>
              </c:numCache>
            </c:numRef>
          </c:val>
          <c:extLst>
            <c:ext xmlns:c16="http://schemas.microsoft.com/office/drawing/2014/chart" uri="{C3380CC4-5D6E-409C-BE32-E72D297353CC}">
              <c16:uniqueId val="{00000000-ECC7-47BF-8F55-208DE2D46D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62.37</c:v>
                </c:pt>
                <c:pt idx="4">
                  <c:v>63.88</c:v>
                </c:pt>
              </c:numCache>
            </c:numRef>
          </c:val>
          <c:smooth val="0"/>
          <c:extLst>
            <c:ext xmlns:c16="http://schemas.microsoft.com/office/drawing/2014/chart" uri="{C3380CC4-5D6E-409C-BE32-E72D297353CC}">
              <c16:uniqueId val="{00000001-ECC7-47BF-8F55-208DE2D46D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269.37</c:v>
                </c:pt>
                <c:pt idx="4">
                  <c:v>243.75</c:v>
                </c:pt>
              </c:numCache>
            </c:numRef>
          </c:val>
          <c:extLst>
            <c:ext xmlns:c16="http://schemas.microsoft.com/office/drawing/2014/chart" uri="{C3380CC4-5D6E-409C-BE32-E72D297353CC}">
              <c16:uniqueId val="{00000000-5B2C-48DD-840C-1CC90138BAE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1042.77</c:v>
                </c:pt>
                <c:pt idx="4">
                  <c:v>943.46</c:v>
                </c:pt>
              </c:numCache>
            </c:numRef>
          </c:val>
          <c:smooth val="0"/>
          <c:extLst>
            <c:ext xmlns:c16="http://schemas.microsoft.com/office/drawing/2014/chart" uri="{C3380CC4-5D6E-409C-BE32-E72D297353CC}">
              <c16:uniqueId val="{00000001-5B2C-48DD-840C-1CC90138BAE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96.05</c:v>
                </c:pt>
                <c:pt idx="4">
                  <c:v>95.53</c:v>
                </c:pt>
              </c:numCache>
            </c:numRef>
          </c:val>
          <c:extLst>
            <c:ext xmlns:c16="http://schemas.microsoft.com/office/drawing/2014/chart" uri="{C3380CC4-5D6E-409C-BE32-E72D297353CC}">
              <c16:uniqueId val="{00000000-6AA5-4A5B-BBCF-10BE7B716C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84.48</c:v>
                </c:pt>
                <c:pt idx="4">
                  <c:v>79.22</c:v>
                </c:pt>
              </c:numCache>
            </c:numRef>
          </c:val>
          <c:smooth val="0"/>
          <c:extLst>
            <c:ext xmlns:c16="http://schemas.microsoft.com/office/drawing/2014/chart" uri="{C3380CC4-5D6E-409C-BE32-E72D297353CC}">
              <c16:uniqueId val="{00000001-6AA5-4A5B-BBCF-10BE7B716C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150</c:v>
                </c:pt>
                <c:pt idx="4">
                  <c:v>149.78</c:v>
                </c:pt>
              </c:numCache>
            </c:numRef>
          </c:val>
          <c:extLst>
            <c:ext xmlns:c16="http://schemas.microsoft.com/office/drawing/2014/chart" uri="{C3380CC4-5D6E-409C-BE32-E72D297353CC}">
              <c16:uniqueId val="{00000000-2F2F-49C4-8927-2FFAA1D917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187.11</c:v>
                </c:pt>
                <c:pt idx="4">
                  <c:v>202.47</c:v>
                </c:pt>
              </c:numCache>
            </c:numRef>
          </c:val>
          <c:smooth val="0"/>
          <c:extLst>
            <c:ext xmlns:c16="http://schemas.microsoft.com/office/drawing/2014/chart" uri="{C3380CC4-5D6E-409C-BE32-E72D297353CC}">
              <c16:uniqueId val="{00000001-2F2F-49C4-8927-2FFAA1D917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高鍋町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19275</v>
      </c>
      <c r="AM8" s="41"/>
      <c r="AN8" s="41"/>
      <c r="AO8" s="41"/>
      <c r="AP8" s="41"/>
      <c r="AQ8" s="41"/>
      <c r="AR8" s="41"/>
      <c r="AS8" s="41"/>
      <c r="AT8" s="34">
        <f>データ!T6</f>
        <v>43.8</v>
      </c>
      <c r="AU8" s="34"/>
      <c r="AV8" s="34"/>
      <c r="AW8" s="34"/>
      <c r="AX8" s="34"/>
      <c r="AY8" s="34"/>
      <c r="AZ8" s="34"/>
      <c r="BA8" s="34"/>
      <c r="BB8" s="34">
        <f>データ!U6</f>
        <v>440.07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73.290000000000006</v>
      </c>
      <c r="J10" s="34"/>
      <c r="K10" s="34"/>
      <c r="L10" s="34"/>
      <c r="M10" s="34"/>
      <c r="N10" s="34"/>
      <c r="O10" s="34"/>
      <c r="P10" s="34">
        <f>データ!P6</f>
        <v>37.450000000000003</v>
      </c>
      <c r="Q10" s="34"/>
      <c r="R10" s="34"/>
      <c r="S10" s="34"/>
      <c r="T10" s="34"/>
      <c r="U10" s="34"/>
      <c r="V10" s="34"/>
      <c r="W10" s="34">
        <f>データ!Q6</f>
        <v>93.34</v>
      </c>
      <c r="X10" s="34"/>
      <c r="Y10" s="34"/>
      <c r="Z10" s="34"/>
      <c r="AA10" s="34"/>
      <c r="AB10" s="34"/>
      <c r="AC10" s="34"/>
      <c r="AD10" s="41">
        <f>データ!R6</f>
        <v>2552</v>
      </c>
      <c r="AE10" s="41"/>
      <c r="AF10" s="41"/>
      <c r="AG10" s="41"/>
      <c r="AH10" s="41"/>
      <c r="AI10" s="41"/>
      <c r="AJ10" s="41"/>
      <c r="AK10" s="2"/>
      <c r="AL10" s="41">
        <f>データ!V6</f>
        <v>7184</v>
      </c>
      <c r="AM10" s="41"/>
      <c r="AN10" s="41"/>
      <c r="AO10" s="41"/>
      <c r="AP10" s="41"/>
      <c r="AQ10" s="41"/>
      <c r="AR10" s="41"/>
      <c r="AS10" s="41"/>
      <c r="AT10" s="34">
        <f>データ!W6</f>
        <v>2.2599999999999998</v>
      </c>
      <c r="AU10" s="34"/>
      <c r="AV10" s="34"/>
      <c r="AW10" s="34"/>
      <c r="AX10" s="34"/>
      <c r="AY10" s="34"/>
      <c r="AZ10" s="34"/>
      <c r="BA10" s="34"/>
      <c r="BB10" s="34">
        <f>データ!X6</f>
        <v>3178.76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H61aNMvn2FNP/DymcMmKftdMhUgjcWFGH3D8X1DMoMlf17L8yy1vbdVa3wpDiHju+1xY9Ory5AnnsObKS7NDg==" saltValue="uA/uqQsjDj4a4ze/BpNs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454010</v>
      </c>
      <c r="D6" s="19">
        <f t="shared" si="3"/>
        <v>46</v>
      </c>
      <c r="E6" s="19">
        <f t="shared" si="3"/>
        <v>17</v>
      </c>
      <c r="F6" s="19">
        <f t="shared" si="3"/>
        <v>1</v>
      </c>
      <c r="G6" s="19">
        <f t="shared" si="3"/>
        <v>0</v>
      </c>
      <c r="H6" s="19" t="str">
        <f t="shared" si="3"/>
        <v>宮崎県　高鍋町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73.290000000000006</v>
      </c>
      <c r="P6" s="20">
        <f t="shared" si="3"/>
        <v>37.450000000000003</v>
      </c>
      <c r="Q6" s="20">
        <f t="shared" si="3"/>
        <v>93.34</v>
      </c>
      <c r="R6" s="20">
        <f t="shared" si="3"/>
        <v>2552</v>
      </c>
      <c r="S6" s="20">
        <f t="shared" si="3"/>
        <v>19275</v>
      </c>
      <c r="T6" s="20">
        <f t="shared" si="3"/>
        <v>43.8</v>
      </c>
      <c r="U6" s="20">
        <f t="shared" si="3"/>
        <v>440.07</v>
      </c>
      <c r="V6" s="20">
        <f t="shared" si="3"/>
        <v>7184</v>
      </c>
      <c r="W6" s="20">
        <f t="shared" si="3"/>
        <v>2.2599999999999998</v>
      </c>
      <c r="X6" s="20">
        <f t="shared" si="3"/>
        <v>3178.76</v>
      </c>
      <c r="Y6" s="21" t="str">
        <f>IF(Y7="",NA(),Y7)</f>
        <v>-</v>
      </c>
      <c r="Z6" s="21" t="str">
        <f t="shared" ref="Z6:AH6" si="4">IF(Z7="",NA(),Z7)</f>
        <v>-</v>
      </c>
      <c r="AA6" s="21" t="str">
        <f t="shared" si="4"/>
        <v>-</v>
      </c>
      <c r="AB6" s="21">
        <f t="shared" si="4"/>
        <v>108.88</v>
      </c>
      <c r="AC6" s="21">
        <f t="shared" si="4"/>
        <v>108.03</v>
      </c>
      <c r="AD6" s="21" t="str">
        <f t="shared" si="4"/>
        <v>-</v>
      </c>
      <c r="AE6" s="21" t="str">
        <f t="shared" si="4"/>
        <v>-</v>
      </c>
      <c r="AF6" s="21" t="str">
        <f t="shared" si="4"/>
        <v>-</v>
      </c>
      <c r="AG6" s="21">
        <f t="shared" si="4"/>
        <v>106.87</v>
      </c>
      <c r="AH6" s="21">
        <f t="shared" si="4"/>
        <v>106.45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21.73</v>
      </c>
      <c r="AS6" s="21">
        <f t="shared" si="5"/>
        <v>19.96</v>
      </c>
      <c r="AT6" s="20" t="str">
        <f>IF(AT7="","",IF(AT7="-","【-】","【"&amp;SUBSTITUTE(TEXT(AT7,"#,##0.00"),"-","△")&amp;"】"))</f>
        <v>【3.12】</v>
      </c>
      <c r="AU6" s="21" t="str">
        <f>IF(AU7="",NA(),AU7)</f>
        <v>-</v>
      </c>
      <c r="AV6" s="21" t="str">
        <f t="shared" ref="AV6:BD6" si="6">IF(AV7="",NA(),AV7)</f>
        <v>-</v>
      </c>
      <c r="AW6" s="21" t="str">
        <f t="shared" si="6"/>
        <v>-</v>
      </c>
      <c r="AX6" s="21">
        <f t="shared" si="6"/>
        <v>59.13</v>
      </c>
      <c r="AY6" s="21">
        <f t="shared" si="6"/>
        <v>63.06</v>
      </c>
      <c r="AZ6" s="21" t="str">
        <f t="shared" si="6"/>
        <v>-</v>
      </c>
      <c r="BA6" s="21" t="str">
        <f t="shared" si="6"/>
        <v>-</v>
      </c>
      <c r="BB6" s="21" t="str">
        <f t="shared" si="6"/>
        <v>-</v>
      </c>
      <c r="BC6" s="21">
        <f t="shared" si="6"/>
        <v>62.37</v>
      </c>
      <c r="BD6" s="21">
        <f t="shared" si="6"/>
        <v>63.88</v>
      </c>
      <c r="BE6" s="20" t="str">
        <f>IF(BE7="","",IF(BE7="-","【-】","【"&amp;SUBSTITUTE(TEXT(BE7,"#,##0.00"),"-","△")&amp;"】"))</f>
        <v>【82.75】</v>
      </c>
      <c r="BF6" s="21" t="str">
        <f>IF(BF7="",NA(),BF7)</f>
        <v>-</v>
      </c>
      <c r="BG6" s="21" t="str">
        <f t="shared" ref="BG6:BO6" si="7">IF(BG7="",NA(),BG7)</f>
        <v>-</v>
      </c>
      <c r="BH6" s="21" t="str">
        <f t="shared" si="7"/>
        <v>-</v>
      </c>
      <c r="BI6" s="21">
        <f t="shared" si="7"/>
        <v>269.37</v>
      </c>
      <c r="BJ6" s="21">
        <f t="shared" si="7"/>
        <v>243.75</v>
      </c>
      <c r="BK6" s="21" t="str">
        <f t="shared" si="7"/>
        <v>-</v>
      </c>
      <c r="BL6" s="21" t="str">
        <f t="shared" si="7"/>
        <v>-</v>
      </c>
      <c r="BM6" s="21" t="str">
        <f t="shared" si="7"/>
        <v>-</v>
      </c>
      <c r="BN6" s="21">
        <f t="shared" si="7"/>
        <v>1042.77</v>
      </c>
      <c r="BO6" s="21">
        <f t="shared" si="7"/>
        <v>943.46</v>
      </c>
      <c r="BP6" s="20" t="str">
        <f>IF(BP7="","",IF(BP7="-","【-】","【"&amp;SUBSTITUTE(TEXT(BP7,"#,##0.00"),"-","△")&amp;"】"))</f>
        <v>【602.56】</v>
      </c>
      <c r="BQ6" s="21" t="str">
        <f>IF(BQ7="",NA(),BQ7)</f>
        <v>-</v>
      </c>
      <c r="BR6" s="21" t="str">
        <f t="shared" ref="BR6:BZ6" si="8">IF(BR7="",NA(),BR7)</f>
        <v>-</v>
      </c>
      <c r="BS6" s="21" t="str">
        <f t="shared" si="8"/>
        <v>-</v>
      </c>
      <c r="BT6" s="21">
        <f t="shared" si="8"/>
        <v>96.05</v>
      </c>
      <c r="BU6" s="21">
        <f t="shared" si="8"/>
        <v>95.53</v>
      </c>
      <c r="BV6" s="21" t="str">
        <f t="shared" si="8"/>
        <v>-</v>
      </c>
      <c r="BW6" s="21" t="str">
        <f t="shared" si="8"/>
        <v>-</v>
      </c>
      <c r="BX6" s="21" t="str">
        <f t="shared" si="8"/>
        <v>-</v>
      </c>
      <c r="BY6" s="21">
        <f t="shared" si="8"/>
        <v>84.48</v>
      </c>
      <c r="BZ6" s="21">
        <f t="shared" si="8"/>
        <v>79.22</v>
      </c>
      <c r="CA6" s="20" t="str">
        <f>IF(CA7="","",IF(CA7="-","【-】","【"&amp;SUBSTITUTE(TEXT(CA7,"#,##0.00"),"-","△")&amp;"】"))</f>
        <v>【97.94】</v>
      </c>
      <c r="CB6" s="21" t="str">
        <f>IF(CB7="",NA(),CB7)</f>
        <v>-</v>
      </c>
      <c r="CC6" s="21" t="str">
        <f t="shared" ref="CC6:CK6" si="9">IF(CC7="",NA(),CC7)</f>
        <v>-</v>
      </c>
      <c r="CD6" s="21" t="str">
        <f t="shared" si="9"/>
        <v>-</v>
      </c>
      <c r="CE6" s="21">
        <f t="shared" si="9"/>
        <v>150</v>
      </c>
      <c r="CF6" s="21">
        <f t="shared" si="9"/>
        <v>149.78</v>
      </c>
      <c r="CG6" s="21" t="str">
        <f t="shared" si="9"/>
        <v>-</v>
      </c>
      <c r="CH6" s="21" t="str">
        <f t="shared" si="9"/>
        <v>-</v>
      </c>
      <c r="CI6" s="21" t="str">
        <f t="shared" si="9"/>
        <v>-</v>
      </c>
      <c r="CJ6" s="21">
        <f t="shared" si="9"/>
        <v>187.11</v>
      </c>
      <c r="CK6" s="21">
        <f t="shared" si="9"/>
        <v>202.47</v>
      </c>
      <c r="CL6" s="20" t="str">
        <f>IF(CL7="","",IF(CL7="-","【-】","【"&amp;SUBSTITUTE(TEXT(CL7,"#,##0.00"),"-","△")&amp;"】"))</f>
        <v>【140.98】</v>
      </c>
      <c r="CM6" s="21" t="str">
        <f>IF(CM7="",NA(),CM7)</f>
        <v>-</v>
      </c>
      <c r="CN6" s="21" t="str">
        <f t="shared" ref="CN6:CV6" si="10">IF(CN7="",NA(),CN7)</f>
        <v>-</v>
      </c>
      <c r="CO6" s="21" t="str">
        <f t="shared" si="10"/>
        <v>-</v>
      </c>
      <c r="CP6" s="21">
        <f t="shared" si="10"/>
        <v>54.71</v>
      </c>
      <c r="CQ6" s="21">
        <f t="shared" si="10"/>
        <v>54.42</v>
      </c>
      <c r="CR6" s="21" t="str">
        <f t="shared" si="10"/>
        <v>-</v>
      </c>
      <c r="CS6" s="21" t="str">
        <f t="shared" si="10"/>
        <v>-</v>
      </c>
      <c r="CT6" s="21" t="str">
        <f t="shared" si="10"/>
        <v>-</v>
      </c>
      <c r="CU6" s="21">
        <f t="shared" si="10"/>
        <v>49.28</v>
      </c>
      <c r="CV6" s="21">
        <f t="shared" si="10"/>
        <v>50.62</v>
      </c>
      <c r="CW6" s="20" t="str">
        <f>IF(CW7="","",IF(CW7="-","【-】","【"&amp;SUBSTITUTE(TEXT(CW7,"#,##0.00"),"-","△")&amp;"】"))</f>
        <v>【60.13】</v>
      </c>
      <c r="CX6" s="21" t="str">
        <f>IF(CX7="",NA(),CX7)</f>
        <v>-</v>
      </c>
      <c r="CY6" s="21" t="str">
        <f t="shared" ref="CY6:DG6" si="11">IF(CY7="",NA(),CY7)</f>
        <v>-</v>
      </c>
      <c r="CZ6" s="21" t="str">
        <f t="shared" si="11"/>
        <v>-</v>
      </c>
      <c r="DA6" s="21">
        <f t="shared" si="11"/>
        <v>88.06</v>
      </c>
      <c r="DB6" s="21">
        <f t="shared" si="11"/>
        <v>88.4</v>
      </c>
      <c r="DC6" s="21" t="str">
        <f t="shared" si="11"/>
        <v>-</v>
      </c>
      <c r="DD6" s="21" t="str">
        <f t="shared" si="11"/>
        <v>-</v>
      </c>
      <c r="DE6" s="21" t="str">
        <f t="shared" si="11"/>
        <v>-</v>
      </c>
      <c r="DF6" s="21">
        <f t="shared" si="11"/>
        <v>79.7</v>
      </c>
      <c r="DG6" s="21">
        <f t="shared" si="11"/>
        <v>79</v>
      </c>
      <c r="DH6" s="20" t="str">
        <f>IF(DH7="","",IF(DH7="-","【-】","【"&amp;SUBSTITUTE(TEXT(DH7,"#,##0.00"),"-","△")&amp;"】"))</f>
        <v>【96.00】</v>
      </c>
      <c r="DI6" s="21" t="str">
        <f>IF(DI7="",NA(),DI7)</f>
        <v>-</v>
      </c>
      <c r="DJ6" s="21" t="str">
        <f t="shared" ref="DJ6:DR6" si="12">IF(DJ7="",NA(),DJ7)</f>
        <v>-</v>
      </c>
      <c r="DK6" s="21" t="str">
        <f t="shared" si="12"/>
        <v>-</v>
      </c>
      <c r="DL6" s="21">
        <f t="shared" si="12"/>
        <v>3.79</v>
      </c>
      <c r="DM6" s="21">
        <f t="shared" si="12"/>
        <v>7.45</v>
      </c>
      <c r="DN6" s="21" t="str">
        <f t="shared" si="12"/>
        <v>-</v>
      </c>
      <c r="DO6" s="21" t="str">
        <f t="shared" si="12"/>
        <v>-</v>
      </c>
      <c r="DP6" s="21" t="str">
        <f t="shared" si="12"/>
        <v>-</v>
      </c>
      <c r="DQ6" s="21">
        <f t="shared" si="12"/>
        <v>17.05</v>
      </c>
      <c r="DR6" s="21">
        <f t="shared" si="12"/>
        <v>17.62</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0.22</v>
      </c>
      <c r="EC6" s="21">
        <f t="shared" si="13"/>
        <v>0.18</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0.57999999999999996</v>
      </c>
      <c r="EN6" s="21">
        <f t="shared" si="14"/>
        <v>0.09</v>
      </c>
      <c r="EO6" s="20" t="str">
        <f>IF(EO7="","",IF(EO7="-","【-】","【"&amp;SUBSTITUTE(TEXT(EO7,"#,##0.00"),"-","△")&amp;"】"))</f>
        <v>【0.19】</v>
      </c>
    </row>
    <row r="7" spans="1:148" s="22" customFormat="1" x14ac:dyDescent="0.2">
      <c r="A7" s="14"/>
      <c r="B7" s="23">
        <v>2024</v>
      </c>
      <c r="C7" s="23">
        <v>454010</v>
      </c>
      <c r="D7" s="23">
        <v>46</v>
      </c>
      <c r="E7" s="23">
        <v>17</v>
      </c>
      <c r="F7" s="23">
        <v>1</v>
      </c>
      <c r="G7" s="23">
        <v>0</v>
      </c>
      <c r="H7" s="23" t="s">
        <v>96</v>
      </c>
      <c r="I7" s="23" t="s">
        <v>97</v>
      </c>
      <c r="J7" s="23" t="s">
        <v>98</v>
      </c>
      <c r="K7" s="23" t="s">
        <v>99</v>
      </c>
      <c r="L7" s="23" t="s">
        <v>100</v>
      </c>
      <c r="M7" s="23" t="s">
        <v>101</v>
      </c>
      <c r="N7" s="24" t="s">
        <v>102</v>
      </c>
      <c r="O7" s="24">
        <v>73.290000000000006</v>
      </c>
      <c r="P7" s="24">
        <v>37.450000000000003</v>
      </c>
      <c r="Q7" s="24">
        <v>93.34</v>
      </c>
      <c r="R7" s="24">
        <v>2552</v>
      </c>
      <c r="S7" s="24">
        <v>19275</v>
      </c>
      <c r="T7" s="24">
        <v>43.8</v>
      </c>
      <c r="U7" s="24">
        <v>440.07</v>
      </c>
      <c r="V7" s="24">
        <v>7184</v>
      </c>
      <c r="W7" s="24">
        <v>2.2599999999999998</v>
      </c>
      <c r="X7" s="24">
        <v>3178.76</v>
      </c>
      <c r="Y7" s="24" t="s">
        <v>102</v>
      </c>
      <c r="Z7" s="24" t="s">
        <v>102</v>
      </c>
      <c r="AA7" s="24" t="s">
        <v>102</v>
      </c>
      <c r="AB7" s="24">
        <v>108.88</v>
      </c>
      <c r="AC7" s="24">
        <v>108.03</v>
      </c>
      <c r="AD7" s="24" t="s">
        <v>102</v>
      </c>
      <c r="AE7" s="24" t="s">
        <v>102</v>
      </c>
      <c r="AF7" s="24" t="s">
        <v>102</v>
      </c>
      <c r="AG7" s="24">
        <v>106.87</v>
      </c>
      <c r="AH7" s="24">
        <v>106.45</v>
      </c>
      <c r="AI7" s="24">
        <v>105.36</v>
      </c>
      <c r="AJ7" s="24" t="s">
        <v>102</v>
      </c>
      <c r="AK7" s="24" t="s">
        <v>102</v>
      </c>
      <c r="AL7" s="24" t="s">
        <v>102</v>
      </c>
      <c r="AM7" s="24">
        <v>0</v>
      </c>
      <c r="AN7" s="24">
        <v>0</v>
      </c>
      <c r="AO7" s="24" t="s">
        <v>102</v>
      </c>
      <c r="AP7" s="24" t="s">
        <v>102</v>
      </c>
      <c r="AQ7" s="24" t="s">
        <v>102</v>
      </c>
      <c r="AR7" s="24">
        <v>21.73</v>
      </c>
      <c r="AS7" s="24">
        <v>19.96</v>
      </c>
      <c r="AT7" s="24">
        <v>3.12</v>
      </c>
      <c r="AU7" s="24" t="s">
        <v>102</v>
      </c>
      <c r="AV7" s="24" t="s">
        <v>102</v>
      </c>
      <c r="AW7" s="24" t="s">
        <v>102</v>
      </c>
      <c r="AX7" s="24">
        <v>59.13</v>
      </c>
      <c r="AY7" s="24">
        <v>63.06</v>
      </c>
      <c r="AZ7" s="24" t="s">
        <v>102</v>
      </c>
      <c r="BA7" s="24" t="s">
        <v>102</v>
      </c>
      <c r="BB7" s="24" t="s">
        <v>102</v>
      </c>
      <c r="BC7" s="24">
        <v>62.37</v>
      </c>
      <c r="BD7" s="24">
        <v>63.88</v>
      </c>
      <c r="BE7" s="24">
        <v>82.75</v>
      </c>
      <c r="BF7" s="24" t="s">
        <v>102</v>
      </c>
      <c r="BG7" s="24" t="s">
        <v>102</v>
      </c>
      <c r="BH7" s="24" t="s">
        <v>102</v>
      </c>
      <c r="BI7" s="24">
        <v>269.37</v>
      </c>
      <c r="BJ7" s="24">
        <v>243.75</v>
      </c>
      <c r="BK7" s="24" t="s">
        <v>102</v>
      </c>
      <c r="BL7" s="24" t="s">
        <v>102</v>
      </c>
      <c r="BM7" s="24" t="s">
        <v>102</v>
      </c>
      <c r="BN7" s="24">
        <v>1042.77</v>
      </c>
      <c r="BO7" s="24">
        <v>943.46</v>
      </c>
      <c r="BP7" s="24">
        <v>602.55999999999995</v>
      </c>
      <c r="BQ7" s="24" t="s">
        <v>102</v>
      </c>
      <c r="BR7" s="24" t="s">
        <v>102</v>
      </c>
      <c r="BS7" s="24" t="s">
        <v>102</v>
      </c>
      <c r="BT7" s="24">
        <v>96.05</v>
      </c>
      <c r="BU7" s="24">
        <v>95.53</v>
      </c>
      <c r="BV7" s="24" t="s">
        <v>102</v>
      </c>
      <c r="BW7" s="24" t="s">
        <v>102</v>
      </c>
      <c r="BX7" s="24" t="s">
        <v>102</v>
      </c>
      <c r="BY7" s="24">
        <v>84.48</v>
      </c>
      <c r="BZ7" s="24">
        <v>79.22</v>
      </c>
      <c r="CA7" s="24">
        <v>97.94</v>
      </c>
      <c r="CB7" s="24" t="s">
        <v>102</v>
      </c>
      <c r="CC7" s="24" t="s">
        <v>102</v>
      </c>
      <c r="CD7" s="24" t="s">
        <v>102</v>
      </c>
      <c r="CE7" s="24">
        <v>150</v>
      </c>
      <c r="CF7" s="24">
        <v>149.78</v>
      </c>
      <c r="CG7" s="24" t="s">
        <v>102</v>
      </c>
      <c r="CH7" s="24" t="s">
        <v>102</v>
      </c>
      <c r="CI7" s="24" t="s">
        <v>102</v>
      </c>
      <c r="CJ7" s="24">
        <v>187.11</v>
      </c>
      <c r="CK7" s="24">
        <v>202.47</v>
      </c>
      <c r="CL7" s="24">
        <v>140.97999999999999</v>
      </c>
      <c r="CM7" s="24" t="s">
        <v>102</v>
      </c>
      <c r="CN7" s="24" t="s">
        <v>102</v>
      </c>
      <c r="CO7" s="24" t="s">
        <v>102</v>
      </c>
      <c r="CP7" s="24">
        <v>54.71</v>
      </c>
      <c r="CQ7" s="24">
        <v>54.42</v>
      </c>
      <c r="CR7" s="24" t="s">
        <v>102</v>
      </c>
      <c r="CS7" s="24" t="s">
        <v>102</v>
      </c>
      <c r="CT7" s="24" t="s">
        <v>102</v>
      </c>
      <c r="CU7" s="24">
        <v>49.28</v>
      </c>
      <c r="CV7" s="24">
        <v>50.62</v>
      </c>
      <c r="CW7" s="24">
        <v>60.13</v>
      </c>
      <c r="CX7" s="24" t="s">
        <v>102</v>
      </c>
      <c r="CY7" s="24" t="s">
        <v>102</v>
      </c>
      <c r="CZ7" s="24" t="s">
        <v>102</v>
      </c>
      <c r="DA7" s="24">
        <v>88.06</v>
      </c>
      <c r="DB7" s="24">
        <v>88.4</v>
      </c>
      <c r="DC7" s="24" t="s">
        <v>102</v>
      </c>
      <c r="DD7" s="24" t="s">
        <v>102</v>
      </c>
      <c r="DE7" s="24" t="s">
        <v>102</v>
      </c>
      <c r="DF7" s="24">
        <v>79.7</v>
      </c>
      <c r="DG7" s="24">
        <v>79</v>
      </c>
      <c r="DH7" s="24">
        <v>96</v>
      </c>
      <c r="DI7" s="24" t="s">
        <v>102</v>
      </c>
      <c r="DJ7" s="24" t="s">
        <v>102</v>
      </c>
      <c r="DK7" s="24" t="s">
        <v>102</v>
      </c>
      <c r="DL7" s="24">
        <v>3.79</v>
      </c>
      <c r="DM7" s="24">
        <v>7.45</v>
      </c>
      <c r="DN7" s="24" t="s">
        <v>102</v>
      </c>
      <c r="DO7" s="24" t="s">
        <v>102</v>
      </c>
      <c r="DP7" s="24" t="s">
        <v>102</v>
      </c>
      <c r="DQ7" s="24">
        <v>17.05</v>
      </c>
      <c r="DR7" s="24">
        <v>17.62</v>
      </c>
      <c r="DS7" s="24">
        <v>42.2</v>
      </c>
      <c r="DT7" s="24" t="s">
        <v>102</v>
      </c>
      <c r="DU7" s="24" t="s">
        <v>102</v>
      </c>
      <c r="DV7" s="24" t="s">
        <v>102</v>
      </c>
      <c r="DW7" s="24">
        <v>0</v>
      </c>
      <c r="DX7" s="24">
        <v>0</v>
      </c>
      <c r="DY7" s="24" t="s">
        <v>102</v>
      </c>
      <c r="DZ7" s="24" t="s">
        <v>102</v>
      </c>
      <c r="EA7" s="24" t="s">
        <v>102</v>
      </c>
      <c r="EB7" s="24">
        <v>0.22</v>
      </c>
      <c r="EC7" s="24">
        <v>0.18</v>
      </c>
      <c r="ED7" s="24">
        <v>9.4600000000000009</v>
      </c>
      <c r="EE7" s="24" t="s">
        <v>102</v>
      </c>
      <c r="EF7" s="24" t="s">
        <v>102</v>
      </c>
      <c r="EG7" s="24" t="s">
        <v>102</v>
      </c>
      <c r="EH7" s="24">
        <v>0</v>
      </c>
      <c r="EI7" s="24">
        <v>0</v>
      </c>
      <c r="EJ7" s="24" t="s">
        <v>102</v>
      </c>
      <c r="EK7" s="24" t="s">
        <v>102</v>
      </c>
      <c r="EL7" s="24" t="s">
        <v>102</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2026-02-03T01:05:38Z</cp:lastPrinted>
  <dcterms:created xsi:type="dcterms:W3CDTF">2025-12-23T06:06:32Z</dcterms:created>
  <dcterms:modified xsi:type="dcterms:W3CDTF">2026-02-25T01:03:43Z</dcterms:modified>
  <cp:category/>
</cp:coreProperties>
</file>