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60114公営企業に係る経営比較分析表（令和６年度決算）の分析・公表について\07_ホームページ掲載\01 法適用\【法適】下水\【法適】特環下水\"/>
    </mc:Choice>
  </mc:AlternateContent>
  <xr:revisionPtr revIDLastSave="0" documentId="13_ncr:1_{95BA5EFE-1497-446F-9E3F-AF3AB883A8A5}" xr6:coauthVersionLast="47" xr6:coauthVersionMax="47" xr10:uidLastSave="{00000000-0000-0000-0000-000000000000}"/>
  <workbookProtection workbookAlgorithmName="SHA-512" workbookHashValue="HwzbR0P+crPCxyaA9uZQUetlSKYFHlhc40M96qmGvmTa3LVJmkqZcqM+v0NXyvCAe8I+McfLYvNYbiUDadnGiA==" workbookSaltValue="4Irs0XJ6IVHFjXN6rnyS1w=="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S6" i="5"/>
  <c r="AL8" i="4" s="1"/>
  <c r="R6" i="5"/>
  <c r="AD10" i="4" s="1"/>
  <c r="Q6" i="5"/>
  <c r="W10" i="4" s="1"/>
  <c r="P6" i="5"/>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5" i="4"/>
  <c r="P10" i="4"/>
  <c r="AT8" i="4"/>
  <c r="B6"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<sst xmlns="http://schemas.openxmlformats.org/spreadsheetml/2006/main" count="231" uniqueCount="115">
  <si>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</si>
  <si>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</si>
  <si>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</si>
  <si>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</si>
  <si>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</si>
  <si>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</si>
  <si>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</si>
  <si>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</si>
  <si>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</si>
  <si>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</si>
  <si>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</si>
  <si>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</si>
  <si>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</si>
  <si>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</si>
  <si>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</si>
  <si>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</si>
  <si>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</si>
  <si>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</si>
  <si>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</si>
  <si>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</si>
  <si>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</si>
  <si>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</si>
  <si>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</si>
  <si>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</si>
  <si>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</si>
  <si>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</si>
  <si>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</si>
  <si>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</si>
  <si>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</si>
  <si>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</si>
  <si>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</si>
  <si>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</si>
  <si>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</si>
  <si>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</si>
  <si>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</si>
  <si>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</si>
  <si>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</si>
  <si>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</si>
  <si>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</si>
  <si>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</si>
  <si>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</si>
  <si>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</si>
  <si>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</si>
  <si>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</si>
  <si>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</si>
  <si>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</si>
  <si>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</si>
  <si>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</si>
  <si>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</si>
  <si>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</si>
  <si>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</si>
  <si>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</si>
  <si>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</si>
  <si>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</si>
  <si>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</si>
  <si>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</si>
  <si>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</si>
  <si>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</si>
  <si>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</si>
  <si>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</si>
  <si>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</si>
  <si>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</si>
  <si>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</si>
  <si>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</si>
  <si>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</si>
  <si>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</si>
  <si>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</si>
  <si>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</si>
  <si>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</si>
  <si>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</si>
  <si>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</si>
  <si>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</si>
  <si>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</si>
  <si>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</si>
  <si>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</si>
  <si>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</si>
  <si>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</si>
  <si>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</si>
  <si>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</si>
  <si>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</si>
  <si>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</si>
  <si>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</si>
  <si>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</si>
  <si>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</si>
  <si>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</si>
  <si>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</si>
  <si>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</si>
  <si>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</si>
  <si>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</si>
  <si>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</si>
  <si>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</si>
  <si>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</si>
  <si>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</si>
  <si>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</si>
  <si>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</si>
  <si>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</si>
  <si>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日南市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</si>
  <si>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</si>
  <si>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</si>
  <si>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</si>
  <si>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</si>
  <si>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</si>
  <si>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</si>
  <si>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</si>
  <si>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</si>
  <si>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</si>
  <si>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</si>
  <si>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</si>
  <si>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</si>
  <si>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</si>
  <si>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</si>
  <si>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</si>
  <si>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　老朽化状況について、管渠については、平成25年度に整備事業を完了しており、老朽化対策を早急に実施しなければならない状況ではありません。
　ただし、「有形固定資産減価償却率」については資産の老朽化度合を示していますが、類似団体平均値よりも高い数値となっています。処理施設については耐用年数を超えるものも出てきており、ストックマネジメント計画に基づき、改築更新を進めていきます。
</t>
    <rPh sb="44" eb="46">
      <t>ソウキュウ</t>
    </rPh>
    <rPh sb="75" eb="77">
      <t>ユウケイ</t>
    </rPh>
    <rPh sb="77" eb="79">
      <t>コテイ</t>
    </rPh>
    <rPh sb="79" eb="81">
      <t>シサン</t>
    </rPh>
    <rPh sb="81" eb="83">
      <t>ゲンカ</t>
    </rPh>
    <rPh sb="83" eb="85">
      <t>ショウキャク</t>
    </rPh>
    <rPh sb="85" eb="86">
      <t>リツ</t>
    </rPh>
    <rPh sb="109" eb="116">
      <t>ルイジダンタイヘイキンチ</t>
    </rPh>
    <rPh sb="119" eb="120">
      <t>タカ</t>
    </rPh>
    <rPh sb="121" eb="123">
      <t>スウチ</t>
    </rPh>
    <phoneticPr fontId="4"/>
  </si>
  <si>
    <t>　特定環境保全公共下水道については、黒字経営となっていますが、現在、農業集落排水事業との一元化による管渠工事が進行中であるため、施設・整備の合理的な投資及び財務状況の現状把握と分析を行いながら計画を進めていく必要があります。
　経営戦略については、今後の支出・収入及び資産の状況を把握し、令和３年度に策定しました。
　使用料改定（増額）については、令和７年度の審議会において検討しました。今後も人口減少に伴う使用料収入の減少、将来的な財源不足等を考慮し、また、今後一般会計からの繰入金に依存することも困難な状況にあるため、近隣及び類似団体の状況も参考にしながら、検討を行ってまいります。</t>
    <rPh sb="31" eb="33">
      <t>ゲンザイ</t>
    </rPh>
    <rPh sb="55" eb="57">
      <t>シンコウ</t>
    </rPh>
    <rPh sb="57" eb="58">
      <t>ナカ</t>
    </rPh>
    <rPh sb="96" eb="98">
      <t>ケイカク</t>
    </rPh>
    <rPh sb="99" eb="100">
      <t>スス</t>
    </rPh>
    <rPh sb="180" eb="183">
      <t>シンギカイ</t>
    </rPh>
    <rPh sb="187" eb="189">
      <t>ケントウ</t>
    </rPh>
    <rPh sb="230" eb="232">
      <t>コンゴ</t>
    </rPh>
    <rPh sb="284" eb="285">
      <t>オコナ</t>
    </rPh>
    <phoneticPr fontId="4"/>
  </si>
  <si>
    <t>　「経常収支比率」については、黒字となっており、経営の健全性は確保されています。この水準を維持するよう引き続き費用の削減及び黒字の確保に努力していきたいと考えています。
　「流動比率」については、前年度と比較し未収金の減少により流動資産が減少しましたが、未払金の減少により流動負債も減少しているため、数値は100%を超えています。今後も健全経営に努め、比率の上昇を目指します。
　「企業債残高対事業規模比率」については、類似団体よりも高くなっています。農業集落排水との統合により、しばらくは管渠工事など投資が増大する見込みであり、計画的な事業を推進します。
　「経費回収率」については、下水道使用料は前年度と比較して増加しているものの、依然として基準となる100％を下回っています。今後も収入の確保及び経費の節減に努めます。
　「汚水処理原価」については、類似団体平均値よりも低い数値となっています。引き続き、効率的な汚水処理に努めます。
　「施設利用率」については、類似団体平均値よりも高い数値となっていますが、経営の効率性における課題となっています。引き続き、下水道への接続を図り、施設利用率の向上に向けて取り組みます。
　「水洗化率」については、類似団体平均値を下回っています。人口減少、高齢化及び地理的要因等と推測していますので、引き続き水洗化率の向上に向けて取り組んでいきます。</t>
    <rPh sb="2" eb="4">
      <t>ケイジョウ</t>
    </rPh>
    <rPh sb="4" eb="6">
      <t>シュウシ</t>
    </rPh>
    <rPh sb="6" eb="8">
      <t>ヒリツ</t>
    </rPh>
    <rPh sb="15" eb="17">
      <t>クロジ</t>
    </rPh>
    <rPh sb="24" eb="26">
      <t>ケイエイ</t>
    </rPh>
    <rPh sb="27" eb="30">
      <t>ケンゼンセイ</t>
    </rPh>
    <rPh sb="31" eb="33">
      <t>カクホ</t>
    </rPh>
    <rPh sb="42" eb="44">
      <t>スイジュン</t>
    </rPh>
    <rPh sb="45" eb="47">
      <t>イジ</t>
    </rPh>
    <rPh sb="51" eb="52">
      <t>ヒ</t>
    </rPh>
    <rPh sb="53" eb="54">
      <t>ツヅ</t>
    </rPh>
    <rPh sb="55" eb="57">
      <t>ヒヨウ</t>
    </rPh>
    <rPh sb="58" eb="60">
      <t>サクゲン</t>
    </rPh>
    <rPh sb="60" eb="61">
      <t>オヨ</t>
    </rPh>
    <rPh sb="62" eb="64">
      <t>クロジ</t>
    </rPh>
    <rPh sb="65" eb="67">
      <t>カクホ</t>
    </rPh>
    <rPh sb="68" eb="70">
      <t>ドリョク</t>
    </rPh>
    <rPh sb="77" eb="78">
      <t>カンガ</t>
    </rPh>
    <rPh sb="87" eb="89">
      <t>リュウドウ</t>
    </rPh>
    <rPh sb="89" eb="91">
      <t>ヒリツ</t>
    </rPh>
    <rPh sb="98" eb="101">
      <t>ゼンネンド</t>
    </rPh>
    <rPh sb="102" eb="104">
      <t>ヒカク</t>
    </rPh>
    <rPh sb="105" eb="108">
      <t>ミシュウキン</t>
    </rPh>
    <rPh sb="109" eb="111">
      <t>ゲンショウ</t>
    </rPh>
    <rPh sb="114" eb="118">
      <t>リュウドウシサン</t>
    </rPh>
    <rPh sb="119" eb="121">
      <t>ゲンショウ</t>
    </rPh>
    <rPh sb="127" eb="130">
      <t>ミバライキン</t>
    </rPh>
    <rPh sb="131" eb="133">
      <t>ゲンショウ</t>
    </rPh>
    <rPh sb="136" eb="138">
      <t>リュウドウ</t>
    </rPh>
    <rPh sb="138" eb="140">
      <t>フサイ</t>
    </rPh>
    <rPh sb="141" eb="143">
      <t>ゲンショウ</t>
    </rPh>
    <rPh sb="150" eb="152">
      <t>スウチ</t>
    </rPh>
    <rPh sb="158" eb="159">
      <t>コ</t>
    </rPh>
    <rPh sb="165" eb="167">
      <t>コンゴ</t>
    </rPh>
    <rPh sb="168" eb="170">
      <t>ケンゼン</t>
    </rPh>
    <rPh sb="170" eb="172">
      <t>ケイエイ</t>
    </rPh>
    <rPh sb="173" eb="174">
      <t>ツト</t>
    </rPh>
    <rPh sb="176" eb="178">
      <t>ヒリツ</t>
    </rPh>
    <rPh sb="179" eb="181">
      <t>ジョウショウ</t>
    </rPh>
    <rPh sb="182" eb="184">
      <t>メザ</t>
    </rPh>
    <rPh sb="191" eb="193">
      <t>キギョウ</t>
    </rPh>
    <rPh sb="193" eb="194">
      <t>サイ</t>
    </rPh>
    <rPh sb="194" eb="196">
      <t>ザンダカ</t>
    </rPh>
    <rPh sb="196" eb="197">
      <t>タイ</t>
    </rPh>
    <rPh sb="197" eb="199">
      <t>ジギョウ</t>
    </rPh>
    <rPh sb="199" eb="201">
      <t>キボ</t>
    </rPh>
    <rPh sb="201" eb="203">
      <t>ヒリツ</t>
    </rPh>
    <rPh sb="210" eb="212">
      <t>ルイジ</t>
    </rPh>
    <rPh sb="212" eb="214">
      <t>ダンタイ</t>
    </rPh>
    <rPh sb="217" eb="218">
      <t>タカ</t>
    </rPh>
    <rPh sb="226" eb="228">
      <t>ノウギョウ</t>
    </rPh>
    <rPh sb="228" eb="230">
      <t>シュウラク</t>
    </rPh>
    <rPh sb="230" eb="232">
      <t>ハイスイ</t>
    </rPh>
    <rPh sb="234" eb="236">
      <t>トウゴウ</t>
    </rPh>
    <rPh sb="245" eb="247">
      <t>カンキョ</t>
    </rPh>
    <rPh sb="247" eb="249">
      <t>コウジ</t>
    </rPh>
    <rPh sb="251" eb="253">
      <t>トウシ</t>
    </rPh>
    <rPh sb="254" eb="256">
      <t>ゾウダイ</t>
    </rPh>
    <rPh sb="258" eb="260">
      <t>ミコ</t>
    </rPh>
    <rPh sb="265" eb="268">
      <t>ケイカクテキ</t>
    </rPh>
    <rPh sb="269" eb="271">
      <t>ジギョウ</t>
    </rPh>
    <rPh sb="272" eb="274">
      <t>スイシン</t>
    </rPh>
    <rPh sb="281" eb="283">
      <t>ケイヒ</t>
    </rPh>
    <rPh sb="283" eb="285">
      <t>カイシュウ</t>
    </rPh>
    <rPh sb="285" eb="286">
      <t>リツ</t>
    </rPh>
    <rPh sb="293" eb="296">
      <t>ゲスイドウ</t>
    </rPh>
    <rPh sb="296" eb="299">
      <t>シヨウリョウ</t>
    </rPh>
    <rPh sb="300" eb="303">
      <t>ゼンネンド</t>
    </rPh>
    <rPh sb="304" eb="306">
      <t>ヒカク</t>
    </rPh>
    <rPh sb="308" eb="310">
      <t>ゾウカ</t>
    </rPh>
    <rPh sb="318" eb="320">
      <t>イゼン</t>
    </rPh>
    <rPh sb="323" eb="325">
      <t>キジュン</t>
    </rPh>
    <rPh sb="333" eb="335">
      <t>シタマワ</t>
    </rPh>
    <rPh sb="341" eb="343">
      <t>コンゴ</t>
    </rPh>
    <rPh sb="344" eb="346">
      <t>シュウニュウ</t>
    </rPh>
    <rPh sb="347" eb="349">
      <t>カクホ</t>
    </rPh>
    <rPh sb="349" eb="350">
      <t>オヨ</t>
    </rPh>
    <rPh sb="351" eb="353">
      <t>ケイヒ</t>
    </rPh>
    <rPh sb="354" eb="356">
      <t>セツゲン</t>
    </rPh>
    <rPh sb="357" eb="358">
      <t>ツト</t>
    </rPh>
    <rPh sb="365" eb="367">
      <t>オスイ</t>
    </rPh>
    <rPh sb="367" eb="369">
      <t>ショリ</t>
    </rPh>
    <rPh sb="369" eb="371">
      <t>ゲンカ</t>
    </rPh>
    <rPh sb="378" eb="380">
      <t>ルイジ</t>
    </rPh>
    <rPh sb="380" eb="382">
      <t>ダンタイ</t>
    </rPh>
    <rPh sb="382" eb="385">
      <t>ヘイキンチ</t>
    </rPh>
    <rPh sb="388" eb="389">
      <t>ヒク</t>
    </rPh>
    <rPh sb="390" eb="392">
      <t>スウチ</t>
    </rPh>
    <rPh sb="400" eb="401">
      <t>ヒ</t>
    </rPh>
    <rPh sb="402" eb="403">
      <t>ツヅ</t>
    </rPh>
    <rPh sb="405" eb="408">
      <t>コウリツテキ</t>
    </rPh>
    <rPh sb="409" eb="411">
      <t>オスイ</t>
    </rPh>
    <rPh sb="411" eb="413">
      <t>ショリ</t>
    </rPh>
    <rPh sb="414" eb="415">
      <t>ツト</t>
    </rPh>
    <rPh sb="422" eb="424">
      <t>シセツ</t>
    </rPh>
    <rPh sb="424" eb="426">
      <t>リヨウ</t>
    </rPh>
    <rPh sb="426" eb="427">
      <t>リツ</t>
    </rPh>
    <rPh sb="434" eb="436">
      <t>ルイジ</t>
    </rPh>
    <rPh sb="436" eb="438">
      <t>ダンタイ</t>
    </rPh>
    <rPh sb="438" eb="440">
      <t>ヘイキン</t>
    </rPh>
    <rPh sb="440" eb="441">
      <t>チ</t>
    </rPh>
    <rPh sb="444" eb="445">
      <t>タカ</t>
    </rPh>
    <rPh sb="446" eb="448">
      <t>スウチ</t>
    </rPh>
    <rPh sb="457" eb="459">
      <t>ケイエイ</t>
    </rPh>
    <rPh sb="460" eb="462">
      <t>コウリツ</t>
    </rPh>
    <rPh sb="462" eb="463">
      <t>セイ</t>
    </rPh>
    <rPh sb="467" eb="469">
      <t>カダイ</t>
    </rPh>
    <rPh sb="477" eb="478">
      <t>ヒ</t>
    </rPh>
    <rPh sb="479" eb="480">
      <t>ツヅ</t>
    </rPh>
    <rPh sb="482" eb="485">
      <t>ゲスイドウ</t>
    </rPh>
    <rPh sb="487" eb="489">
      <t>セツゾク</t>
    </rPh>
    <rPh sb="490" eb="491">
      <t>ハカ</t>
    </rPh>
    <rPh sb="493" eb="495">
      <t>シセツ</t>
    </rPh>
    <rPh sb="495" eb="497">
      <t>リヨウ</t>
    </rPh>
    <rPh sb="497" eb="498">
      <t>リツ</t>
    </rPh>
    <rPh sb="499" eb="501">
      <t>コウジョウ</t>
    </rPh>
    <rPh sb="502" eb="503">
      <t>ム</t>
    </rPh>
    <rPh sb="505" eb="506">
      <t>ト</t>
    </rPh>
    <rPh sb="507" eb="508">
      <t>ク</t>
    </rPh>
    <rPh sb="515" eb="518">
      <t>スイセンカ</t>
    </rPh>
    <rPh sb="518" eb="519">
      <t>リツ</t>
    </rPh>
    <rPh sb="526" eb="528">
      <t>ルイジ</t>
    </rPh>
    <rPh sb="528" eb="530">
      <t>ダンタイ</t>
    </rPh>
    <rPh sb="530" eb="532">
      <t>ヘイキン</t>
    </rPh>
    <rPh sb="532" eb="533">
      <t>チ</t>
    </rPh>
    <rPh sb="534" eb="536">
      <t>シタマワ</t>
    </rPh>
    <rPh sb="542" eb="544">
      <t>ジンコウ</t>
    </rPh>
    <rPh sb="544" eb="546">
      <t>ゲンショウ</t>
    </rPh>
    <rPh sb="547" eb="550">
      <t>コウレイカ</t>
    </rPh>
    <rPh sb="550" eb="551">
      <t>オヨ</t>
    </rPh>
    <rPh sb="552" eb="554">
      <t>チリ</t>
    </rPh>
    <rPh sb="554" eb="555">
      <t>テキ</t>
    </rPh>
    <rPh sb="555" eb="557">
      <t>ヨウイン</t>
    </rPh>
    <rPh sb="557" eb="558">
      <t>トウ</t>
    </rPh>
    <rPh sb="559" eb="561">
      <t>スイソク</t>
    </rPh>
    <rPh sb="569" eb="570">
      <t>ヒ</t>
    </rPh>
    <rPh sb="571" eb="572">
      <t>ツヅ</t>
    </rPh>
    <rPh sb="573" eb="576">
      <t>スイセンカ</t>
    </rPh>
    <rPh sb="576" eb="577">
      <t>リツ</t>
    </rPh>
    <rPh sb="578" eb="580">
      <t>コウジョウ</t>
    </rPh>
    <rPh sb="581" eb="582">
      <t>ム</t>
    </rPh>
    <rPh sb="584" eb="585">
      <t>ト</t>
    </rPh>
    <rPh sb="586" eb="587">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</si>
</sst>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quot;-&quot;">
                  <c:v>4.8499999999999996</c:v>
                </c:pt>
                <c:pt idx="4">
                  <c:v>0</c:v>
                </c:pt>
              </c:numCache>
            </c:numRef>
          </c:val>
          <c:extLst>
            <c:ext xmlns:c16="http://schemas.microsoft.com/office/drawing/2014/chart" uri="{C3380CC4-5D6E-409C-BE32-E72D297353CC}">
              <c16:uniqueId val="{00000000-7466-4267-916F-4C13A180866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7466-4267-916F-4C13A180866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73.83</c:v>
                </c:pt>
                <c:pt idx="1">
                  <c:v>66.67</c:v>
                </c:pt>
                <c:pt idx="2">
                  <c:v>61</c:v>
                </c:pt>
                <c:pt idx="3">
                  <c:v>61.25</c:v>
                </c:pt>
                <c:pt idx="4">
                  <c:v>62.08</c:v>
                </c:pt>
              </c:numCache>
            </c:numRef>
          </c:val>
          <c:extLst>
            <c:ext xmlns:c16="http://schemas.microsoft.com/office/drawing/2014/chart" uri="{C3380CC4-5D6E-409C-BE32-E72D297353CC}">
              <c16:uniqueId val="{00000000-8139-4A20-AF0F-197EFBACA76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8139-4A20-AF0F-197EFBACA76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72.63</c:v>
                </c:pt>
                <c:pt idx="1">
                  <c:v>73.34</c:v>
                </c:pt>
                <c:pt idx="2">
                  <c:v>73.2</c:v>
                </c:pt>
                <c:pt idx="3">
                  <c:v>73.569999999999993</c:v>
                </c:pt>
                <c:pt idx="4">
                  <c:v>74.290000000000006</c:v>
                </c:pt>
              </c:numCache>
            </c:numRef>
          </c:val>
          <c:extLst>
            <c:ext xmlns:c16="http://schemas.microsoft.com/office/drawing/2014/chart" uri="{C3380CC4-5D6E-409C-BE32-E72D297353CC}">
              <c16:uniqueId val="{00000000-E95F-46AA-9647-B91DC2A11B5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E95F-46AA-9647-B91DC2A11B5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103.48</c:v>
                </c:pt>
                <c:pt idx="1">
                  <c:v>101.75</c:v>
                </c:pt>
                <c:pt idx="2">
                  <c:v>104.24</c:v>
                </c:pt>
                <c:pt idx="3">
                  <c:v>105.87</c:v>
                </c:pt>
                <c:pt idx="4">
                  <c:v>107.94</c:v>
                </c:pt>
              </c:numCache>
            </c:numRef>
          </c:val>
          <c:extLst>
            <c:ext xmlns:c16="http://schemas.microsoft.com/office/drawing/2014/chart" uri="{C3380CC4-5D6E-409C-BE32-E72D297353CC}">
              <c16:uniqueId val="{00000000-A517-4A6C-9823-24635A86B8F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A517-4A6C-9823-24635A86B8F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34.6</c:v>
                </c:pt>
                <c:pt idx="1">
                  <c:v>36.880000000000003</c:v>
                </c:pt>
                <c:pt idx="2">
                  <c:v>39.049999999999997</c:v>
                </c:pt>
                <c:pt idx="3">
                  <c:v>37.729999999999997</c:v>
                </c:pt>
                <c:pt idx="4">
                  <c:v>40.04</c:v>
                </c:pt>
              </c:numCache>
            </c:numRef>
          </c:val>
          <c:extLst>
            <c:ext xmlns:c16="http://schemas.microsoft.com/office/drawing/2014/chart" uri="{C3380CC4-5D6E-409C-BE32-E72D297353CC}">
              <c16:uniqueId val="{00000000-95A9-4790-AE02-1851F8329C0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95A9-4790-AE02-1851F8329C0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E15-43A2-B971-8B7FA377837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8E15-43A2-B971-8B7FA377837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1DE-43AA-A8E9-616992FF2F9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11DE-43AA-A8E9-616992FF2F9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108.85</c:v>
                </c:pt>
                <c:pt idx="1">
                  <c:v>138.66</c:v>
                </c:pt>
                <c:pt idx="2">
                  <c:v>114.15</c:v>
                </c:pt>
                <c:pt idx="3">
                  <c:v>115.3</c:v>
                </c:pt>
                <c:pt idx="4">
                  <c:v>129.28</c:v>
                </c:pt>
              </c:numCache>
            </c:numRef>
          </c:val>
          <c:extLst>
            <c:ext xmlns:c16="http://schemas.microsoft.com/office/drawing/2014/chart" uri="{C3380CC4-5D6E-409C-BE32-E72D297353CC}">
              <c16:uniqueId val="{00000000-3693-420A-91AA-95F3C6FEAC8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3693-420A-91AA-95F3C6FEAC8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1487.94</c:v>
                </c:pt>
                <c:pt idx="1">
                  <c:v>1421.22</c:v>
                </c:pt>
                <c:pt idx="2">
                  <c:v>1416.05</c:v>
                </c:pt>
                <c:pt idx="3">
                  <c:v>1575.35</c:v>
                </c:pt>
                <c:pt idx="4">
                  <c:v>1444.54</c:v>
                </c:pt>
              </c:numCache>
            </c:numRef>
          </c:val>
          <c:extLst>
            <c:ext xmlns:c16="http://schemas.microsoft.com/office/drawing/2014/chart" uri="{C3380CC4-5D6E-409C-BE32-E72D297353CC}">
              <c16:uniqueId val="{00000000-FE7D-4DE9-91C8-0CCF62F6C29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FE7D-4DE9-91C8-0CCF62F6C29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99.39</c:v>
                </c:pt>
                <c:pt idx="1">
                  <c:v>97.51</c:v>
                </c:pt>
                <c:pt idx="2">
                  <c:v>92.42</c:v>
                </c:pt>
                <c:pt idx="3">
                  <c:v>87</c:v>
                </c:pt>
                <c:pt idx="4">
                  <c:v>83.34</c:v>
                </c:pt>
              </c:numCache>
            </c:numRef>
          </c:val>
          <c:extLst>
            <c:ext xmlns:c16="http://schemas.microsoft.com/office/drawing/2014/chart" uri="{C3380CC4-5D6E-409C-BE32-E72D297353CC}">
              <c16:uniqueId val="{00000000-3C6A-4DCD-89E2-9BBD7247B59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3C6A-4DCD-89E2-9BBD7247B59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162.19999999999999</c:v>
                </c:pt>
                <c:pt idx="1">
                  <c:v>171.48</c:v>
                </c:pt>
                <c:pt idx="2">
                  <c:v>181.1</c:v>
                </c:pt>
                <c:pt idx="3">
                  <c:v>193.74</c:v>
                </c:pt>
                <c:pt idx="4">
                  <c:v>204.49</c:v>
                </c:pt>
              </c:numCache>
            </c:numRef>
          </c:val>
          <c:extLst>
            <c:ext xmlns:c16="http://schemas.microsoft.com/office/drawing/2014/chart" uri="{C3380CC4-5D6E-409C-BE32-E72D297353CC}">
              <c16:uniqueId val="{00000000-8C7B-4EB2-9838-C78ED32A08D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8C7B-4EB2-9838-C78ED32A08D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宮崎県　日南市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D2</v>
      </c>
      <c r="X8" s="64"/>
      <c r="Y8" s="64"/>
      <c r="Z8" s="64"/>
      <c r="AA8" s="64"/>
      <c r="AB8" s="64"/>
      <c r="AC8" s="64"/>
      <c r="AD8" s="65" t="str">
        <f>データ!$M$6</f>
        <v>非設置</v>
      </c>
      <c r="AE8" s="65"/>
      <c r="AF8" s="65"/>
      <c r="AG8" s="65"/>
      <c r="AH8" s="65"/>
      <c r="AI8" s="65"/>
      <c r="AJ8" s="65"/>
      <c r="AK8" s="3"/>
      <c r="AL8" s="44">
        <f>データ!S6</f>
        <v>48198</v>
      </c>
      <c r="AM8" s="44"/>
      <c r="AN8" s="44"/>
      <c r="AO8" s="44"/>
      <c r="AP8" s="44"/>
      <c r="AQ8" s="44"/>
      <c r="AR8" s="44"/>
      <c r="AS8" s="44"/>
      <c r="AT8" s="45">
        <f>データ!T6</f>
        <v>535.49</v>
      </c>
      <c r="AU8" s="45"/>
      <c r="AV8" s="45"/>
      <c r="AW8" s="45"/>
      <c r="AX8" s="45"/>
      <c r="AY8" s="45"/>
      <c r="AZ8" s="45"/>
      <c r="BA8" s="45"/>
      <c r="BB8" s="45">
        <f>データ!U6</f>
        <v>90.01</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79.64</v>
      </c>
      <c r="J10" s="45"/>
      <c r="K10" s="45"/>
      <c r="L10" s="45"/>
      <c r="M10" s="45"/>
      <c r="N10" s="45"/>
      <c r="O10" s="45"/>
      <c r="P10" s="45">
        <f>データ!P6</f>
        <v>6.18</v>
      </c>
      <c r="Q10" s="45"/>
      <c r="R10" s="45"/>
      <c r="S10" s="45"/>
      <c r="T10" s="45"/>
      <c r="U10" s="45"/>
      <c r="V10" s="45"/>
      <c r="W10" s="45">
        <f>データ!Q6</f>
        <v>93.33</v>
      </c>
      <c r="X10" s="45"/>
      <c r="Y10" s="45"/>
      <c r="Z10" s="45"/>
      <c r="AA10" s="45"/>
      <c r="AB10" s="45"/>
      <c r="AC10" s="45"/>
      <c r="AD10" s="44">
        <f>データ!R6</f>
        <v>3025</v>
      </c>
      <c r="AE10" s="44"/>
      <c r="AF10" s="44"/>
      <c r="AG10" s="44"/>
      <c r="AH10" s="44"/>
      <c r="AI10" s="44"/>
      <c r="AJ10" s="44"/>
      <c r="AK10" s="2"/>
      <c r="AL10" s="44">
        <f>データ!V6</f>
        <v>2944</v>
      </c>
      <c r="AM10" s="44"/>
      <c r="AN10" s="44"/>
      <c r="AO10" s="44"/>
      <c r="AP10" s="44"/>
      <c r="AQ10" s="44"/>
      <c r="AR10" s="44"/>
      <c r="AS10" s="44"/>
      <c r="AT10" s="45">
        <f>データ!W6</f>
        <v>1.81</v>
      </c>
      <c r="AU10" s="45"/>
      <c r="AV10" s="45"/>
      <c r="AW10" s="45"/>
      <c r="AX10" s="45"/>
      <c r="AY10" s="45"/>
      <c r="AZ10" s="45"/>
      <c r="BA10" s="45"/>
      <c r="BB10" s="45">
        <f>データ!X6</f>
        <v>1626.52</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QG0cFxg8oItIUPg3vuw93TwwuTjeQA1vsLgIeMZLEcToStoOpfUeeC5LZoEPWbPjh8dtxmAML3S318tey9i8hg==" saltValue="zZ14W0WF4BTtQi7Z2Ymeb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452041</v>
      </c>
      <c r="D6" s="19">
        <f t="shared" si="3"/>
        <v>46</v>
      </c>
      <c r="E6" s="19">
        <f t="shared" si="3"/>
        <v>17</v>
      </c>
      <c r="F6" s="19">
        <f t="shared" si="3"/>
        <v>4</v>
      </c>
      <c r="G6" s="19">
        <f t="shared" si="3"/>
        <v>0</v>
      </c>
      <c r="H6" s="19" t="str">
        <f t="shared" si="3"/>
        <v>宮崎県　日南市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79.64</v>
      </c>
      <c r="P6" s="20">
        <f t="shared" si="3"/>
        <v>6.18</v>
      </c>
      <c r="Q6" s="20">
        <f t="shared" si="3"/>
        <v>93.33</v>
      </c>
      <c r="R6" s="20">
        <f t="shared" si="3"/>
        <v>3025</v>
      </c>
      <c r="S6" s="20">
        <f t="shared" si="3"/>
        <v>48198</v>
      </c>
      <c r="T6" s="20">
        <f t="shared" si="3"/>
        <v>535.49</v>
      </c>
      <c r="U6" s="20">
        <f t="shared" si="3"/>
        <v>90.01</v>
      </c>
      <c r="V6" s="20">
        <f t="shared" si="3"/>
        <v>2944</v>
      </c>
      <c r="W6" s="20">
        <f t="shared" si="3"/>
        <v>1.81</v>
      </c>
      <c r="X6" s="20">
        <f t="shared" si="3"/>
        <v>1626.52</v>
      </c>
      <c r="Y6" s="21">
        <f>IF(Y7="",NA(),Y7)</f>
        <v>103.48</v>
      </c>
      <c r="Z6" s="21">
        <f t="shared" ref="Z6:AH6" si="4">IF(Z7="",NA(),Z7)</f>
        <v>101.75</v>
      </c>
      <c r="AA6" s="21">
        <f t="shared" si="4"/>
        <v>104.24</v>
      </c>
      <c r="AB6" s="21">
        <f t="shared" si="4"/>
        <v>105.87</v>
      </c>
      <c r="AC6" s="21">
        <f t="shared" si="4"/>
        <v>107.94</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108.85</v>
      </c>
      <c r="AV6" s="21">
        <f t="shared" ref="AV6:BD6" si="6">IF(AV7="",NA(),AV7)</f>
        <v>138.66</v>
      </c>
      <c r="AW6" s="21">
        <f t="shared" si="6"/>
        <v>114.15</v>
      </c>
      <c r="AX6" s="21">
        <f t="shared" si="6"/>
        <v>115.3</v>
      </c>
      <c r="AY6" s="21">
        <f t="shared" si="6"/>
        <v>129.28</v>
      </c>
      <c r="AZ6" s="21">
        <f t="shared" si="6"/>
        <v>44.24</v>
      </c>
      <c r="BA6" s="21">
        <f t="shared" si="6"/>
        <v>43.07</v>
      </c>
      <c r="BB6" s="21">
        <f t="shared" si="6"/>
        <v>45.42</v>
      </c>
      <c r="BC6" s="21">
        <f t="shared" si="6"/>
        <v>50.63</v>
      </c>
      <c r="BD6" s="21">
        <f t="shared" si="6"/>
        <v>53.28</v>
      </c>
      <c r="BE6" s="20" t="str">
        <f>IF(BE7="","",IF(BE7="-","【-】","【"&amp;SUBSTITUTE(TEXT(BE7,"#,##0.00"),"-","△")&amp;"】"))</f>
        <v>【50.90】</v>
      </c>
      <c r="BF6" s="21">
        <f>IF(BF7="",NA(),BF7)</f>
        <v>1487.94</v>
      </c>
      <c r="BG6" s="21">
        <f t="shared" ref="BG6:BO6" si="7">IF(BG7="",NA(),BG7)</f>
        <v>1421.22</v>
      </c>
      <c r="BH6" s="21">
        <f t="shared" si="7"/>
        <v>1416.05</v>
      </c>
      <c r="BI6" s="21">
        <f t="shared" si="7"/>
        <v>1575.35</v>
      </c>
      <c r="BJ6" s="21">
        <f t="shared" si="7"/>
        <v>1444.54</v>
      </c>
      <c r="BK6" s="21">
        <f t="shared" si="7"/>
        <v>1258.43</v>
      </c>
      <c r="BL6" s="21">
        <f t="shared" si="7"/>
        <v>1163.75</v>
      </c>
      <c r="BM6" s="21">
        <f t="shared" si="7"/>
        <v>1195.47</v>
      </c>
      <c r="BN6" s="21">
        <f t="shared" si="7"/>
        <v>1168.69</v>
      </c>
      <c r="BO6" s="21">
        <f t="shared" si="7"/>
        <v>1142.44</v>
      </c>
      <c r="BP6" s="20" t="str">
        <f>IF(BP7="","",IF(BP7="-","【-】","【"&amp;SUBSTITUTE(TEXT(BP7,"#,##0.00"),"-","△")&amp;"】"))</f>
        <v>【1,099.15】</v>
      </c>
      <c r="BQ6" s="21">
        <f>IF(BQ7="",NA(),BQ7)</f>
        <v>99.39</v>
      </c>
      <c r="BR6" s="21">
        <f t="shared" ref="BR6:BZ6" si="8">IF(BR7="",NA(),BR7)</f>
        <v>97.51</v>
      </c>
      <c r="BS6" s="21">
        <f t="shared" si="8"/>
        <v>92.42</v>
      </c>
      <c r="BT6" s="21">
        <f t="shared" si="8"/>
        <v>87</v>
      </c>
      <c r="BU6" s="21">
        <f t="shared" si="8"/>
        <v>83.34</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162.19999999999999</v>
      </c>
      <c r="CC6" s="21">
        <f t="shared" ref="CC6:CK6" si="9">IF(CC7="",NA(),CC7)</f>
        <v>171.48</v>
      </c>
      <c r="CD6" s="21">
        <f t="shared" si="9"/>
        <v>181.1</v>
      </c>
      <c r="CE6" s="21">
        <f t="shared" si="9"/>
        <v>193.74</v>
      </c>
      <c r="CF6" s="21">
        <f t="shared" si="9"/>
        <v>204.49</v>
      </c>
      <c r="CG6" s="21">
        <f t="shared" si="9"/>
        <v>224.88</v>
      </c>
      <c r="CH6" s="21">
        <f t="shared" si="9"/>
        <v>228.64</v>
      </c>
      <c r="CI6" s="21">
        <f t="shared" si="9"/>
        <v>239.46</v>
      </c>
      <c r="CJ6" s="21">
        <f t="shared" si="9"/>
        <v>233.15</v>
      </c>
      <c r="CK6" s="21">
        <f t="shared" si="9"/>
        <v>252.17</v>
      </c>
      <c r="CL6" s="20" t="str">
        <f>IF(CL7="","",IF(CL7="-","【-】","【"&amp;SUBSTITUTE(TEXT(CL7,"#,##0.00"),"-","△")&amp;"】"))</f>
        <v>【225.78】</v>
      </c>
      <c r="CM6" s="21">
        <f>IF(CM7="",NA(),CM7)</f>
        <v>73.83</v>
      </c>
      <c r="CN6" s="21">
        <f t="shared" ref="CN6:CV6" si="10">IF(CN7="",NA(),CN7)</f>
        <v>66.67</v>
      </c>
      <c r="CO6" s="21">
        <f t="shared" si="10"/>
        <v>61</v>
      </c>
      <c r="CP6" s="21">
        <f t="shared" si="10"/>
        <v>61.25</v>
      </c>
      <c r="CQ6" s="21">
        <f t="shared" si="10"/>
        <v>62.08</v>
      </c>
      <c r="CR6" s="21">
        <f t="shared" si="10"/>
        <v>42.4</v>
      </c>
      <c r="CS6" s="21">
        <f t="shared" si="10"/>
        <v>42.28</v>
      </c>
      <c r="CT6" s="21">
        <f t="shared" si="10"/>
        <v>41.06</v>
      </c>
      <c r="CU6" s="21">
        <f t="shared" si="10"/>
        <v>42.09</v>
      </c>
      <c r="CV6" s="21">
        <f t="shared" si="10"/>
        <v>42.15</v>
      </c>
      <c r="CW6" s="20" t="str">
        <f>IF(CW7="","",IF(CW7="-","【-】","【"&amp;SUBSTITUTE(TEXT(CW7,"#,##0.00"),"-","△")&amp;"】"))</f>
        <v>【43.17】</v>
      </c>
      <c r="CX6" s="21">
        <f>IF(CX7="",NA(),CX7)</f>
        <v>72.63</v>
      </c>
      <c r="CY6" s="21">
        <f t="shared" ref="CY6:DG6" si="11">IF(CY7="",NA(),CY7)</f>
        <v>73.34</v>
      </c>
      <c r="CZ6" s="21">
        <f t="shared" si="11"/>
        <v>73.2</v>
      </c>
      <c r="DA6" s="21">
        <f t="shared" si="11"/>
        <v>73.569999999999993</v>
      </c>
      <c r="DB6" s="21">
        <f t="shared" si="11"/>
        <v>74.290000000000006</v>
      </c>
      <c r="DC6" s="21">
        <f t="shared" si="11"/>
        <v>84.19</v>
      </c>
      <c r="DD6" s="21">
        <f t="shared" si="11"/>
        <v>84.34</v>
      </c>
      <c r="DE6" s="21">
        <f t="shared" si="11"/>
        <v>84.34</v>
      </c>
      <c r="DF6" s="21">
        <f t="shared" si="11"/>
        <v>84.73</v>
      </c>
      <c r="DG6" s="21">
        <f t="shared" si="11"/>
        <v>84.21</v>
      </c>
      <c r="DH6" s="20" t="str">
        <f>IF(DH7="","",IF(DH7="-","【-】","【"&amp;SUBSTITUTE(TEXT(DH7,"#,##0.00"),"-","△")&amp;"】"))</f>
        <v>【86.31】</v>
      </c>
      <c r="DI6" s="21">
        <f>IF(DI7="",NA(),DI7)</f>
        <v>34.6</v>
      </c>
      <c r="DJ6" s="21">
        <f t="shared" ref="DJ6:DR6" si="12">IF(DJ7="",NA(),DJ7)</f>
        <v>36.880000000000003</v>
      </c>
      <c r="DK6" s="21">
        <f t="shared" si="12"/>
        <v>39.049999999999997</v>
      </c>
      <c r="DL6" s="21">
        <f t="shared" si="12"/>
        <v>37.729999999999997</v>
      </c>
      <c r="DM6" s="21">
        <f t="shared" si="12"/>
        <v>40.04</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1">
        <f t="shared" si="14"/>
        <v>4.8499999999999996</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2">
      <c r="A7" s="14"/>
      <c r="B7" s="23">
        <v>2024</v>
      </c>
      <c r="C7" s="23">
        <v>452041</v>
      </c>
      <c r="D7" s="23">
        <v>46</v>
      </c>
      <c r="E7" s="23">
        <v>17</v>
      </c>
      <c r="F7" s="23">
        <v>4</v>
      </c>
      <c r="G7" s="23">
        <v>0</v>
      </c>
      <c r="H7" s="23" t="s">
        <v>96</v>
      </c>
      <c r="I7" s="23" t="s">
        <v>97</v>
      </c>
      <c r="J7" s="23" t="s">
        <v>98</v>
      </c>
      <c r="K7" s="23" t="s">
        <v>99</v>
      </c>
      <c r="L7" s="23" t="s">
        <v>100</v>
      </c>
      <c r="M7" s="23" t="s">
        <v>101</v>
      </c>
      <c r="N7" s="24" t="s">
        <v>102</v>
      </c>
      <c r="O7" s="24">
        <v>79.64</v>
      </c>
      <c r="P7" s="24">
        <v>6.18</v>
      </c>
      <c r="Q7" s="24">
        <v>93.33</v>
      </c>
      <c r="R7" s="24">
        <v>3025</v>
      </c>
      <c r="S7" s="24">
        <v>48198</v>
      </c>
      <c r="T7" s="24">
        <v>535.49</v>
      </c>
      <c r="U7" s="24">
        <v>90.01</v>
      </c>
      <c r="V7" s="24">
        <v>2944</v>
      </c>
      <c r="W7" s="24">
        <v>1.81</v>
      </c>
      <c r="X7" s="24">
        <v>1626.52</v>
      </c>
      <c r="Y7" s="24">
        <v>103.48</v>
      </c>
      <c r="Z7" s="24">
        <v>101.75</v>
      </c>
      <c r="AA7" s="24">
        <v>104.24</v>
      </c>
      <c r="AB7" s="24">
        <v>105.87</v>
      </c>
      <c r="AC7" s="24">
        <v>107.94</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108.85</v>
      </c>
      <c r="AV7" s="24">
        <v>138.66</v>
      </c>
      <c r="AW7" s="24">
        <v>114.15</v>
      </c>
      <c r="AX7" s="24">
        <v>115.3</v>
      </c>
      <c r="AY7" s="24">
        <v>129.28</v>
      </c>
      <c r="AZ7" s="24">
        <v>44.24</v>
      </c>
      <c r="BA7" s="24">
        <v>43.07</v>
      </c>
      <c r="BB7" s="24">
        <v>45.42</v>
      </c>
      <c r="BC7" s="24">
        <v>50.63</v>
      </c>
      <c r="BD7" s="24">
        <v>53.28</v>
      </c>
      <c r="BE7" s="24">
        <v>50.9</v>
      </c>
      <c r="BF7" s="24">
        <v>1487.94</v>
      </c>
      <c r="BG7" s="24">
        <v>1421.22</v>
      </c>
      <c r="BH7" s="24">
        <v>1416.05</v>
      </c>
      <c r="BI7" s="24">
        <v>1575.35</v>
      </c>
      <c r="BJ7" s="24">
        <v>1444.54</v>
      </c>
      <c r="BK7" s="24">
        <v>1258.43</v>
      </c>
      <c r="BL7" s="24">
        <v>1163.75</v>
      </c>
      <c r="BM7" s="24">
        <v>1195.47</v>
      </c>
      <c r="BN7" s="24">
        <v>1168.69</v>
      </c>
      <c r="BO7" s="24">
        <v>1142.44</v>
      </c>
      <c r="BP7" s="24">
        <v>1099.1500000000001</v>
      </c>
      <c r="BQ7" s="24">
        <v>99.39</v>
      </c>
      <c r="BR7" s="24">
        <v>97.51</v>
      </c>
      <c r="BS7" s="24">
        <v>92.42</v>
      </c>
      <c r="BT7" s="24">
        <v>87</v>
      </c>
      <c r="BU7" s="24">
        <v>83.34</v>
      </c>
      <c r="BV7" s="24">
        <v>73.36</v>
      </c>
      <c r="BW7" s="24">
        <v>72.599999999999994</v>
      </c>
      <c r="BX7" s="24">
        <v>69.430000000000007</v>
      </c>
      <c r="BY7" s="24">
        <v>70.709999999999994</v>
      </c>
      <c r="BZ7" s="24">
        <v>66.63</v>
      </c>
      <c r="CA7" s="24">
        <v>72.92</v>
      </c>
      <c r="CB7" s="24">
        <v>162.19999999999999</v>
      </c>
      <c r="CC7" s="24">
        <v>171.48</v>
      </c>
      <c r="CD7" s="24">
        <v>181.1</v>
      </c>
      <c r="CE7" s="24">
        <v>193.74</v>
      </c>
      <c r="CF7" s="24">
        <v>204.49</v>
      </c>
      <c r="CG7" s="24">
        <v>224.88</v>
      </c>
      <c r="CH7" s="24">
        <v>228.64</v>
      </c>
      <c r="CI7" s="24">
        <v>239.46</v>
      </c>
      <c r="CJ7" s="24">
        <v>233.15</v>
      </c>
      <c r="CK7" s="24">
        <v>252.17</v>
      </c>
      <c r="CL7" s="24">
        <v>225.78</v>
      </c>
      <c r="CM7" s="24">
        <v>73.83</v>
      </c>
      <c r="CN7" s="24">
        <v>66.67</v>
      </c>
      <c r="CO7" s="24">
        <v>61</v>
      </c>
      <c r="CP7" s="24">
        <v>61.25</v>
      </c>
      <c r="CQ7" s="24">
        <v>62.08</v>
      </c>
      <c r="CR7" s="24">
        <v>42.4</v>
      </c>
      <c r="CS7" s="24">
        <v>42.28</v>
      </c>
      <c r="CT7" s="24">
        <v>41.06</v>
      </c>
      <c r="CU7" s="24">
        <v>42.09</v>
      </c>
      <c r="CV7" s="24">
        <v>42.15</v>
      </c>
      <c r="CW7" s="24">
        <v>43.17</v>
      </c>
      <c r="CX7" s="24">
        <v>72.63</v>
      </c>
      <c r="CY7" s="24">
        <v>73.34</v>
      </c>
      <c r="CZ7" s="24">
        <v>73.2</v>
      </c>
      <c r="DA7" s="24">
        <v>73.569999999999993</v>
      </c>
      <c r="DB7" s="24">
        <v>74.290000000000006</v>
      </c>
      <c r="DC7" s="24">
        <v>84.19</v>
      </c>
      <c r="DD7" s="24">
        <v>84.34</v>
      </c>
      <c r="DE7" s="24">
        <v>84.34</v>
      </c>
      <c r="DF7" s="24">
        <v>84.73</v>
      </c>
      <c r="DG7" s="24">
        <v>84.21</v>
      </c>
      <c r="DH7" s="24">
        <v>86.31</v>
      </c>
      <c r="DI7" s="24">
        <v>34.6</v>
      </c>
      <c r="DJ7" s="24">
        <v>36.880000000000003</v>
      </c>
      <c r="DK7" s="24">
        <v>39.049999999999997</v>
      </c>
      <c r="DL7" s="24">
        <v>37.729999999999997</v>
      </c>
      <c r="DM7" s="24">
        <v>40.04</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4.8499999999999996</v>
      </c>
      <c r="EI7" s="24">
        <v>0</v>
      </c>
      <c r="EJ7" s="24">
        <v>0.39</v>
      </c>
      <c r="EK7" s="24">
        <v>0.1</v>
      </c>
      <c r="EL7" s="24">
        <v>0.08</v>
      </c>
      <c r="EM7" s="24">
        <v>0.06</v>
      </c>
      <c r="EN7" s="24">
        <v>0.05</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堀口 太暉</cp:lastModifiedBy>
  <cp:lastPrinted>2026-01-26T01:50:50Z</cp:lastPrinted>
  <dcterms:created xsi:type="dcterms:W3CDTF">2025-12-23T06:15:08Z</dcterms:created>
  <dcterms:modified xsi:type="dcterms:W3CDTF">2026-02-25T00:59:11Z</dcterms:modified>
  <cp:category/>
</cp:coreProperties>
</file>