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5BC1D17D-8646-4F6E-81E7-B7186A784C20}"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s="1"/>
  <c r="BE42" i="10"/>
  <c r="AM42" i="10"/>
  <c r="U42" i="10"/>
  <c r="E42" i="10"/>
  <c r="C42" i="10" s="1"/>
  <c r="DG41" i="10"/>
  <c r="CQ41" i="10"/>
  <c r="CO41" i="10"/>
  <c r="BY41" i="10"/>
  <c r="BW41" i="10" s="1"/>
  <c r="BE41" i="10"/>
  <c r="AM41" i="10"/>
  <c r="U41" i="10"/>
  <c r="E41" i="10"/>
  <c r="C41" i="10" s="1"/>
  <c r="DG40" i="10"/>
  <c r="CQ40" i="10"/>
  <c r="CO40" i="10" s="1"/>
  <c r="BY40" i="10"/>
  <c r="BW40" i="10"/>
  <c r="BE40" i="10"/>
  <c r="AM40" i="10"/>
  <c r="U40" i="10"/>
  <c r="E40" i="10"/>
  <c r="C40" i="10"/>
  <c r="DG39" i="10"/>
  <c r="CQ39" i="10"/>
  <c r="CO39" i="10"/>
  <c r="BY39" i="10"/>
  <c r="BE39" i="10"/>
  <c r="AM39" i="10"/>
  <c r="U39" i="10"/>
  <c r="E39" i="10"/>
  <c r="DG38" i="10"/>
  <c r="CQ38" i="10"/>
  <c r="BY38" i="10"/>
  <c r="BE38" i="10"/>
  <c r="AM38" i="10"/>
  <c r="W38" i="10"/>
  <c r="E38" i="10"/>
  <c r="DG37" i="10"/>
  <c r="CQ37" i="10"/>
  <c r="BY37" i="10"/>
  <c r="BE37" i="10"/>
  <c r="AO37" i="10"/>
  <c r="W37" i="10"/>
  <c r="E37" i="10"/>
  <c r="DG36" i="10"/>
  <c r="CQ36" i="10"/>
  <c r="BY36" i="10"/>
  <c r="BE36" i="10"/>
  <c r="AO36" i="10"/>
  <c r="W36" i="10"/>
  <c r="E36" i="10"/>
  <c r="DG35" i="10"/>
  <c r="CQ35" i="10"/>
  <c r="BY35" i="10"/>
  <c r="BE35" i="10"/>
  <c r="AO35" i="10"/>
  <c r="W35" i="10"/>
  <c r="E35" i="10"/>
  <c r="C35" i="10" s="1"/>
  <c r="DG34" i="10"/>
  <c r="CQ34" i="10"/>
  <c r="BY34" i="10"/>
  <c r="BE34" i="10"/>
  <c r="AO34" i="10"/>
  <c r="W34" i="10"/>
  <c r="E34" i="10"/>
  <c r="C34" i="10" s="1"/>
  <c r="C37" i="10" l="1"/>
  <c r="C38" i="10" s="1"/>
  <c r="C36" i="10"/>
  <c r="C39" i="10" l="1"/>
  <c r="U34" i="10"/>
  <c r="U35" i="10" s="1"/>
  <c r="U36" i="10" s="1"/>
  <c r="U37" i="10" s="1"/>
  <c r="U38" i="10" s="1"/>
  <c r="AM34" i="10" l="1"/>
  <c r="AM35" i="10" s="1"/>
  <c r="AM36" i="10" s="1"/>
  <c r="AM37" i="10" s="1"/>
  <c r="BW34" i="10" s="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<sst xmlns="http://schemas.openxmlformats.org/spreadsheetml/2006/main" count="1156" uniqueCount="567">
  <si>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</si>
  <si>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</si>
  <si>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</si>
  <si>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</si>
  <si>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</si>
  <si>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</si>
  <si>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第2次</t>
    <rPh sb="0" eb="1">
      <t>ダイ</t>
    </rPh>
    <rPh sb="2" eb="3">
      <t>ジ</t>
    </rPh>
    <phoneticPr fontId="6"/>
  </si>
  <si>
    <t>（参考）</t>
    <rPh sb="1" eb="3">
      <t>サンコウ</t>
    </rPh>
    <phoneticPr fontId="6"/>
  </si>
  <si>
    <t>(Ｂ)</t>
  </si>
  <si>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</si>
  <si>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</si>
  <si>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</si>
  <si>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</si>
  <si>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</si>
  <si>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</si>
  <si>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</si>
  <si>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</si>
  <si>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</si>
  <si>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</si>
  <si>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</si>
  <si>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</si>
  <si>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</si>
  <si>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</si>
  <si>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日向サンパーク</t>
    <rPh sb="0" eb="2">
      <t>ヒュウガ</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</si>
  <si>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</si>
  <si>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</si>
  <si>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</si>
  <si>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</si>
  <si>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</si>
  <si>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</si>
  <si>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</si>
  <si>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</si>
  <si>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</si>
  <si>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</si>
  <si>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</si>
  <si>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</si>
  <si>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</si>
  <si>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</si>
  <si>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</si>
  <si>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</si>
  <si>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</si>
  <si>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</si>
  <si>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</si>
  <si>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</si>
  <si>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 2.83</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</si>
  <si>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</si>
  <si>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</si>
  <si>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</si>
  <si>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</si>
  <si>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</si>
  <si>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</si>
  <si>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</si>
  <si>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うるおい福祉基金</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</si>
  <si>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</si>
  <si>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</si>
  <si>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</si>
  <si>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</si>
  <si>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</si>
  <si>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</si>
  <si>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</si>
  <si>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</si>
  <si>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</si>
  <si>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</si>
  <si>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</si>
  <si>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</si>
  <si>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</si>
  <si>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</si>
  <si>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</si>
  <si>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</si>
  <si>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</si>
  <si>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</si>
  <si>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宮崎県林業公社</t>
    <rPh sb="0" eb="3">
      <t>ミヤザキケン</t>
    </rPh>
    <rPh sb="3" eb="5">
      <t>リンギョウ</t>
    </rPh>
    <rPh sb="5" eb="7">
      <t>コウシャ</t>
    </rPh>
    <phoneticPr fontId="6"/>
  </si>
  <si>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</si>
  <si>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</si>
  <si>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</si>
  <si>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</si>
  <si>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</si>
  <si>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</si>
  <si>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</si>
  <si>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</si>
  <si>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</si>
  <si>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</si>
  <si>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</si>
  <si>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</si>
  <si>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</si>
  <si>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</si>
  <si>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</si>
  <si>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</si>
  <si>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</si>
  <si>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</si>
  <si>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</si>
  <si>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</si>
  <si>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</si>
  <si>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</si>
  <si>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</si>
  <si>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</si>
  <si>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</si>
  <si>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</si>
  <si>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</si>
  <si>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</si>
  <si>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</si>
  <si>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</si>
  <si>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</si>
  <si>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</si>
  <si>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</si>
  <si>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</si>
  <si>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</si>
  <si>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</si>
  <si>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</si>
  <si>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</si>
  <si>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</si>
  <si>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</si>
  <si>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</si>
  <si>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</si>
  <si>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</si>
  <si>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</si>
  <si>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</si>
  <si>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</si>
  <si>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</si>
  <si>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</si>
  <si>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</si>
  <si>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</si>
  <si>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</si>
  <si>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日向東臼杵広域連合</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</si>
  <si>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</si>
  <si>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</si>
  <si>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</si>
  <si>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</si>
  <si>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</si>
  <si>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</si>
  <si>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</si>
  <si>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</si>
  <si>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</si>
  <si>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</si>
  <si>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</si>
  <si>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</si>
  <si>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</si>
  <si>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</si>
  <si>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</si>
  <si>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</si>
  <si>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</si>
  <si>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</si>
  <si>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</si>
  <si>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</si>
  <si>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宮崎県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</si>
  <si>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</si>
  <si>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</si>
  <si>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</si>
  <si>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</si>
  <si>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</si>
  <si>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</si>
  <si>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</si>
  <si>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</si>
  <si>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</si>
  <si>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</si>
  <si>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</si>
  <si>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</si>
  <si>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</si>
  <si>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</si>
  <si>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</si>
  <si>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</si>
  <si>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</si>
  <si>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</si>
  <si>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</si>
  <si>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</si>
  <si>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日向市</t>
  </si>
  <si>
    <t>H30末</t>
  </si>
  <si>
    <t>地方交付税種地</t>
    <rPh sb="0" eb="2">
      <t>チホウ</t>
    </rPh>
    <rPh sb="2" eb="5">
      <t>コウフゼイ</t>
    </rPh>
    <rPh sb="5" eb="6">
      <t>シュ</t>
    </rPh>
    <rPh sb="6" eb="7">
      <t>チ</t>
    </rPh>
    <phoneticPr fontId="6"/>
  </si>
  <si>
    <t>1-3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</si>
  <si>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</si>
  <si>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</si>
  <si>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</si>
  <si>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</si>
  <si>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</si>
  <si>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</si>
  <si>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ふるさと日向市応援寄附金基金</t>
  </si>
  <si>
    <t>翌年度に繰越すべき財源</t>
  </si>
  <si>
    <t>日向市簡易給水施設特別会計</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</si>
  <si>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</si>
  <si>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</si>
  <si>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</si>
  <si>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</si>
  <si>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</si>
  <si>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</si>
  <si>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</si>
  <si>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</si>
  <si>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</si>
  <si>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</si>
  <si>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</si>
  <si>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</si>
  <si>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</si>
  <si>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</si>
  <si>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</si>
  <si>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</si>
  <si>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</si>
  <si>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</si>
  <si>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</si>
  <si>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</si>
  <si>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</si>
  <si>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-3.5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</si>
  <si>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</si>
  <si>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</si>
  <si>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</si>
  <si>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</si>
  <si>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</si>
  <si>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</si>
  <si>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</si>
  <si>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</si>
  <si>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</si>
  <si>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</si>
  <si>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</si>
  <si>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</si>
  <si>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</si>
  <si>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</si>
  <si>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</si>
  <si>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</si>
  <si>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</si>
  <si>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</si>
  <si>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</si>
  <si>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有形固定資産減価償却率は類似団体と比較して低い水準であるが、上昇傾向にあり、施設の老朽化が年々進行している。
　また、将来負担比率については、第２次日向市行財政改革大綱に基づく市債発行額を元金償還額以内に抑制する取組により地方債現在高が圧縮されたことや、充当可能基金の増等により18.6ポイントの減となり改善傾向ではあるものの、依然として類似団体平均と比べると高い水準となっている。
　今後は将来負担比率の改善を図りながら、既存施設の有効活用や統合・廃止の取組に加え、計画的な改修・更新等の長寿命化の取組やライフサイクルコストの縮減に資する施設整備、維持管理に努めていく必要がある。</t>
  </si>
  <si>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</si>
  <si>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</si>
  <si>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</si>
  <si>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</si>
  <si>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</si>
  <si>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</si>
  <si>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</si>
  <si>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</si>
  <si>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うち、健全化法施行規則附則第三条に係る負担見込額</t>
  </si>
  <si>
    <t>　扶助費</t>
  </si>
  <si>
    <t>基準財政収入額</t>
  </si>
  <si>
    <t>-1.0</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</si>
  <si>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</si>
  <si>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</si>
  <si>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</si>
  <si>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</si>
  <si>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</si>
  <si>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</si>
  <si>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</si>
  <si>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</si>
  <si>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</si>
  <si>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</si>
  <si>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</si>
  <si>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</si>
  <si>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</si>
  <si>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日向入郷地域介護認定審査事業特別会計</t>
  </si>
  <si>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</si>
  <si>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</si>
  <si>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</si>
  <si>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</si>
  <si>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</si>
  <si>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</si>
  <si>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</si>
  <si>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</si>
  <si>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</si>
  <si>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</si>
  <si>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</si>
  <si>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</si>
  <si>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</si>
  <si>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</si>
  <si>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</si>
  <si>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</si>
  <si>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</si>
  <si>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</si>
  <si>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</si>
  <si>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</si>
  <si>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</si>
  <si>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40"/>
  </si>
  <si>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</si>
  <si>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</si>
  <si>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</si>
  <si>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</si>
  <si>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</si>
  <si>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</si>
  <si>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</si>
  <si>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</si>
  <si>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</si>
  <si>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</si>
  <si>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</si>
  <si>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</si>
  <si>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</si>
  <si>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</si>
  <si>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</si>
  <si>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</si>
  <si>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</si>
  <si>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</si>
  <si>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</si>
  <si>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</si>
  <si>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6"/>
  </si>
  <si>
    <t>決算額</t>
  </si>
  <si>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</si>
  <si>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</si>
  <si>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</si>
  <si>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</si>
  <si>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</si>
  <si>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</si>
  <si>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</si>
  <si>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</si>
  <si>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</si>
  <si>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</si>
  <si>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</si>
  <si>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</si>
  <si>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宮崎県日向市</t>
  </si>
  <si>
    <t>公債費負担の状況</t>
    <rPh sb="0" eb="3">
      <t>コウサイヒ</t>
    </rPh>
    <rPh sb="3" eb="5">
      <t>フタン</t>
    </rPh>
    <rPh sb="6" eb="8">
      <t>ジョウキョウ</t>
    </rPh>
    <phoneticPr fontId="6"/>
  </si>
  <si>
    <t>上水道</t>
  </si>
  <si>
    <t>実質赤字比率</t>
    <rPh sb="0" eb="2">
      <t>ジッシツ</t>
    </rPh>
    <rPh sb="2" eb="4">
      <t>アカジ</t>
    </rPh>
    <rPh sb="4" eb="6">
      <t>ヒリツ</t>
    </rPh>
    <phoneticPr fontId="38"/>
  </si>
  <si>
    <t>歳出の状況（単位 千円・％）</t>
  </si>
  <si>
    <t>地方税</t>
  </si>
  <si>
    <t>▲退職金</t>
    <rPh sb="1" eb="3">
      <t>タイショク</t>
    </rPh>
    <rPh sb="3" eb="4">
      <t>キン</t>
    </rPh>
    <phoneticPr fontId="6"/>
  </si>
  <si>
    <t>決算額</t>
    <rPh sb="0" eb="2">
      <t>ケッサン</t>
    </rPh>
    <rPh sb="2" eb="3">
      <t>ガク</t>
    </rPh>
    <phoneticPr fontId="6"/>
  </si>
  <si>
    <t>使用料</t>
  </si>
  <si>
    <t>構成比</t>
    <rPh sb="0" eb="3">
      <t>コウセイヒ</t>
    </rPh>
    <phoneticPr fontId="6"/>
  </si>
  <si>
    <t>区分</t>
  </si>
  <si>
    <t xml:space="preserve"> R03</t>
  </si>
  <si>
    <t>軽油引取税交付金</t>
  </si>
  <si>
    <t>普通税</t>
    <rPh sb="0" eb="2">
      <t>フツウ</t>
    </rPh>
    <rPh sb="2" eb="3">
      <t>ゼイ</t>
    </rPh>
    <phoneticPr fontId="42"/>
  </si>
  <si>
    <t>純資産又は
正味財産</t>
  </si>
  <si>
    <t>決算額 (A)</t>
    <rPh sb="0" eb="2">
      <t>ケッサン</t>
    </rPh>
    <rPh sb="2" eb="3">
      <t>ガク</t>
    </rPh>
    <phoneticPr fontId="6"/>
  </si>
  <si>
    <t>▲ 0.07</t>
  </si>
  <si>
    <t>(Ａ)</t>
  </si>
  <si>
    <t>(A)のうち普通建設事業費</t>
    <rPh sb="6" eb="8">
      <t>フツウ</t>
    </rPh>
    <rPh sb="8" eb="10">
      <t>ケンセツ</t>
    </rPh>
    <rPh sb="10" eb="13">
      <t>ジギョウヒ</t>
    </rPh>
    <phoneticPr fontId="6"/>
  </si>
  <si>
    <t>議会費</t>
  </si>
  <si>
    <t>日向市国民健康保険東郷診療所特別会計</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</si>
  <si>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</si>
  <si>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</si>
  <si>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</si>
  <si>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</si>
  <si>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</si>
  <si>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</si>
  <si>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</si>
  <si>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</si>
  <si>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</si>
  <si>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類似団体平均</t>
    <rPh sb="0" eb="2">
      <t>ルイジ</t>
    </rPh>
    <rPh sb="2" eb="4">
      <t>ダンタイ</t>
    </rPh>
    <rPh sb="4" eb="6">
      <t>ヘイキン</t>
    </rPh>
    <phoneticPr fontId="6"/>
  </si>
  <si>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</si>
  <si>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</si>
  <si>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</si>
  <si>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公共施設整備等資金積立基金</t>
  </si>
  <si>
    <t>R02末</t>
  </si>
  <si>
    <t>地方交付税</t>
  </si>
  <si>
    <t>国庫支出金</t>
  </si>
  <si>
    <t>　　　法人税割</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</si>
  <si>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</si>
  <si>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</si>
  <si>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</si>
  <si>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</si>
  <si>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</si>
  <si>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自動車取得税交付金</t>
  </si>
  <si>
    <t>公債費に準ずる債務負担行為に係るもの</t>
  </si>
  <si>
    <t>消防費</t>
  </si>
  <si>
    <t>教育費</t>
  </si>
  <si>
    <t>災害復旧費</t>
  </si>
  <si>
    <t>H30</t>
  </si>
  <si>
    <t>企業債
（地方債）
現在高</t>
  </si>
  <si>
    <t>　　特別土地保有税</t>
  </si>
  <si>
    <t>公債費</t>
  </si>
  <si>
    <t>経常損益</t>
  </si>
  <si>
    <t>　法定目的税</t>
  </si>
  <si>
    <t>東郷町ふるさと公社</t>
    <rPh sb="0" eb="3">
      <t>トウゴウチョウ</t>
    </rPh>
    <rPh sb="7" eb="9">
      <t>コウシャ</t>
    </rPh>
    <phoneticPr fontId="6"/>
  </si>
  <si>
    <t>　　入湯税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</si>
  <si>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</si>
  <si>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公営企業会計等</t>
    <rPh sb="0" eb="2">
      <t>コウエイ</t>
    </rPh>
    <rPh sb="2" eb="4">
      <t>キギョウ</t>
    </rPh>
    <rPh sb="4" eb="6">
      <t>カイケイ</t>
    </rPh>
    <rPh sb="6" eb="7">
      <t>トウ</t>
    </rPh>
    <phoneticPr fontId="6"/>
  </si>
  <si>
    <t>構成比</t>
  </si>
  <si>
    <t>経常経費充当一般財源等</t>
  </si>
  <si>
    <t>増減率(%)(B)</t>
    <rPh sb="0" eb="3">
      <t>ゾウゲンリツ</t>
    </rPh>
    <phoneticPr fontId="6"/>
  </si>
  <si>
    <t>義務的経費計</t>
    <rPh sb="0" eb="3">
      <t>ギムテキ</t>
    </rPh>
    <rPh sb="3" eb="5">
      <t>ケイヒ</t>
    </rPh>
    <rPh sb="5" eb="6">
      <t>ケイ</t>
    </rPh>
    <phoneticPr fontId="6"/>
  </si>
  <si>
    <t>　公債費</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</si>
  <si>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</si>
  <si>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</si>
  <si>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</si>
  <si>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</si>
  <si>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</si>
  <si>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</si>
  <si>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</si>
  <si>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</si>
  <si>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</si>
  <si>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地域振興基金</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</si>
  <si>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</si>
  <si>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</si>
  <si>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2.20</t>
  </si>
  <si>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</si>
  <si>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</si>
  <si>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</si>
  <si>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</si>
  <si>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</si>
  <si>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</si>
  <si>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</si>
  <si>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財政再生基準</t>
  </si>
  <si>
    <t>簡易水道</t>
  </si>
  <si>
    <t xml:space="preserve"> 過去５年間平均</t>
    <rPh sb="1" eb="3">
      <t>カコ</t>
    </rPh>
    <rPh sb="4" eb="6">
      <t>ネンカン</t>
    </rPh>
    <rPh sb="6" eb="8">
      <t>ヘイキン</t>
    </rPh>
    <phoneticPr fontId="6"/>
  </si>
  <si>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</si>
  <si>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</si>
  <si>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</si>
  <si>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</si>
  <si>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</si>
  <si>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保険税(料)収入額</t>
  </si>
  <si>
    <t>日向文化振興事業団</t>
    <rPh sb="0" eb="2">
      <t>ヒュウガ</t>
    </rPh>
    <rPh sb="2" eb="6">
      <t>ブンカ</t>
    </rPh>
    <rPh sb="6" eb="9">
      <t>ジギョウダン</t>
    </rPh>
    <phoneticPr fontId="6"/>
  </si>
  <si>
    <t>　うち単独</t>
  </si>
  <si>
    <t>日向市介護保険事業特別会計（保険事業勘定）</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</si>
  <si>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</si>
  <si>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</si>
  <si>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</si>
  <si>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</si>
  <si>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</si>
  <si>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</si>
  <si>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</si>
  <si>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</si>
  <si>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</si>
  <si>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</si>
  <si>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</si>
  <si>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</si>
  <si>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</si>
  <si>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</si>
  <si>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</si>
  <si>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</si>
  <si>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</si>
  <si>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</si>
  <si>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</si>
  <si>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</si>
  <si>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日向市公営住宅事業特別会計</t>
  </si>
  <si>
    <t>日向市財光寺南土地区画整理事業特別会計</t>
  </si>
  <si>
    <t xml:space="preserve"> R02</t>
  </si>
  <si>
    <t>日向市用地取得特別会計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</si>
  <si>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</si>
  <si>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日向市城山墓園事業特別会計</t>
  </si>
  <si>
    <t>健全化判断比率</t>
    <rPh sb="0" eb="3">
      <t>ケンゼンカ</t>
    </rPh>
    <rPh sb="3" eb="5">
      <t>ハンダン</t>
    </rPh>
    <rPh sb="5" eb="7">
      <t>ヒリツ</t>
    </rPh>
    <phoneticPr fontId="38"/>
  </si>
  <si>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</si>
  <si>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</si>
  <si>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</si>
  <si>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</si>
  <si>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</si>
  <si>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</si>
  <si>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</si>
  <si>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日向市国民健康保険事業特別会計</t>
  </si>
  <si>
    <t>日向市後期高齢者医療事業特別会計</t>
  </si>
  <si>
    <t>（参考）　普通建設事業費の分析</t>
    <rPh sb="1" eb="3">
      <t>サンコウ</t>
    </rPh>
    <rPh sb="5" eb="7">
      <t>フツウ</t>
    </rPh>
    <rPh sb="7" eb="9">
      <t>ケンセツ</t>
    </rPh>
    <rPh sb="9" eb="11">
      <t>ジギョウ</t>
    </rPh>
    <rPh sb="11" eb="12">
      <t>ヒ</t>
    </rPh>
    <rPh sb="13" eb="15">
      <t>ブンセキ</t>
    </rPh>
    <phoneticPr fontId="6"/>
  </si>
  <si>
    <t>日向市水道事業会計</t>
  </si>
  <si>
    <t>法適用企業</t>
  </si>
  <si>
    <t>日向市簡易水道事業会計</t>
  </si>
  <si>
    <t>日向市下水道事業会計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</si>
  <si>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</si>
  <si>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</si>
  <si>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日向市農業集落排水事業会計</t>
  </si>
  <si>
    <t>一時借入金利子
（同一団体における会計間の現金運用に係る利子は除く）</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</si>
  <si>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</si>
  <si>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</si>
  <si>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</si>
  <si>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</si>
  <si>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</si>
  <si>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</si>
  <si>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</si>
  <si>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</si>
  <si>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</si>
  <si>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</si>
  <si>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</si>
  <si>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</si>
  <si>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</si>
  <si>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</si>
  <si>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</si>
  <si>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</si>
  <si>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</si>
  <si>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</si>
  <si>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</si>
  <si>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</si>
  <si>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</si>
  <si>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</si>
  <si>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</si>
  <si>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</si>
  <si>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</si>
  <si>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宮崎県北部広域行政事務組合（特別会計）</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</si>
  <si>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</si>
  <si>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</si>
  <si>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</si>
  <si>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</si>
  <si>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</si>
  <si>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</si>
  <si>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</si>
  <si>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</si>
  <si>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</si>
  <si>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</si>
  <si>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</si>
  <si>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</si>
  <si>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</si>
  <si>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</si>
  <si>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</si>
  <si>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</si>
  <si>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</si>
  <si>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</si>
  <si>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</si>
  <si>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</si>
  <si>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</si>
  <si>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</si>
  <si>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</si>
  <si>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</si>
  <si>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</si>
  <si>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</si>
  <si>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</si>
  <si>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</si>
  <si>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</si>
  <si>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</si>
  <si>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</si>
  <si>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</si>
  <si>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R02</t>
  </si>
  <si>
    <t>▲ 4.00</t>
  </si>
  <si>
    <t>その他会計（赤字）</t>
  </si>
  <si>
    <t>（百万円）</t>
  </si>
  <si>
    <t>H29末</t>
  </si>
  <si>
    <t xml:space="preserve">※8：職員の状況については、令和3年地方公務員給与実態調査に基づいている。 </t>
  </si>
  <si>
    <t>法人事業税交付金</t>
  </si>
  <si>
    <t>R01末</t>
  </si>
  <si>
    <t>退職手当基金</t>
  </si>
  <si>
    <t>宮崎県北部広域行政事務組合（一般会計）</t>
  </si>
  <si>
    <t>　　鉱産税</t>
  </si>
  <si>
    <t>宮崎県後期高齢者医療広域連合　一般会計</t>
  </si>
  <si>
    <t>日向青果地方卸売市場</t>
    <rPh sb="0" eb="2">
      <t>ヒュウガ</t>
    </rPh>
    <rPh sb="2" eb="4">
      <t>セイカ</t>
    </rPh>
    <rPh sb="4" eb="6">
      <t>チホウ</t>
    </rPh>
    <rPh sb="6" eb="10">
      <t>オロシウ</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</si>
  <si>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</si>
  <si>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</si>
  <si>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</si>
  <si>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</si>
  <si>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</si>
  <si>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</si>
  <si>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　　市町村たばこ税</t>
  </si>
  <si>
    <t>自動車税環境性能割交付金</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</si>
  <si>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</si>
  <si>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</si>
  <si>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</si>
  <si>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</si>
  <si>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</si>
  <si>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</si>
  <si>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</si>
  <si>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</si>
  <si>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</si>
  <si>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</si>
  <si>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</si>
  <si>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</si>
  <si>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</si>
  <si>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　うち利子</t>
  </si>
  <si>
    <t>一時借入金利子</t>
  </si>
  <si>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</si>
  <si>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</si>
  <si>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</si>
  <si>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</si>
  <si>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</si>
  <si>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再差引収支</t>
    <rPh sb="0" eb="1">
      <t>サイ</t>
    </rPh>
    <rPh sb="1" eb="3">
      <t>サシヒキ</t>
    </rPh>
    <rPh sb="3" eb="5">
      <t>シュウシ</t>
    </rPh>
    <phoneticPr fontId="6"/>
  </si>
  <si>
    <t>実質公債費比率</t>
  </si>
  <si>
    <t>　繰出金</t>
  </si>
  <si>
    <t>　積立金</t>
  </si>
  <si>
    <t>工業用水道</t>
  </si>
  <si>
    <t>被保険者
1人当り</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</si>
  <si>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</si>
  <si>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</si>
  <si>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</si>
  <si>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</si>
  <si>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</si>
  <si>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</si>
  <si>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　うち臨時財政対策債</t>
  </si>
  <si>
    <t>歳入合計</t>
  </si>
  <si>
    <t>普通建設事業費</t>
  </si>
  <si>
    <t>　うち補助</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</si>
  <si>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</si>
  <si>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</si>
  <si>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</si>
  <si>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</si>
  <si>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</si>
  <si>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</si>
  <si>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</si>
  <si>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</si>
  <si>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前年度比18.6ポイントの減となっており改善傾向ではあるが、実質公債費比率については、新庁舎建設に伴う地方債償還等により分子の要素である元利償還金が高止まりしていることや、分母の要素である標準財政規模が前年度の特殊要因（普通交付税再算定）による反動減等の影響により減となったことにより、0.1ポイントの増となった。
　将来負担比率、実質公債費比率ともに類似団体と比較すると高い数値で推移していることから、引き続き、第２次日向市行財政改革大綱に基づきこれまで以上に公債費の適正化に努めていく。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</si>
</sst>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sz val="1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4">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4">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0" xfId="11" applyFont="1" applyAlignment="1">
      <alignment horizontal="center" vertical="center" wrapText="1"/>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11" fillId="0" borderId="0" xfId="12" applyFont="1">
      <alignment vertical="center"/>
    </xf>
    <xf numFmtId="0" fontId="2" fillId="0" borderId="23" xfId="11" applyFont="1" applyBorder="1" applyAlignment="1">
      <alignment horizontal="center" vertical="center"/>
    </xf>
    <xf numFmtId="0" fontId="11" fillId="0" borderId="26" xfId="13" applyFont="1" applyBorder="1">
      <alignment vertical="center"/>
    </xf>
    <xf numFmtId="0" fontId="11" fillId="0" borderId="28" xfId="13"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lignment vertical="center"/>
    </xf>
    <xf numFmtId="0" fontId="3" fillId="0" borderId="0" xfId="19">
      <alignment vertical="center"/>
    </xf>
    <xf numFmtId="0" fontId="16" fillId="0" borderId="0" xfId="19" applyFont="1">
      <alignment vertical="center"/>
    </xf>
    <xf numFmtId="0" fontId="3" fillId="3" borderId="0" xfId="19" applyFill="1">
      <alignment vertical="center"/>
    </xf>
    <xf numFmtId="49" fontId="2" fillId="3" borderId="0" xfId="15" applyNumberFormat="1" applyFont="1" applyFill="1">
      <alignment vertical="center"/>
    </xf>
    <xf numFmtId="0" fontId="2" fillId="3" borderId="0" xfId="15" applyFont="1" applyFill="1">
      <alignment vertical="center"/>
    </xf>
    <xf numFmtId="0" fontId="18" fillId="0" borderId="77" xfId="15" applyFont="1" applyBorder="1" applyAlignment="1" applyProtection="1">
      <alignment horizontal="center" vertical="center" shrinkToFit="1"/>
      <protection locked="0"/>
    </xf>
    <xf numFmtId="0" fontId="18" fillId="0" borderId="78" xfId="15" applyFont="1" applyBorder="1" applyAlignment="1" applyProtection="1">
      <alignment horizontal="center" vertical="center" shrinkToFit="1"/>
      <protection locked="0"/>
    </xf>
    <xf numFmtId="0" fontId="18" fillId="5" borderId="79" xfId="15" applyFont="1" applyFill="1" applyBorder="1" applyAlignment="1" applyProtection="1">
      <alignment horizontal="center" vertical="center" shrinkToFit="1"/>
      <protection locked="0"/>
    </xf>
    <xf numFmtId="0" fontId="18" fillId="0" borderId="80" xfId="15" applyFont="1" applyBorder="1" applyAlignment="1" applyProtection="1">
      <alignment horizontal="center" vertical="center" shrinkToFit="1"/>
      <protection locked="0"/>
    </xf>
    <xf numFmtId="0" fontId="12" fillId="3" borderId="0" xfId="15" applyFont="1" applyFill="1">
      <alignment vertical="center"/>
    </xf>
    <xf numFmtId="0" fontId="18" fillId="3" borderId="0" xfId="15" applyFont="1" applyFill="1">
      <alignment vertical="center"/>
    </xf>
    <xf numFmtId="0" fontId="18" fillId="0" borderId="81" xfId="15" applyFont="1" applyBorder="1" applyAlignment="1" applyProtection="1">
      <alignment horizontal="center" vertical="center" shrinkToFit="1"/>
      <protection locked="0"/>
    </xf>
    <xf numFmtId="0" fontId="18" fillId="3" borderId="0" xfId="15" applyFont="1" applyFill="1" applyAlignment="1">
      <alignment horizontal="center" vertical="center" shrinkToFit="1"/>
    </xf>
    <xf numFmtId="0" fontId="18" fillId="3" borderId="20" xfId="15" applyFont="1" applyFill="1" applyBorder="1">
      <alignment vertical="center"/>
    </xf>
    <xf numFmtId="0" fontId="18" fillId="3" borderId="12" xfId="15" applyFont="1" applyFill="1" applyBorder="1">
      <alignment vertical="center"/>
    </xf>
    <xf numFmtId="0" fontId="20" fillId="3" borderId="0" xfId="19" applyFont="1" applyFill="1">
      <alignment vertical="center"/>
    </xf>
    <xf numFmtId="0" fontId="18" fillId="3" borderId="0" xfId="15" applyFont="1" applyFill="1" applyAlignment="1">
      <alignment horizontal="left" vertical="center" shrinkToFit="1"/>
    </xf>
    <xf numFmtId="0" fontId="18" fillId="3" borderId="20" xfId="15" applyFont="1" applyFill="1" applyBorder="1" applyAlignment="1">
      <alignment horizontal="center" vertical="center"/>
    </xf>
    <xf numFmtId="0" fontId="18" fillId="3" borderId="23" xfId="15" applyFont="1" applyFill="1" applyBorder="1">
      <alignment vertical="center"/>
    </xf>
    <xf numFmtId="183" fontId="18" fillId="3" borderId="0" xfId="15" applyNumberFormat="1" applyFont="1" applyFill="1" applyAlignment="1">
      <alignment horizontal="right" vertical="center" shrinkToFit="1"/>
    </xf>
    <xf numFmtId="0" fontId="16" fillId="3" borderId="8" xfId="15" applyFont="1" applyFill="1" applyBorder="1">
      <alignment vertical="center"/>
    </xf>
    <xf numFmtId="0" fontId="16" fillId="3" borderId="0" xfId="15" applyFont="1" applyFill="1">
      <alignment vertical="center"/>
    </xf>
    <xf numFmtId="183" fontId="18" fillId="3" borderId="0" xfId="15" applyNumberFormat="1" applyFont="1" applyFill="1" applyAlignment="1">
      <alignment horizontal="left" vertical="center" shrinkToFit="1"/>
    </xf>
    <xf numFmtId="0" fontId="18" fillId="3" borderId="35" xfId="15" applyFont="1" applyFill="1" applyBorder="1">
      <alignment vertical="center"/>
    </xf>
    <xf numFmtId="0" fontId="16" fillId="3" borderId="0" xfId="15" applyFont="1" applyFill="1" applyAlignment="1">
      <alignment horizontal="center" vertical="center"/>
    </xf>
    <xf numFmtId="0" fontId="18" fillId="0" borderId="152" xfId="14" applyFont="1" applyBorder="1" applyAlignment="1" applyProtection="1">
      <alignment horizontal="center" vertical="center" shrinkToFit="1"/>
      <protection locked="0"/>
    </xf>
    <xf numFmtId="0" fontId="18" fillId="0" borderId="153" xfId="14" applyFont="1" applyBorder="1" applyAlignment="1" applyProtection="1">
      <alignment horizontal="center" vertical="center" shrinkToFit="1"/>
      <protection locked="0"/>
    </xf>
    <xf numFmtId="0" fontId="18" fillId="3" borderId="153" xfId="15" applyFont="1" applyFill="1" applyBorder="1" applyAlignment="1" applyProtection="1">
      <alignment horizontal="center" vertical="center" shrinkToFit="1"/>
      <protection locked="0"/>
    </xf>
    <xf numFmtId="0" fontId="18" fillId="3" borderId="0" xfId="15" applyFont="1" applyFill="1" applyAlignment="1">
      <alignment horizontal="center" vertical="center"/>
    </xf>
    <xf numFmtId="0" fontId="18" fillId="3" borderId="58" xfId="15" applyFont="1" applyFill="1" applyBorder="1">
      <alignment vertical="center"/>
    </xf>
    <xf numFmtId="0" fontId="2" fillId="3" borderId="20" xfId="15" applyFont="1" applyFill="1" applyBorder="1">
      <alignment vertical="center"/>
    </xf>
    <xf numFmtId="0" fontId="1" fillId="3" borderId="0" xfId="1" applyFill="1"/>
    <xf numFmtId="0" fontId="1" fillId="3" borderId="0" xfId="1" applyFill="1" applyProtection="1">
      <protection hidden="1"/>
    </xf>
    <xf numFmtId="0" fontId="3" fillId="0" borderId="14" xfId="23" applyFont="1" applyBorder="1">
      <alignment vertical="center"/>
    </xf>
    <xf numFmtId="0" fontId="3" fillId="0" borderId="42" xfId="23" applyFont="1" applyBorder="1">
      <alignment vertical="center"/>
    </xf>
    <xf numFmtId="178" fontId="15" fillId="0" borderId="0" xfId="23" applyNumberFormat="1" applyFont="1">
      <alignment vertical="center"/>
    </xf>
    <xf numFmtId="0" fontId="18" fillId="0" borderId="30" xfId="23" applyFont="1" applyBorder="1">
      <alignment vertical="center"/>
    </xf>
    <xf numFmtId="178" fontId="15" fillId="0" borderId="42" xfId="23" applyNumberFormat="1" applyFont="1" applyBorder="1">
      <alignment vertical="center"/>
    </xf>
    <xf numFmtId="178" fontId="15" fillId="0" borderId="31" xfId="23" applyNumberFormat="1" applyFont="1" applyBorder="1">
      <alignment vertical="center"/>
    </xf>
    <xf numFmtId="0" fontId="15" fillId="0" borderId="0" xfId="23" applyFont="1">
      <alignment vertical="center"/>
    </xf>
    <xf numFmtId="0" fontId="3" fillId="0" borderId="23" xfId="23" applyFont="1" applyBorder="1">
      <alignment vertical="center"/>
    </xf>
    <xf numFmtId="0" fontId="3" fillId="0" borderId="34" xfId="23" applyFont="1" applyBorder="1">
      <alignment vertical="center"/>
    </xf>
    <xf numFmtId="0" fontId="18" fillId="0" borderId="42" xfId="23" applyFont="1" applyBorder="1">
      <alignment vertical="center"/>
    </xf>
    <xf numFmtId="0" fontId="3" fillId="0" borderId="31" xfId="23" applyFont="1" applyBorder="1">
      <alignment vertical="center"/>
    </xf>
    <xf numFmtId="178" fontId="15" fillId="0" borderId="34" xfId="23" applyNumberFormat="1" applyFont="1" applyBorder="1">
      <alignment vertical="center"/>
    </xf>
    <xf numFmtId="0" fontId="3" fillId="3" borderId="30" xfId="23" applyFont="1" applyFill="1" applyBorder="1">
      <alignment vertical="center"/>
    </xf>
    <xf numFmtId="178" fontId="15" fillId="3" borderId="31" xfId="23" applyNumberFormat="1" applyFont="1" applyFill="1" applyBorder="1">
      <alignment vertical="center"/>
    </xf>
    <xf numFmtId="178" fontId="15" fillId="0" borderId="32" xfId="23" applyNumberFormat="1" applyFont="1" applyBorder="1">
      <alignment vertical="center"/>
    </xf>
    <xf numFmtId="0" fontId="15" fillId="0" borderId="0" xfId="23" applyFont="1" applyAlignment="1"/>
    <xf numFmtId="178" fontId="22" fillId="0" borderId="30" xfId="17" applyNumberFormat="1" applyFont="1" applyBorder="1" applyAlignment="1">
      <alignment vertical="center"/>
    </xf>
    <xf numFmtId="178" fontId="22" fillId="0" borderId="31" xfId="17" applyNumberFormat="1" applyFont="1" applyBorder="1" applyAlignment="1">
      <alignment vertical="center"/>
    </xf>
    <xf numFmtId="178" fontId="22" fillId="0" borderId="31" xfId="17" applyNumberFormat="1" applyFont="1" applyBorder="1" applyAlignment="1">
      <alignment horizontal="center" vertical="center"/>
    </xf>
    <xf numFmtId="0" fontId="3" fillId="3" borderId="23" xfId="23" applyFont="1" applyFill="1" applyBorder="1">
      <alignment vertical="center"/>
    </xf>
    <xf numFmtId="178" fontId="15" fillId="3" borderId="34" xfId="23" applyNumberFormat="1" applyFont="1" applyFill="1" applyBorder="1">
      <alignment vertical="center"/>
    </xf>
    <xf numFmtId="178" fontId="15" fillId="0" borderId="35" xfId="23" applyNumberFormat="1" applyFont="1" applyBorder="1">
      <alignment vertical="center"/>
    </xf>
    <xf numFmtId="178" fontId="22" fillId="0" borderId="16" xfId="17" applyNumberFormat="1" applyFont="1" applyBorder="1" applyAlignment="1">
      <alignment vertical="center"/>
    </xf>
    <xf numFmtId="178" fontId="22" fillId="0" borderId="15" xfId="17" applyNumberFormat="1" applyFont="1" applyBorder="1" applyAlignment="1">
      <alignment vertical="center"/>
    </xf>
    <xf numFmtId="178" fontId="22" fillId="0" borderId="171" xfId="17" applyNumberFormat="1" applyFont="1" applyBorder="1" applyAlignment="1">
      <alignment horizontal="center" vertical="center"/>
    </xf>
    <xf numFmtId="178" fontId="22" fillId="0" borderId="16" xfId="17" applyNumberFormat="1" applyFont="1" applyBorder="1" applyAlignment="1">
      <alignment horizontal="center" vertical="center"/>
    </xf>
    <xf numFmtId="178" fontId="22" fillId="0" borderId="27" xfId="17" applyNumberFormat="1" applyFont="1" applyBorder="1" applyAlignment="1">
      <alignment horizontal="center" vertical="center" wrapText="1"/>
    </xf>
    <xf numFmtId="183" fontId="22" fillId="0" borderId="27" xfId="18" applyNumberFormat="1" applyFont="1" applyBorder="1" applyAlignment="1">
      <alignment horizontal="right" vertical="center" shrinkToFit="1"/>
    </xf>
    <xf numFmtId="183" fontId="22" fillId="0" borderId="172" xfId="18" applyNumberFormat="1" applyFont="1" applyBorder="1" applyAlignment="1">
      <alignment horizontal="right" vertical="center" shrinkToFit="1"/>
    </xf>
    <xf numFmtId="0" fontId="3" fillId="3" borderId="16" xfId="23" applyFont="1" applyFill="1" applyBorder="1">
      <alignment vertical="center"/>
    </xf>
    <xf numFmtId="178" fontId="15" fillId="3" borderId="15" xfId="23" applyNumberFormat="1" applyFont="1" applyFill="1" applyBorder="1">
      <alignment vertical="center"/>
    </xf>
    <xf numFmtId="178" fontId="15" fillId="0" borderId="37" xfId="23" applyNumberFormat="1" applyFont="1" applyBorder="1">
      <alignment vertical="center"/>
    </xf>
    <xf numFmtId="178" fontId="22" fillId="0" borderId="32" xfId="17" applyNumberFormat="1" applyFont="1" applyBorder="1" applyAlignment="1">
      <alignment horizontal="center" vertical="center"/>
    </xf>
    <xf numFmtId="178" fontId="22" fillId="0" borderId="30" xfId="17" applyNumberFormat="1" applyFont="1" applyBorder="1" applyAlignment="1">
      <alignment horizontal="center" vertical="center"/>
    </xf>
    <xf numFmtId="183" fontId="22" fillId="0" borderId="30" xfId="18" applyNumberFormat="1" applyFont="1" applyBorder="1" applyAlignment="1">
      <alignment horizontal="right" vertical="center" shrinkToFit="1"/>
    </xf>
    <xf numFmtId="183" fontId="22" fillId="0" borderId="173" xfId="18" applyNumberFormat="1" applyFont="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3" applyNumberFormat="1" applyFont="1" applyBorder="1" applyAlignment="1">
      <alignment horizontal="center" vertical="center"/>
    </xf>
    <xf numFmtId="188" fontId="22" fillId="0" borderId="74" xfId="23" applyNumberFormat="1" applyFont="1" applyBorder="1" applyAlignment="1">
      <alignment horizontal="right" vertical="center" shrinkToFit="1"/>
    </xf>
    <xf numFmtId="184" fontId="22" fillId="0" borderId="74" xfId="23" applyNumberFormat="1" applyFont="1" applyBorder="1" applyAlignment="1">
      <alignment horizontal="right" vertical="center" shrinkToFit="1"/>
    </xf>
    <xf numFmtId="183" fontId="15" fillId="0" borderId="74" xfId="23" applyNumberFormat="1" applyFont="1" applyBorder="1" applyAlignment="1">
      <alignment horizontal="right" vertical="center" shrinkToFit="1"/>
    </xf>
    <xf numFmtId="178" fontId="22" fillId="0" borderId="35" xfId="17" applyNumberFormat="1" applyFont="1" applyBorder="1" applyAlignment="1">
      <alignment horizontal="center" vertical="center"/>
    </xf>
    <xf numFmtId="178" fontId="22" fillId="0" borderId="174" xfId="17" applyNumberFormat="1" applyFont="1" applyBorder="1" applyAlignment="1">
      <alignment horizontal="center" vertical="center" wrapText="1"/>
    </xf>
    <xf numFmtId="184" fontId="22" fillId="0" borderId="175" xfId="18" applyNumberFormat="1" applyFont="1" applyBorder="1" applyAlignment="1">
      <alignment horizontal="right" vertical="center" shrinkToFit="1"/>
    </xf>
    <xf numFmtId="184" fontId="22" fillId="0" borderId="171" xfId="18" applyNumberFormat="1" applyFont="1" applyBorder="1" applyAlignment="1">
      <alignment horizontal="right" vertical="center" shrinkToFit="1"/>
    </xf>
    <xf numFmtId="0" fontId="3" fillId="3" borderId="32" xfId="23" applyFont="1" applyFill="1" applyBorder="1">
      <alignment vertical="center"/>
    </xf>
    <xf numFmtId="178" fontId="15" fillId="3" borderId="74" xfId="23" applyNumberFormat="1" applyFont="1" applyFill="1" applyBorder="1" applyAlignment="1">
      <alignment horizontal="center" vertical="center"/>
    </xf>
    <xf numFmtId="178" fontId="15" fillId="0" borderId="176" xfId="23" applyNumberFormat="1" applyFont="1" applyBorder="1" applyAlignment="1">
      <alignment horizontal="center" vertical="center"/>
    </xf>
    <xf numFmtId="188" fontId="22" fillId="0" borderId="176" xfId="23" applyNumberFormat="1" applyFont="1" applyBorder="1" applyAlignment="1">
      <alignment horizontal="right" vertical="center" shrinkToFit="1"/>
    </xf>
    <xf numFmtId="184" fontId="22" fillId="0" borderId="176" xfId="23" applyNumberFormat="1" applyFont="1" applyBorder="1" applyAlignment="1">
      <alignment horizontal="right" vertical="center" shrinkToFit="1"/>
    </xf>
    <xf numFmtId="189" fontId="15" fillId="0" borderId="34" xfId="23" applyNumberFormat="1" applyFont="1" applyBorder="1">
      <alignment vertical="center"/>
    </xf>
    <xf numFmtId="189" fontId="15" fillId="0" borderId="0" xfId="23" applyNumberFormat="1" applyFont="1">
      <alignment vertical="center"/>
    </xf>
    <xf numFmtId="0" fontId="3" fillId="0" borderId="0" xfId="23" applyFont="1" applyAlignment="1"/>
    <xf numFmtId="178" fontId="11" fillId="0" borderId="177" xfId="17" applyNumberFormat="1" applyFont="1" applyBorder="1" applyAlignment="1">
      <alignment horizontal="center" vertical="center"/>
    </xf>
    <xf numFmtId="183" fontId="22" fillId="0" borderId="177" xfId="18" applyNumberFormat="1" applyFont="1" applyBorder="1" applyAlignment="1">
      <alignment horizontal="right" vertical="center" shrinkToFit="1"/>
    </xf>
    <xf numFmtId="183" fontId="22" fillId="0" borderId="178" xfId="18" applyNumberFormat="1" applyFont="1" applyBorder="1" applyAlignment="1">
      <alignment horizontal="right" vertical="center" shrinkToFit="1"/>
    </xf>
    <xf numFmtId="0" fontId="3" fillId="3" borderId="35" xfId="23" applyFont="1" applyFill="1" applyBorder="1">
      <alignment vertical="center"/>
    </xf>
    <xf numFmtId="178" fontId="2" fillId="3" borderId="176" xfId="23"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3" applyNumberFormat="1" applyFont="1" applyBorder="1" applyAlignment="1">
      <alignment horizontal="center" vertical="center"/>
    </xf>
    <xf numFmtId="188" fontId="15" fillId="0" borderId="174" xfId="23" applyNumberFormat="1" applyFont="1" applyBorder="1" applyAlignment="1">
      <alignment horizontal="right" vertical="center" shrinkToFit="1"/>
    </xf>
    <xf numFmtId="184" fontId="15" fillId="0" borderId="174" xfId="23" applyNumberFormat="1" applyFont="1" applyBorder="1" applyAlignment="1">
      <alignment horizontal="right" vertical="center" shrinkToFit="1"/>
    </xf>
    <xf numFmtId="183" fontId="15" fillId="3" borderId="176" xfId="23" applyNumberFormat="1" applyFont="1" applyFill="1" applyBorder="1" applyAlignment="1">
      <alignment horizontal="right" vertical="center" shrinkToFit="1"/>
    </xf>
    <xf numFmtId="183" fontId="15" fillId="0" borderId="176" xfId="23" applyNumberFormat="1" applyFont="1" applyBorder="1" applyAlignment="1">
      <alignment horizontal="right" vertical="center" shrinkToFit="1"/>
    </xf>
    <xf numFmtId="189" fontId="15" fillId="0" borderId="23" xfId="23" applyNumberFormat="1" applyFont="1" applyBorder="1">
      <alignment vertical="center"/>
    </xf>
    <xf numFmtId="178" fontId="22" fillId="0" borderId="34" xfId="17" applyNumberFormat="1" applyFont="1" applyBorder="1" applyAlignment="1">
      <alignment horizontal="center" vertical="center" wrapText="1"/>
    </xf>
    <xf numFmtId="184" fontId="22" fillId="0" borderId="179" xfId="18" applyNumberFormat="1" applyFont="1" applyBorder="1" applyAlignment="1">
      <alignment horizontal="right" vertical="center" shrinkToFit="1"/>
    </xf>
    <xf numFmtId="184" fontId="22" fillId="0" borderId="180" xfId="18" applyNumberFormat="1" applyFont="1" applyBorder="1" applyAlignment="1">
      <alignment horizontal="right" vertical="center" shrinkToFit="1"/>
    </xf>
    <xf numFmtId="184" fontId="22" fillId="0" borderId="23" xfId="18" applyNumberFormat="1" applyFont="1" applyBorder="1" applyAlignment="1">
      <alignment horizontal="right" vertical="center" shrinkToFit="1"/>
    </xf>
    <xf numFmtId="0" fontId="3" fillId="3" borderId="37" xfId="23" applyFont="1" applyFill="1" applyBorder="1">
      <alignment vertical="center"/>
    </xf>
    <xf numFmtId="178" fontId="15" fillId="3" borderId="174" xfId="23"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3" applyNumberFormat="1" applyFont="1" applyAlignment="1">
      <alignment horizontal="center" vertical="center"/>
    </xf>
    <xf numFmtId="178" fontId="22" fillId="0" borderId="37" xfId="17" applyNumberFormat="1" applyFont="1" applyBorder="1" applyAlignment="1">
      <alignment horizontal="center" vertical="center"/>
    </xf>
    <xf numFmtId="178" fontId="22" fillId="0" borderId="74" xfId="17" applyNumberFormat="1" applyFont="1" applyBorder="1" applyAlignment="1">
      <alignment horizontal="center" vertical="center"/>
    </xf>
    <xf numFmtId="184" fontId="22" fillId="0" borderId="27" xfId="18" applyNumberFormat="1" applyFont="1" applyBorder="1" applyAlignment="1">
      <alignment horizontal="right" vertical="center" shrinkToFit="1"/>
    </xf>
    <xf numFmtId="184" fontId="22" fillId="0" borderId="172" xfId="18" applyNumberFormat="1" applyFont="1" applyBorder="1" applyAlignment="1">
      <alignment horizontal="right" vertical="center" shrinkToFit="1"/>
    </xf>
    <xf numFmtId="0" fontId="3" fillId="0" borderId="0" xfId="23" applyFont="1">
      <alignment vertical="center"/>
    </xf>
    <xf numFmtId="0" fontId="3" fillId="0" borderId="16" xfId="23" applyFont="1" applyBorder="1">
      <alignment vertical="center"/>
    </xf>
    <xf numFmtId="178" fontId="15" fillId="0" borderId="14" xfId="23" applyNumberFormat="1" applyFont="1" applyBorder="1">
      <alignment vertical="center"/>
    </xf>
    <xf numFmtId="178" fontId="15" fillId="0" borderId="15" xfId="23" applyNumberFormat="1" applyFont="1" applyBorder="1">
      <alignment vertical="center"/>
    </xf>
    <xf numFmtId="0" fontId="3" fillId="0" borderId="16" xfId="23" applyFont="1" applyBorder="1" applyAlignment="1"/>
    <xf numFmtId="0" fontId="3" fillId="0" borderId="14" xfId="23" applyFont="1" applyBorder="1" applyAlignment="1"/>
    <xf numFmtId="0" fontId="3" fillId="0" borderId="15" xfId="23" applyFont="1" applyBorder="1">
      <alignment vertical="center"/>
    </xf>
    <xf numFmtId="0" fontId="23" fillId="6" borderId="6" xfId="8" applyFont="1" applyFill="1" applyBorder="1" applyAlignment="1"/>
    <xf numFmtId="0" fontId="23" fillId="0" borderId="8"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61" xfId="8" applyFont="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Border="1" applyAlignment="1">
      <alignment horizontal="right" vertical="center" shrinkToFit="1"/>
    </xf>
    <xf numFmtId="185" fontId="23" fillId="0" borderId="4" xfId="8" applyNumberFormat="1" applyFont="1" applyBorder="1" applyAlignment="1">
      <alignment horizontal="right" vertical="center" shrinkToFit="1"/>
    </xf>
    <xf numFmtId="185" fontId="23" fillId="0" borderId="79" xfId="8" applyNumberFormat="1" applyFont="1" applyBorder="1" applyAlignment="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Border="1" applyAlignment="1">
      <alignment horizontal="right" vertical="center" shrinkToFit="1"/>
    </xf>
    <xf numFmtId="185" fontId="23" fillId="0" borderId="27" xfId="8" applyNumberFormat="1" applyFont="1" applyBorder="1" applyAlignment="1">
      <alignment horizontal="right" vertical="center" shrinkToFit="1"/>
    </xf>
    <xf numFmtId="185" fontId="23" fillId="0" borderId="182" xfId="8" applyNumberFormat="1" applyFont="1" applyBorder="1" applyAlignment="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Border="1" applyAlignment="1">
      <alignment horizontal="right" vertical="center" shrinkToFit="1"/>
    </xf>
    <xf numFmtId="185" fontId="23" fillId="0" borderId="48" xfId="8" applyNumberFormat="1" applyFont="1" applyBorder="1" applyAlignment="1">
      <alignment horizontal="right" vertical="center" shrinkToFit="1"/>
    </xf>
    <xf numFmtId="185" fontId="23" fillId="0" borderId="62" xfId="8" applyNumberFormat="1" applyFont="1" applyBorder="1" applyAlignment="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Border="1" applyAlignment="1">
      <alignment vertical="center" wrapText="1"/>
    </xf>
    <xf numFmtId="0" fontId="23" fillId="0" borderId="57" xfId="21" applyFont="1" applyBorder="1">
      <alignment vertical="center"/>
    </xf>
    <xf numFmtId="0" fontId="23" fillId="0" borderId="12" xfId="21" applyFont="1" applyBorder="1">
      <alignment vertical="center"/>
    </xf>
    <xf numFmtId="0" fontId="23" fillId="0" borderId="61" xfId="21" applyFont="1" applyBorder="1">
      <alignment vertical="center"/>
    </xf>
    <xf numFmtId="0" fontId="25" fillId="0" borderId="0" xfId="21" applyFont="1">
      <alignment vertical="center"/>
    </xf>
    <xf numFmtId="0" fontId="23" fillId="7" borderId="18" xfId="21" applyFont="1" applyFill="1" applyBorder="1" applyAlignment="1">
      <alignment horizontal="right" vertical="top"/>
    </xf>
    <xf numFmtId="0" fontId="25" fillId="0" borderId="0" xfId="21" applyFont="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5" fontId="23" fillId="0" borderId="183" xfId="21" applyNumberFormat="1" applyFont="1" applyBorder="1" applyAlignment="1">
      <alignment horizontal="right" vertical="center" shrinkToFit="1"/>
    </xf>
    <xf numFmtId="185" fontId="23" fillId="0" borderId="184" xfId="21" applyNumberFormat="1" applyFont="1" applyBorder="1" applyAlignment="1">
      <alignment horizontal="right" vertical="center" shrinkToFit="1"/>
    </xf>
    <xf numFmtId="0" fontId="23" fillId="7" borderId="24" xfId="21" applyFont="1" applyFill="1" applyBorder="1" applyAlignment="1">
      <alignment horizontal="center" vertical="center"/>
    </xf>
    <xf numFmtId="185" fontId="23" fillId="0" borderId="185" xfId="21" applyNumberFormat="1" applyFont="1" applyBorder="1" applyAlignment="1">
      <alignment horizontal="right" vertical="center" shrinkToFit="1"/>
    </xf>
    <xf numFmtId="185" fontId="23" fillId="0" borderId="74" xfId="21" applyNumberFormat="1" applyFont="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Border="1" applyAlignment="1">
      <alignment horizontal="right" vertical="center" shrinkToFit="1"/>
    </xf>
    <xf numFmtId="185" fontId="23" fillId="0" borderId="187" xfId="21" applyNumberFormat="1" applyFont="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Border="1" applyAlignment="1">
      <alignment vertical="center" wrapText="1"/>
    </xf>
    <xf numFmtId="0" fontId="25" fillId="0" borderId="32" xfId="10" applyFont="1" applyBorder="1">
      <alignment vertical="center"/>
    </xf>
    <xf numFmtId="0" fontId="25" fillId="0" borderId="30" xfId="10" applyFont="1" applyBorder="1">
      <alignment vertical="center"/>
    </xf>
    <xf numFmtId="0" fontId="25"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Border="1" applyAlignment="1">
      <alignment horizontal="right" vertical="center" shrinkToFit="1"/>
    </xf>
    <xf numFmtId="183" fontId="25" fillId="0" borderId="184" xfId="10" applyNumberFormat="1" applyFont="1" applyBorder="1" applyAlignment="1">
      <alignment horizontal="right" vertical="center" shrinkToFit="1"/>
    </xf>
    <xf numFmtId="183" fontId="25" fillId="0" borderId="79" xfId="10" applyNumberFormat="1" applyFont="1" applyBorder="1" applyAlignment="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Border="1" applyAlignment="1">
      <alignment horizontal="right" vertical="center" shrinkToFit="1"/>
    </xf>
    <xf numFmtId="183" fontId="25" fillId="0" borderId="74" xfId="10" applyNumberFormat="1" applyFont="1" applyBorder="1" applyAlignment="1">
      <alignment horizontal="right" vertical="center" shrinkToFit="1"/>
    </xf>
    <xf numFmtId="183" fontId="25" fillId="0" borderId="182" xfId="10" applyNumberFormat="1" applyFont="1" applyBorder="1" applyAlignment="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Border="1" applyAlignment="1">
      <alignment horizontal="right" vertical="center" shrinkToFit="1"/>
    </xf>
    <xf numFmtId="183" fontId="25" fillId="0" borderId="187" xfId="10" applyNumberFormat="1" applyFont="1" applyBorder="1" applyAlignment="1">
      <alignment horizontal="right" vertical="center" shrinkToFit="1"/>
    </xf>
    <xf numFmtId="183" fontId="25" fillId="0" borderId="62" xfId="10" applyNumberFormat="1" applyFont="1" applyBorder="1" applyAlignment="1">
      <alignment horizontal="right" vertical="center" shrinkToFit="1"/>
    </xf>
    <xf numFmtId="0" fontId="29" fillId="0" borderId="0" xfId="10"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26" xfId="9" applyFont="1" applyBorder="1">
      <alignment vertical="center"/>
    </xf>
    <xf numFmtId="0" fontId="25" fillId="0" borderId="32" xfId="9" applyFont="1" applyBorder="1" applyAlignment="1">
      <alignment vertical="center" wrapText="1"/>
    </xf>
    <xf numFmtId="0" fontId="25" fillId="0" borderId="0" xfId="9" applyFont="1" applyAlignment="1">
      <alignment horizontal="left" vertical="center"/>
    </xf>
    <xf numFmtId="183" fontId="25" fillId="0" borderId="0" xfId="9" applyNumberFormat="1" applyFont="1" applyAlignment="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Border="1" applyAlignment="1">
      <alignment horizontal="center" vertical="center" wrapText="1"/>
    </xf>
    <xf numFmtId="0" fontId="30" fillId="0" borderId="12" xfId="8" applyFont="1" applyBorder="1" applyAlignment="1">
      <alignment horizontal="center" vertical="center" wrapText="1"/>
    </xf>
    <xf numFmtId="0" fontId="30" fillId="0" borderId="2" xfId="8" applyFont="1" applyBorder="1" applyAlignment="1">
      <alignment horizontal="center" vertical="center"/>
    </xf>
    <xf numFmtId="0" fontId="30" fillId="0" borderId="5" xfId="8" applyFont="1" applyBorder="1" applyAlignment="1">
      <alignment horizontal="center" vertical="center"/>
    </xf>
    <xf numFmtId="0" fontId="30" fillId="0" borderId="6" xfId="8" applyFont="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Border="1" applyAlignment="1">
      <alignment horizontal="right" vertical="center" shrinkToFit="1"/>
    </xf>
    <xf numFmtId="183" fontId="30" fillId="0" borderId="27" xfId="7" applyNumberFormat="1" applyFont="1" applyBorder="1" applyAlignment="1">
      <alignment horizontal="right" vertical="center" shrinkToFit="1"/>
    </xf>
    <xf numFmtId="183" fontId="30" fillId="0" borderId="74" xfId="7" applyNumberFormat="1" applyFont="1" applyBorder="1" applyAlignment="1">
      <alignment horizontal="right" vertical="center" shrinkToFit="1"/>
    </xf>
    <xf numFmtId="183" fontId="30" fillId="0" borderId="74" xfId="7" applyNumberFormat="1" applyFont="1" applyBorder="1" applyAlignment="1" applyProtection="1">
      <alignment horizontal="right" vertical="center" shrinkToFit="1"/>
      <protection locked="0"/>
    </xf>
    <xf numFmtId="183" fontId="30" fillId="0" borderId="182" xfId="7" applyNumberFormat="1" applyFont="1" applyBorder="1" applyAlignment="1" applyProtection="1">
      <alignment horizontal="right" vertical="center" shrinkToFit="1"/>
      <protection locked="0"/>
    </xf>
    <xf numFmtId="183" fontId="30" fillId="0" borderId="29" xfId="7" applyNumberFormat="1" applyFont="1" applyBorder="1" applyAlignment="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Border="1" applyAlignment="1">
      <alignment horizontal="right" vertical="center" shrinkToFit="1"/>
    </xf>
    <xf numFmtId="183" fontId="30" fillId="0" borderId="48" xfId="7" applyNumberFormat="1" applyFont="1" applyBorder="1" applyAlignment="1">
      <alignment horizontal="right" vertical="center" shrinkToFit="1"/>
    </xf>
    <xf numFmtId="183" fontId="30" fillId="0" borderId="187" xfId="7" applyNumberFormat="1" applyFont="1" applyBorder="1" applyAlignment="1">
      <alignment horizontal="right" vertical="center" shrinkToFit="1"/>
    </xf>
    <xf numFmtId="183" fontId="30" fillId="0" borderId="187" xfId="7" applyNumberFormat="1" applyFont="1" applyBorder="1" applyAlignment="1" applyProtection="1">
      <alignment horizontal="right" vertical="center" shrinkToFit="1"/>
      <protection locked="0"/>
    </xf>
    <xf numFmtId="183" fontId="30" fillId="0" borderId="62" xfId="7" applyNumberFormat="1" applyFont="1" applyBorder="1" applyAlignment="1" applyProtection="1">
      <alignment horizontal="right" vertical="center" shrinkToFit="1"/>
      <protection locked="0"/>
    </xf>
    <xf numFmtId="183" fontId="30" fillId="0" borderId="55" xfId="7"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0" fontId="22" fillId="0" borderId="175" xfId="1" applyNumberFormat="1" applyFont="1" applyBorder="1" applyAlignment="1">
      <alignment vertical="center"/>
    </xf>
    <xf numFmtId="190"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0" fontId="22" fillId="0" borderId="179" xfId="1" applyNumberFormat="1" applyFont="1" applyBorder="1" applyAlignment="1">
      <alignment vertical="center"/>
    </xf>
    <xf numFmtId="190" fontId="22" fillId="0" borderId="180" xfId="1" applyNumberFormat="1" applyFont="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3"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3" applyFont="1" applyBorder="1">
      <alignment vertical="center"/>
    </xf>
    <xf numFmtId="0" fontId="3" fillId="0" borderId="35" xfId="23" applyFont="1" applyBorder="1">
      <alignment vertical="center"/>
    </xf>
    <xf numFmtId="178" fontId="3" fillId="0" borderId="42" xfId="23" applyNumberFormat="1" applyFont="1" applyBorder="1">
      <alignment vertical="center"/>
    </xf>
    <xf numFmtId="178" fontId="3" fillId="0" borderId="31" xfId="23" applyNumberFormat="1" applyFont="1" applyBorder="1">
      <alignment vertical="center"/>
    </xf>
    <xf numFmtId="178" fontId="3" fillId="0" borderId="34" xfId="23" applyNumberFormat="1" applyFont="1" applyBorder="1">
      <alignment vertical="center"/>
    </xf>
    <xf numFmtId="178" fontId="0" fillId="0" borderId="0" xfId="23" applyNumberFormat="1" applyFont="1">
      <alignment vertical="center"/>
    </xf>
    <xf numFmtId="178" fontId="3" fillId="3" borderId="0" xfId="23" applyNumberFormat="1" applyFont="1" applyFill="1" applyAlignment="1">
      <alignment vertical="center" wrapText="1"/>
    </xf>
    <xf numFmtId="187" fontId="3" fillId="3" borderId="0" xfId="22" applyNumberFormat="1" applyFont="1" applyFill="1" applyAlignment="1">
      <alignment vertical="center" wrapText="1"/>
    </xf>
    <xf numFmtId="178" fontId="1" fillId="0" borderId="0" xfId="17" applyNumberFormat="1" applyAlignment="1">
      <alignment vertical="center"/>
    </xf>
    <xf numFmtId="178" fontId="1" fillId="0" borderId="0" xfId="23" applyNumberFormat="1" applyAlignment="1">
      <alignment horizontal="center" vertical="center"/>
    </xf>
    <xf numFmtId="183" fontId="1" fillId="0" borderId="0" xfId="18" applyNumberFormat="1" applyAlignment="1">
      <alignment horizontal="right" vertical="center"/>
    </xf>
    <xf numFmtId="49" fontId="3" fillId="3" borderId="0" xfId="22" applyNumberFormat="1" applyFont="1" applyFill="1" applyAlignment="1">
      <alignment horizontal="center" vertical="center" wrapText="1"/>
    </xf>
    <xf numFmtId="191" fontId="3" fillId="0" borderId="0" xfId="23" applyNumberFormat="1" applyFont="1">
      <alignment vertical="center"/>
    </xf>
    <xf numFmtId="0" fontId="33" fillId="0" borderId="0" xfId="16" applyFont="1">
      <alignment vertical="center"/>
    </xf>
    <xf numFmtId="184" fontId="1" fillId="0" borderId="0" xfId="18" applyNumberFormat="1" applyAlignment="1">
      <alignment horizontal="right" vertical="center"/>
    </xf>
    <xf numFmtId="49" fontId="3" fillId="3" borderId="0" xfId="22" applyNumberFormat="1" applyFont="1" applyFill="1" applyAlignment="1">
      <alignment horizontal="center" vertical="center"/>
    </xf>
    <xf numFmtId="189" fontId="3" fillId="0" borderId="34" xfId="23" applyNumberFormat="1" applyFont="1" applyBorder="1">
      <alignment vertical="center"/>
    </xf>
    <xf numFmtId="189" fontId="3" fillId="0" borderId="23" xfId="23" applyNumberFormat="1" applyFont="1" applyBorder="1">
      <alignment vertical="center"/>
    </xf>
    <xf numFmtId="189" fontId="3" fillId="0" borderId="0" xfId="22" applyNumberFormat="1" applyFont="1">
      <alignment vertical="center"/>
    </xf>
    <xf numFmtId="178" fontId="3" fillId="0" borderId="14" xfId="23" applyNumberFormat="1" applyFont="1" applyBorder="1">
      <alignment vertical="center"/>
    </xf>
    <xf numFmtId="178" fontId="3" fillId="0" borderId="15" xfId="23" applyNumberFormat="1" applyFont="1" applyBorder="1">
      <alignment vertical="center"/>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pplyProtection="1">
      <alignment horizontal="left" vertical="center" wrapText="1"/>
      <protection hidden="1"/>
    </xf>
    <xf numFmtId="176"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2" fillId="0" borderId="35" xfId="11" applyFont="1" applyBorder="1">
      <alignment vertical="center"/>
    </xf>
    <xf numFmtId="0" fontId="12"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1" fillId="0" borderId="33" xfId="13" applyFont="1" applyBorder="1" applyAlignment="1">
      <alignment horizontal="center" vertical="center" shrinkToFit="1"/>
    </xf>
    <xf numFmtId="0" fontId="11" fillId="0" borderId="36" xfId="13" applyFont="1" applyBorder="1" applyAlignment="1">
      <alignment horizontal="center" vertical="center" shrinkToFit="1"/>
    </xf>
    <xf numFmtId="0" fontId="11" fillId="0" borderId="38" xfId="13" applyFont="1" applyBorder="1" applyAlignment="1">
      <alignment horizontal="center" vertical="center" shrinkToFit="1"/>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0" xfId="11" applyFont="1" applyBorder="1">
      <alignment vertical="center"/>
    </xf>
    <xf numFmtId="0" fontId="11" fillId="0" borderId="23" xfId="11" applyFont="1" applyBorder="1">
      <alignment vertical="center"/>
    </xf>
    <xf numFmtId="0" fontId="11" fillId="0" borderId="16"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30" xfId="13" applyFont="1" applyBorder="1" applyAlignment="1">
      <alignment horizontal="center" vertical="center" shrinkToFit="1"/>
    </xf>
    <xf numFmtId="0" fontId="11" fillId="0" borderId="23" xfId="13" applyFont="1" applyBorder="1" applyAlignment="1">
      <alignment horizontal="center" vertical="center" shrinkToFit="1"/>
    </xf>
    <xf numFmtId="0" fontId="11" fillId="0" borderId="16" xfId="13"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49" fontId="7" fillId="0" borderId="0" xfId="11" applyNumberFormat="1" applyFont="1" applyAlignment="1">
      <alignment horizontal="center" vertical="center"/>
    </xf>
    <xf numFmtId="0" fontId="2" fillId="0" borderId="64" xfId="11" applyFont="1" applyBorder="1" applyAlignment="1">
      <alignment horizontal="center"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31" xfId="6" applyNumberFormat="1" applyFont="1" applyBorder="1" applyAlignment="1">
      <alignment horizontal="right" vertical="center" shrinkToFit="1"/>
    </xf>
    <xf numFmtId="0" fontId="3" fillId="0" borderId="34" xfId="6" applyBorder="1" applyAlignment="1">
      <alignment horizontal="right" vertical="center" shrinkToFit="1"/>
    </xf>
    <xf numFmtId="0" fontId="3" fillId="0" borderId="67" xfId="6" applyBorder="1" applyAlignment="1">
      <alignment horizontal="right" vertical="center" shrinkToFit="1"/>
    </xf>
    <xf numFmtId="180" fontId="2" fillId="0" borderId="73" xfId="6" applyNumberFormat="1" applyFont="1" applyBorder="1" applyAlignment="1">
      <alignment horizontal="right" vertical="center" shrinkToFit="1"/>
    </xf>
    <xf numFmtId="180" fontId="3" fillId="0" borderId="34"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3" xfId="6" applyNumberFormat="1" applyFont="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11" fillId="0" borderId="0" xfId="12" applyFont="1">
      <alignment vertical="center"/>
    </xf>
    <xf numFmtId="0" fontId="2" fillId="0" borderId="42" xfId="6" applyFont="1" applyBorder="1">
      <alignment vertical="center"/>
    </xf>
    <xf numFmtId="0" fontId="2" fillId="0" borderId="14" xfId="6" applyFont="1" applyBorder="1">
      <alignment vertical="center"/>
    </xf>
    <xf numFmtId="178" fontId="2" fillId="0" borderId="42" xfId="6" applyNumberFormat="1" applyFont="1" applyBorder="1" applyAlignment="1">
      <alignment horizontal="right" vertical="center" shrinkToFit="1"/>
    </xf>
    <xf numFmtId="0" fontId="3" fillId="0" borderId="0" xfId="6" applyAlignment="1">
      <alignment horizontal="right" vertical="center" shrinkToFit="1"/>
    </xf>
    <xf numFmtId="0" fontId="3" fillId="0" borderId="66" xfId="6" applyBorder="1" applyAlignment="1">
      <alignment horizontal="right" vertical="center" shrinkToFit="1"/>
    </xf>
    <xf numFmtId="180" fontId="2" fillId="0" borderId="70" xfId="6" applyNumberFormat="1" applyFont="1" applyBorder="1" applyAlignment="1">
      <alignment horizontal="right" vertical="center" shrinkToFit="1"/>
    </xf>
    <xf numFmtId="180" fontId="3" fillId="0" borderId="0" xfId="6" applyNumberFormat="1" applyAlignment="1">
      <alignment horizontal="right" vertical="center" shrinkToFit="1"/>
    </xf>
    <xf numFmtId="180" fontId="3" fillId="0" borderId="66" xfId="6" applyNumberForma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2" borderId="70"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Alignment="1">
      <alignment horizontal="right" vertical="center" shrinkToFit="1"/>
    </xf>
    <xf numFmtId="0" fontId="2" fillId="2" borderId="14" xfId="6" applyFont="1" applyFill="1" applyBorder="1" applyAlignment="1">
      <alignment horizontal="right" vertical="center" shrinkToFit="1"/>
    </xf>
    <xf numFmtId="178" fontId="2" fillId="0" borderId="66"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180" fontId="2" fillId="0" borderId="34"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0" fontId="2" fillId="0" borderId="31" xfId="6" applyFont="1" applyBorder="1" applyAlignment="1">
      <alignment horizontal="left" vertical="center"/>
    </xf>
    <xf numFmtId="0" fontId="2" fillId="0" borderId="34" xfId="6" applyFont="1" applyBorder="1" applyAlignment="1">
      <alignment horizontal="left" vertical="center"/>
    </xf>
    <xf numFmtId="0" fontId="2" fillId="0" borderId="15" xfId="6" applyFont="1" applyBorder="1" applyAlignment="1">
      <alignment horizontal="left" vertical="center"/>
    </xf>
    <xf numFmtId="0" fontId="3" fillId="0" borderId="15" xfId="6" applyBorder="1" applyAlignment="1">
      <alignment horizontal="right" vertical="center" shrinkToFit="1"/>
    </xf>
    <xf numFmtId="178" fontId="2" fillId="0" borderId="15" xfId="6" applyNumberFormat="1" applyFont="1" applyBorder="1" applyAlignment="1">
      <alignment horizontal="right" vertical="center" shrinkToFit="1"/>
    </xf>
    <xf numFmtId="0" fontId="2" fillId="0" borderId="42" xfId="6" applyFont="1" applyBorder="1" applyAlignment="1">
      <alignment horizontal="left" vertical="center"/>
    </xf>
    <xf numFmtId="0" fontId="2" fillId="0" borderId="14" xfId="6" applyFont="1" applyBorder="1" applyAlignment="1">
      <alignment horizontal="left" vertical="center"/>
    </xf>
    <xf numFmtId="0" fontId="3" fillId="0" borderId="14" xfId="6" applyBorder="1" applyAlignment="1">
      <alignment horizontal="right" vertical="center" shrinkToFit="1"/>
    </xf>
    <xf numFmtId="178" fontId="2" fillId="0" borderId="14" xfId="6" applyNumberFormat="1" applyFont="1" applyBorder="1" applyAlignment="1">
      <alignment horizontal="right" vertical="center" shrinkToFit="1"/>
    </xf>
    <xf numFmtId="180" fontId="3" fillId="0" borderId="14" xfId="6" applyNumberFormat="1" applyBorder="1" applyAlignment="1">
      <alignment horizontal="right" vertical="center" shrinkToFit="1"/>
    </xf>
    <xf numFmtId="0" fontId="2" fillId="0" borderId="30" xfId="6" applyFont="1" applyBorder="1" applyAlignment="1">
      <alignment horizontal="left" vertical="center"/>
    </xf>
    <xf numFmtId="0" fontId="2" fillId="0" borderId="23" xfId="6" applyFont="1" applyBorder="1" applyAlignment="1">
      <alignment horizontal="left" vertical="center"/>
    </xf>
    <xf numFmtId="0" fontId="2" fillId="0" borderId="16" xfId="6" applyFont="1" applyBorder="1" applyAlignment="1">
      <alignment horizontal="left" vertical="center"/>
    </xf>
    <xf numFmtId="178" fontId="2" fillId="0" borderId="30"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16" xfId="6" applyNumberFormat="1" applyFont="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10" fillId="0" borderId="42" xfId="6" applyFont="1" applyBorder="1">
      <alignment vertical="center"/>
    </xf>
    <xf numFmtId="0" fontId="10" fillId="0" borderId="0" xfId="6" applyFont="1">
      <alignment vertical="center"/>
    </xf>
    <xf numFmtId="0" fontId="10" fillId="0" borderId="14" xfId="6" applyFont="1" applyBorder="1">
      <alignment vertical="center"/>
    </xf>
    <xf numFmtId="180" fontId="2" fillId="0" borderId="31"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0" fontId="3" fillId="0" borderId="23" xfId="6" applyBorder="1" applyAlignment="1">
      <alignment horizontal="right" vertical="center" shrinkToFit="1"/>
    </xf>
    <xf numFmtId="0" fontId="3" fillId="0" borderId="16" xfId="6" applyBorder="1" applyAlignment="1">
      <alignment horizontal="right" vertical="center" shrinkToFit="1"/>
    </xf>
    <xf numFmtId="180" fontId="2" fillId="0" borderId="42" xfId="6" applyNumberFormat="1" applyFont="1" applyBorder="1" applyAlignment="1">
      <alignment horizontal="right" vertical="center" shrinkToFit="1"/>
    </xf>
    <xf numFmtId="180" fontId="2" fillId="0" borderId="30" xfId="6" applyNumberFormat="1" applyFont="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78" fontId="2" fillId="0" borderId="75" xfId="6" applyNumberFormat="1" applyFont="1" applyBorder="1" applyAlignment="1">
      <alignment horizontal="right" vertical="center" shrinkToFit="1"/>
    </xf>
    <xf numFmtId="0" fontId="1" fillId="0" borderId="0" xfId="4" applyAlignment="1">
      <alignment vertical="center"/>
    </xf>
    <xf numFmtId="0" fontId="1" fillId="0" borderId="14" xfId="4" applyBorder="1" applyAlignment="1">
      <alignment vertical="center"/>
    </xf>
    <xf numFmtId="0" fontId="10" fillId="0" borderId="32" xfId="6" applyFont="1" applyBorder="1" applyAlignment="1">
      <alignment horizontal="center" vertical="center"/>
    </xf>
    <xf numFmtId="0" fontId="10" fillId="0" borderId="35" xfId="6" applyFont="1" applyBorder="1" applyAlignment="1">
      <alignment horizontal="center" vertical="center"/>
    </xf>
    <xf numFmtId="0" fontId="10" fillId="0" borderId="37" xfId="6" applyFont="1" applyBorder="1" applyAlignment="1">
      <alignment horizontal="center" vertical="center"/>
    </xf>
    <xf numFmtId="178" fontId="2" fillId="0" borderId="65" xfId="6" applyNumberFormat="1" applyFont="1" applyBorder="1" applyAlignment="1">
      <alignment horizontal="right" vertical="center" shrinkToFit="1"/>
    </xf>
    <xf numFmtId="180" fontId="2" fillId="0" borderId="72" xfId="6" applyNumberFormat="1" applyFont="1" applyBorder="1" applyAlignment="1">
      <alignment horizontal="right" vertical="center" shrinkToFit="1"/>
    </xf>
    <xf numFmtId="180" fontId="2" fillId="0" borderId="65" xfId="6" applyNumberFormat="1" applyFont="1" applyBorder="1" applyAlignment="1">
      <alignment horizontal="right" vertical="center" shrinkToFit="1"/>
    </xf>
    <xf numFmtId="178" fontId="2" fillId="0" borderId="72"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180" fontId="2" fillId="0" borderId="69" xfId="6" applyNumberFormat="1" applyFont="1" applyBorder="1" applyAlignment="1">
      <alignment horizontal="right" vertical="center"/>
    </xf>
    <xf numFmtId="178" fontId="2" fillId="0" borderId="70" xfId="6" applyNumberFormat="1" applyFont="1" applyBorder="1" applyAlignment="1">
      <alignment horizontal="right" vertical="center"/>
    </xf>
    <xf numFmtId="178" fontId="2" fillId="0" borderId="14" xfId="6" applyNumberFormat="1" applyFont="1" applyBorder="1" applyAlignment="1">
      <alignment horizontal="right" vertical="center"/>
    </xf>
    <xf numFmtId="180" fontId="2" fillId="0" borderId="68"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64" xfId="6" applyNumberFormat="1" applyFont="1" applyBorder="1" applyAlignment="1">
      <alignment horizontal="center" vertical="center"/>
    </xf>
    <xf numFmtId="0" fontId="2" fillId="0" borderId="74" xfId="6" applyFont="1" applyBorder="1" applyAlignment="1">
      <alignment horizontal="center" vertical="center"/>
    </xf>
    <xf numFmtId="0" fontId="18" fillId="4" borderId="40" xfId="15" applyFont="1" applyFill="1" applyBorder="1" applyAlignment="1" applyProtection="1">
      <alignment horizontal="center" vertical="center" wrapText="1"/>
      <protection locked="0"/>
    </xf>
    <xf numFmtId="0" fontId="18" fillId="4" borderId="19" xfId="15" applyFont="1" applyFill="1" applyBorder="1" applyAlignment="1" applyProtection="1">
      <alignment horizontal="center" vertical="center" wrapText="1"/>
      <protection locked="0"/>
    </xf>
    <xf numFmtId="0" fontId="18" fillId="4" borderId="13" xfId="15" applyFont="1" applyFill="1" applyBorder="1" applyAlignment="1" applyProtection="1">
      <alignment horizontal="center" vertical="center" wrapText="1"/>
      <protection locked="0"/>
    </xf>
    <xf numFmtId="0" fontId="18" fillId="4" borderId="93" xfId="15" applyFont="1" applyFill="1" applyBorder="1" applyAlignment="1" applyProtection="1">
      <alignment horizontal="center" vertical="center" wrapText="1"/>
      <protection locked="0"/>
    </xf>
    <xf numFmtId="0" fontId="18" fillId="4" borderId="82" xfId="15" applyFont="1" applyFill="1" applyBorder="1" applyAlignment="1" applyProtection="1">
      <alignment horizontal="center" vertical="center" wrapText="1"/>
      <protection locked="0"/>
    </xf>
    <xf numFmtId="0" fontId="18" fillId="4" borderId="89" xfId="15" applyFont="1" applyFill="1" applyBorder="1" applyAlignment="1" applyProtection="1">
      <alignment horizontal="center" vertical="center" wrapText="1"/>
      <protection locked="0"/>
    </xf>
    <xf numFmtId="0" fontId="18" fillId="4" borderId="53" xfId="15" applyFont="1" applyFill="1" applyBorder="1" applyAlignment="1" applyProtection="1">
      <alignment horizontal="center" vertical="center" wrapText="1"/>
      <protection locked="0"/>
    </xf>
    <xf numFmtId="0" fontId="18" fillId="4" borderId="121" xfId="15" applyFont="1" applyFill="1" applyBorder="1" applyAlignment="1" applyProtection="1">
      <alignment horizontal="center" vertical="center" wrapText="1"/>
      <protection locked="0"/>
    </xf>
    <xf numFmtId="0" fontId="18" fillId="4" borderId="7" xfId="15" applyFont="1" applyFill="1" applyBorder="1" applyAlignment="1" applyProtection="1">
      <alignment horizontal="center" vertical="center"/>
      <protection locked="0"/>
    </xf>
    <xf numFmtId="0" fontId="18" fillId="4" borderId="19" xfId="15" applyFont="1" applyFill="1" applyBorder="1" applyAlignment="1" applyProtection="1">
      <alignment horizontal="center" vertical="center"/>
      <protection locked="0"/>
    </xf>
    <xf numFmtId="0" fontId="18" fillId="4" borderId="13" xfId="15" applyFont="1" applyFill="1" applyBorder="1" applyAlignment="1" applyProtection="1">
      <alignment horizontal="center" vertical="center"/>
      <protection locked="0"/>
    </xf>
    <xf numFmtId="0" fontId="18" fillId="4" borderId="76" xfId="15" applyFont="1" applyFill="1" applyBorder="1" applyAlignment="1" applyProtection="1">
      <alignment horizontal="center" vertical="center"/>
      <protection locked="0"/>
    </xf>
    <xf numFmtId="0" fontId="18" fillId="4" borderId="82" xfId="15" applyFont="1" applyFill="1" applyBorder="1" applyAlignment="1" applyProtection="1">
      <alignment horizontal="center" vertical="center"/>
      <protection locked="0"/>
    </xf>
    <xf numFmtId="0" fontId="18" fillId="4" borderId="89" xfId="15" applyFont="1" applyFill="1" applyBorder="1" applyAlignment="1" applyProtection="1">
      <alignment horizontal="center" vertical="center"/>
      <protection locked="0"/>
    </xf>
    <xf numFmtId="0" fontId="18" fillId="4" borderId="7" xfId="15" applyFont="1" applyFill="1" applyBorder="1" applyAlignment="1" applyProtection="1">
      <alignment horizontal="center" vertical="center" wrapText="1" shrinkToFit="1"/>
      <protection locked="0"/>
    </xf>
    <xf numFmtId="0" fontId="18" fillId="4" borderId="19" xfId="15" applyFont="1" applyFill="1" applyBorder="1" applyAlignment="1" applyProtection="1">
      <alignment horizontal="center" vertical="center" shrinkToFit="1"/>
      <protection locked="0"/>
    </xf>
    <xf numFmtId="0" fontId="18" fillId="4" borderId="53" xfId="15" applyFont="1" applyFill="1" applyBorder="1" applyAlignment="1" applyProtection="1">
      <alignment horizontal="center" vertical="center" shrinkToFit="1"/>
      <protection locked="0"/>
    </xf>
    <xf numFmtId="0" fontId="18" fillId="4" borderId="76" xfId="15" applyFont="1" applyFill="1" applyBorder="1" applyAlignment="1" applyProtection="1">
      <alignment horizontal="center" vertical="center" shrinkToFit="1"/>
      <protection locked="0"/>
    </xf>
    <xf numFmtId="0" fontId="18" fillId="4" borderId="82" xfId="15" applyFont="1" applyFill="1" applyBorder="1" applyAlignment="1" applyProtection="1">
      <alignment horizontal="center" vertical="center" shrinkToFit="1"/>
      <protection locked="0"/>
    </xf>
    <xf numFmtId="0" fontId="18" fillId="4" borderId="121" xfId="15" applyFont="1" applyFill="1" applyBorder="1" applyAlignment="1" applyProtection="1">
      <alignment horizontal="center" vertical="center" shrinkToFit="1"/>
      <protection locked="0"/>
    </xf>
    <xf numFmtId="0" fontId="18" fillId="4" borderId="40" xfId="15" applyFont="1" applyFill="1" applyBorder="1" applyAlignment="1" applyProtection="1">
      <alignment horizontal="center" vertical="center" wrapText="1" shrinkToFit="1"/>
      <protection locked="0"/>
    </xf>
    <xf numFmtId="0" fontId="18" fillId="4" borderId="13" xfId="15" applyFont="1" applyFill="1" applyBorder="1" applyAlignment="1" applyProtection="1">
      <alignment horizontal="center" vertical="center" shrinkToFit="1"/>
      <protection locked="0"/>
    </xf>
    <xf numFmtId="0" fontId="18" fillId="4" borderId="93" xfId="15" applyFont="1" applyFill="1" applyBorder="1" applyAlignment="1" applyProtection="1">
      <alignment horizontal="center" vertical="center" shrinkToFit="1"/>
      <protection locked="0"/>
    </xf>
    <xf numFmtId="0" fontId="18" fillId="4" borderId="89" xfId="15" applyFont="1" applyFill="1" applyBorder="1" applyAlignment="1" applyProtection="1">
      <alignment horizontal="center" vertical="center" shrinkToFit="1"/>
      <protection locked="0"/>
    </xf>
    <xf numFmtId="0" fontId="18" fillId="4" borderId="93" xfId="15" applyFont="1" applyFill="1" applyBorder="1" applyAlignment="1" applyProtection="1">
      <alignment horizontal="center" vertical="center"/>
      <protection locked="0"/>
    </xf>
    <xf numFmtId="0" fontId="18" fillId="3" borderId="23" xfId="15" applyFont="1" applyFill="1" applyBorder="1" applyAlignment="1">
      <alignment horizontal="center" vertical="center"/>
    </xf>
    <xf numFmtId="0" fontId="18" fillId="3" borderId="16" xfId="15" applyFont="1" applyFill="1" applyBorder="1" applyAlignment="1">
      <alignment horizontal="center" vertical="center"/>
    </xf>
    <xf numFmtId="184" fontId="18" fillId="3" borderId="32" xfId="20" applyNumberFormat="1" applyFont="1" applyFill="1" applyBorder="1" applyAlignment="1">
      <alignment horizontal="right" vertical="center" shrinkToFit="1"/>
    </xf>
    <xf numFmtId="184" fontId="18" fillId="3" borderId="35" xfId="20" applyNumberFormat="1" applyFont="1" applyFill="1" applyBorder="1" applyAlignment="1">
      <alignment horizontal="right" vertical="center" shrinkToFit="1"/>
    </xf>
    <xf numFmtId="184" fontId="18" fillId="3" borderId="113" xfId="20" applyNumberFormat="1" applyFont="1" applyFill="1" applyBorder="1" applyAlignment="1">
      <alignment horizontal="right" vertical="center" shrinkToFit="1"/>
    </xf>
    <xf numFmtId="184" fontId="18" fillId="3" borderId="119" xfId="20" applyNumberFormat="1" applyFont="1" applyFill="1" applyBorder="1" applyAlignment="1">
      <alignment horizontal="right" vertical="center" shrinkToFit="1"/>
    </xf>
    <xf numFmtId="184" fontId="18" fillId="3" borderId="130" xfId="20" applyNumberFormat="1" applyFont="1" applyFill="1" applyBorder="1" applyAlignment="1">
      <alignment horizontal="right" vertical="center" shrinkToFit="1"/>
    </xf>
    <xf numFmtId="184" fontId="18" fillId="3" borderId="135" xfId="20" applyNumberFormat="1" applyFont="1" applyFill="1" applyBorder="1" applyAlignment="1">
      <alignment horizontal="right" vertical="center" shrinkToFit="1"/>
    </xf>
    <xf numFmtId="184" fontId="18" fillId="3" borderId="140" xfId="20" applyNumberFormat="1" applyFont="1" applyFill="1" applyBorder="1" applyAlignment="1">
      <alignment horizontal="right" vertical="center" shrinkToFit="1"/>
    </xf>
    <xf numFmtId="0" fontId="18" fillId="3" borderId="20" xfId="15" applyFont="1" applyFill="1" applyBorder="1" applyAlignment="1">
      <alignment horizontal="center" vertical="center"/>
    </xf>
    <xf numFmtId="0" fontId="18" fillId="3" borderId="17" xfId="15" applyFont="1" applyFill="1" applyBorder="1" applyAlignment="1">
      <alignment horizontal="center" vertical="center"/>
    </xf>
    <xf numFmtId="184" fontId="18" fillId="3" borderId="108" xfId="20" applyNumberFormat="1" applyFont="1" applyFill="1" applyBorder="1" applyAlignment="1">
      <alignment horizontal="right" vertical="center" shrinkToFit="1"/>
    </xf>
    <xf numFmtId="184" fontId="18" fillId="3" borderId="36" xfId="20" applyNumberFormat="1" applyFont="1" applyFill="1" applyBorder="1" applyAlignment="1">
      <alignment horizontal="right" vertical="center" shrinkToFit="1"/>
    </xf>
    <xf numFmtId="184" fontId="18" fillId="3" borderId="114" xfId="20" applyNumberFormat="1" applyFont="1" applyFill="1" applyBorder="1" applyAlignment="1">
      <alignment horizontal="right" vertical="center" shrinkToFit="1"/>
    </xf>
    <xf numFmtId="184" fontId="18" fillId="3" borderId="134" xfId="20" applyNumberFormat="1" applyFont="1" applyFill="1" applyBorder="1" applyAlignment="1">
      <alignment horizontal="right" vertical="center" shrinkToFit="1"/>
    </xf>
    <xf numFmtId="184" fontId="18" fillId="3" borderId="139" xfId="20" applyNumberFormat="1" applyFont="1" applyFill="1" applyBorder="1" applyAlignment="1">
      <alignment horizontal="right" vertical="center" shrinkToFit="1"/>
    </xf>
    <xf numFmtId="184" fontId="18" fillId="3" borderId="144" xfId="20" applyNumberFormat="1" applyFont="1" applyFill="1" applyBorder="1" applyAlignment="1">
      <alignment horizontal="right" vertical="center" shrinkToFit="1"/>
    </xf>
    <xf numFmtId="0" fontId="18" fillId="4" borderId="7" xfId="15" applyFont="1" applyFill="1" applyBorder="1" applyAlignment="1" applyProtection="1">
      <alignment horizontal="center" vertical="center" wrapText="1"/>
      <protection locked="0"/>
    </xf>
    <xf numFmtId="0" fontId="18" fillId="4" borderId="76" xfId="15" applyFont="1" applyFill="1" applyBorder="1" applyAlignment="1" applyProtection="1">
      <alignment horizontal="center" vertical="center" wrapText="1"/>
      <protection locked="0"/>
    </xf>
    <xf numFmtId="0" fontId="18" fillId="3" borderId="12" xfId="15" applyFont="1" applyFill="1" applyBorder="1" applyAlignment="1">
      <alignment horizontal="center" vertical="center" textRotation="255" shrinkToFit="1"/>
    </xf>
    <xf numFmtId="0" fontId="18" fillId="3" borderId="16" xfId="15" applyFont="1" applyFill="1" applyBorder="1" applyAlignment="1">
      <alignment horizontal="center" vertical="center" textRotation="255" shrinkToFit="1"/>
    </xf>
    <xf numFmtId="0" fontId="18" fillId="3" borderId="8" xfId="15" applyFont="1" applyFill="1" applyBorder="1" applyAlignment="1">
      <alignment horizontal="center" vertical="center" textRotation="255" shrinkToFit="1"/>
    </xf>
    <xf numFmtId="0" fontId="18" fillId="3" borderId="14" xfId="15" applyFont="1" applyFill="1" applyBorder="1" applyAlignment="1">
      <alignment horizontal="center" vertical="center" textRotation="255" shrinkToFit="1"/>
    </xf>
    <xf numFmtId="0" fontId="18" fillId="3" borderId="56" xfId="15" applyFont="1" applyFill="1" applyBorder="1" applyAlignment="1">
      <alignment horizontal="center" vertical="center" textRotation="255" shrinkToFit="1"/>
    </xf>
    <xf numFmtId="0" fontId="18" fillId="3" borderId="15" xfId="15" applyFont="1" applyFill="1" applyBorder="1" applyAlignment="1">
      <alignment horizontal="center" vertical="center" textRotation="255" shrinkToFit="1"/>
    </xf>
    <xf numFmtId="0" fontId="18" fillId="3" borderId="12" xfId="15" applyFont="1" applyFill="1" applyBorder="1" applyAlignment="1">
      <alignment horizontal="left" vertical="center" wrapText="1"/>
    </xf>
    <xf numFmtId="0" fontId="18" fillId="3" borderId="23" xfId="15" applyFont="1" applyFill="1" applyBorder="1" applyAlignment="1">
      <alignment horizontal="left" vertical="center" wrapText="1"/>
    </xf>
    <xf numFmtId="0" fontId="18" fillId="3" borderId="9" xfId="15" applyFont="1" applyFill="1" applyBorder="1" applyAlignment="1">
      <alignment horizontal="left" vertical="center" wrapText="1"/>
    </xf>
    <xf numFmtId="0" fontId="18" fillId="3" borderId="20" xfId="15" applyFont="1" applyFill="1" applyBorder="1" applyAlignment="1">
      <alignment horizontal="left" vertical="center" wrapText="1"/>
    </xf>
    <xf numFmtId="0" fontId="18" fillId="3" borderId="12" xfId="15" applyFont="1" applyFill="1" applyBorder="1" applyAlignment="1">
      <alignment horizontal="center" vertical="center" textRotation="255" wrapText="1"/>
    </xf>
    <xf numFmtId="0" fontId="18" fillId="3" borderId="16" xfId="15" applyFont="1" applyFill="1" applyBorder="1" applyAlignment="1">
      <alignment horizontal="center" vertical="center" textRotation="255" wrapText="1"/>
    </xf>
    <xf numFmtId="0" fontId="18" fillId="3" borderId="8" xfId="15" applyFont="1" applyFill="1" applyBorder="1" applyAlignment="1">
      <alignment horizontal="center" vertical="center" textRotation="255" wrapText="1"/>
    </xf>
    <xf numFmtId="0" fontId="18" fillId="3" borderId="14" xfId="15" applyFont="1" applyFill="1" applyBorder="1" applyAlignment="1">
      <alignment horizontal="center" vertical="center" textRotation="255" wrapText="1"/>
    </xf>
    <xf numFmtId="0" fontId="18" fillId="3" borderId="56" xfId="15" applyFont="1" applyFill="1" applyBorder="1" applyAlignment="1">
      <alignment horizontal="center" vertical="center" textRotation="255" wrapText="1"/>
    </xf>
    <xf numFmtId="0" fontId="18" fillId="3" borderId="15" xfId="15" applyFont="1" applyFill="1" applyBorder="1" applyAlignment="1">
      <alignment horizontal="center" vertical="center" textRotation="255" wrapText="1"/>
    </xf>
    <xf numFmtId="0" fontId="18" fillId="3" borderId="8" xfId="15" applyFont="1" applyFill="1" applyBorder="1" applyAlignment="1">
      <alignment horizontal="left" vertical="center"/>
    </xf>
    <xf numFmtId="0" fontId="18" fillId="3" borderId="0" xfId="15" applyFont="1" applyFill="1" applyAlignment="1">
      <alignment horizontal="left" vertical="center"/>
    </xf>
    <xf numFmtId="0" fontId="18" fillId="3" borderId="0" xfId="15" applyFont="1" applyFill="1" applyAlignment="1">
      <alignment horizontal="right" vertical="center" wrapText="1"/>
    </xf>
    <xf numFmtId="0" fontId="18" fillId="3" borderId="0" xfId="15" applyFont="1" applyFill="1" applyAlignment="1">
      <alignment horizontal="right" vertical="center"/>
    </xf>
    <xf numFmtId="0" fontId="18" fillId="3" borderId="14" xfId="15" applyFont="1" applyFill="1" applyBorder="1" applyAlignment="1">
      <alignment horizontal="right" vertical="center"/>
    </xf>
    <xf numFmtId="183" fontId="18" fillId="3" borderId="42" xfId="19" applyNumberFormat="1" applyFont="1" applyFill="1" applyBorder="1" applyAlignment="1">
      <alignment horizontal="right" vertical="center" shrinkToFit="1"/>
    </xf>
    <xf numFmtId="183" fontId="18" fillId="3" borderId="0" xfId="15" applyNumberFormat="1" applyFont="1" applyFill="1" applyAlignment="1">
      <alignment horizontal="right" vertical="center" shrinkToFit="1"/>
    </xf>
    <xf numFmtId="183" fontId="18" fillId="3" borderId="66" xfId="19" applyNumberFormat="1" applyFont="1" applyFill="1" applyBorder="1" applyAlignment="1">
      <alignment horizontal="right" vertical="center" shrinkToFit="1"/>
    </xf>
    <xf numFmtId="183" fontId="18" fillId="3" borderId="70" xfId="19" applyNumberFormat="1" applyFont="1" applyFill="1" applyBorder="1" applyAlignment="1">
      <alignment horizontal="right" vertical="center" shrinkToFit="1"/>
    </xf>
    <xf numFmtId="184" fontId="18" fillId="3" borderId="132" xfId="20" applyNumberFormat="1" applyFont="1" applyFill="1" applyBorder="1" applyAlignment="1">
      <alignment horizontal="right" vertical="center" shrinkToFit="1"/>
    </xf>
    <xf numFmtId="184" fontId="18" fillId="3" borderId="137" xfId="20" applyNumberFormat="1" applyFont="1" applyFill="1" applyBorder="1" applyAlignment="1">
      <alignment horizontal="right" vertical="center" shrinkToFit="1"/>
    </xf>
    <xf numFmtId="184" fontId="18" fillId="3" borderId="142" xfId="20" applyNumberFormat="1" applyFont="1" applyFill="1" applyBorder="1" applyAlignment="1">
      <alignment horizontal="right" vertical="center" shrinkToFit="1"/>
    </xf>
    <xf numFmtId="0" fontId="18" fillId="3" borderId="8" xfId="15" applyFont="1" applyFill="1" applyBorder="1">
      <alignment vertical="center"/>
    </xf>
    <xf numFmtId="0" fontId="18" fillId="3" borderId="0" xfId="15" applyFont="1" applyFill="1">
      <alignment vertical="center"/>
    </xf>
    <xf numFmtId="0" fontId="18" fillId="3" borderId="14" xfId="15" applyFont="1" applyFill="1" applyBorder="1">
      <alignment vertical="center"/>
    </xf>
    <xf numFmtId="186" fontId="18" fillId="3" borderId="42" xfId="20" applyNumberFormat="1" applyFont="1" applyFill="1" applyBorder="1" applyAlignment="1">
      <alignment horizontal="right" vertical="center" shrinkToFit="1"/>
    </xf>
    <xf numFmtId="186" fontId="18" fillId="3" borderId="0" xfId="20" applyNumberFormat="1" applyFont="1" applyFill="1" applyAlignment="1">
      <alignment horizontal="right" vertical="center" shrinkToFit="1"/>
    </xf>
    <xf numFmtId="186" fontId="18" fillId="3" borderId="14" xfId="20" applyNumberFormat="1" applyFont="1" applyFill="1" applyBorder="1" applyAlignment="1">
      <alignment horizontal="right" vertical="center" shrinkToFit="1"/>
    </xf>
    <xf numFmtId="186" fontId="18" fillId="3" borderId="58" xfId="20" applyNumberFormat="1" applyFont="1" applyFill="1" applyBorder="1" applyAlignment="1">
      <alignment horizontal="right" vertical="center" shrinkToFit="1"/>
    </xf>
    <xf numFmtId="0" fontId="19" fillId="3" borderId="56" xfId="15" applyFont="1" applyFill="1" applyBorder="1" applyAlignment="1">
      <alignment horizontal="left" vertical="center"/>
    </xf>
    <xf numFmtId="0" fontId="18" fillId="3" borderId="34" xfId="15" applyFont="1" applyFill="1" applyBorder="1" applyAlignment="1">
      <alignment horizontal="left" vertical="center"/>
    </xf>
    <xf numFmtId="0" fontId="18" fillId="3" borderId="34" xfId="15" applyFont="1" applyFill="1" applyBorder="1" applyAlignment="1">
      <alignment horizontal="right" vertical="center" wrapText="1"/>
    </xf>
    <xf numFmtId="0" fontId="18" fillId="3" borderId="34" xfId="15" applyFont="1" applyFill="1" applyBorder="1" applyAlignment="1">
      <alignment horizontal="right" vertical="center"/>
    </xf>
    <xf numFmtId="0" fontId="18" fillId="3" borderId="15" xfId="15" applyFont="1" applyFill="1" applyBorder="1" applyAlignment="1">
      <alignment horizontal="right" vertical="center"/>
    </xf>
    <xf numFmtId="183" fontId="18" fillId="3" borderId="31" xfId="20" applyNumberFormat="1" applyFont="1" applyFill="1" applyBorder="1" applyAlignment="1">
      <alignment horizontal="right" vertical="center" shrinkToFit="1"/>
    </xf>
    <xf numFmtId="183" fontId="18" fillId="3" borderId="34" xfId="20" applyNumberFormat="1" applyFont="1" applyFill="1" applyBorder="1" applyAlignment="1">
      <alignment horizontal="right" vertical="center" shrinkToFit="1"/>
    </xf>
    <xf numFmtId="183" fontId="18" fillId="3" borderId="67" xfId="20" applyNumberFormat="1" applyFont="1" applyFill="1" applyBorder="1" applyAlignment="1">
      <alignment horizontal="right" vertical="center" shrinkToFit="1"/>
    </xf>
    <xf numFmtId="183" fontId="18" fillId="3" borderId="73" xfId="20" applyNumberFormat="1" applyFont="1" applyFill="1" applyBorder="1" applyAlignment="1">
      <alignment horizontal="right" vertical="center" shrinkToFit="1"/>
    </xf>
    <xf numFmtId="184" fontId="18" fillId="3" borderId="133" xfId="20" applyNumberFormat="1" applyFont="1" applyFill="1" applyBorder="1" applyAlignment="1">
      <alignment horizontal="right" vertical="center" shrinkToFit="1"/>
    </xf>
    <xf numFmtId="184" fontId="18" fillId="3" borderId="138" xfId="20" applyNumberFormat="1" applyFont="1" applyFill="1" applyBorder="1" applyAlignment="1">
      <alignment horizontal="right" vertical="center" shrinkToFit="1"/>
    </xf>
    <xf numFmtId="184" fontId="18" fillId="3" borderId="143" xfId="20" applyNumberFormat="1" applyFont="1" applyFill="1" applyBorder="1" applyAlignment="1">
      <alignment horizontal="right" vertical="center" shrinkToFit="1"/>
    </xf>
    <xf numFmtId="0" fontId="18" fillId="3" borderId="9" xfId="15" applyFont="1" applyFill="1" applyBorder="1">
      <alignment vertical="center"/>
    </xf>
    <xf numFmtId="0" fontId="18" fillId="3" borderId="20" xfId="15" applyFont="1" applyFill="1" applyBorder="1">
      <alignment vertical="center"/>
    </xf>
    <xf numFmtId="0" fontId="18" fillId="3" borderId="17" xfId="15" applyFont="1" applyFill="1" applyBorder="1">
      <alignment vertical="center"/>
    </xf>
    <xf numFmtId="186" fontId="18" fillId="3" borderId="43" xfId="20" applyNumberFormat="1" applyFont="1" applyFill="1" applyBorder="1" applyAlignment="1">
      <alignment horizontal="right" vertical="center" shrinkToFit="1"/>
    </xf>
    <xf numFmtId="186" fontId="18" fillId="3" borderId="20" xfId="20" applyNumberFormat="1" applyFont="1" applyFill="1" applyBorder="1" applyAlignment="1">
      <alignment horizontal="right" vertical="center" shrinkToFit="1"/>
    </xf>
    <xf numFmtId="186" fontId="18" fillId="3" borderId="17" xfId="20" applyNumberFormat="1" applyFont="1" applyFill="1" applyBorder="1" applyAlignment="1">
      <alignment horizontal="right" vertical="center" shrinkToFit="1"/>
    </xf>
    <xf numFmtId="186" fontId="18" fillId="3" borderId="155" xfId="20" applyNumberFormat="1" applyFont="1" applyFill="1" applyBorder="1" applyAlignment="1">
      <alignment horizontal="right" vertical="center" shrinkToFit="1"/>
    </xf>
    <xf numFmtId="186" fontId="18" fillId="3" borderId="156" xfId="20" applyNumberFormat="1" applyFont="1" applyFill="1" applyBorder="1" applyAlignment="1">
      <alignment horizontal="right" vertical="center" shrinkToFit="1"/>
    </xf>
    <xf numFmtId="186" fontId="18" fillId="3" borderId="157" xfId="20" applyNumberFormat="1" applyFont="1" applyFill="1" applyBorder="1" applyAlignment="1">
      <alignment horizontal="right" vertical="center" shrinkToFit="1"/>
    </xf>
    <xf numFmtId="0" fontId="18" fillId="3" borderId="12" xfId="15" applyFont="1" applyFill="1" applyBorder="1" applyAlignment="1">
      <alignment horizontal="left" vertical="center"/>
    </xf>
    <xf numFmtId="0" fontId="18" fillId="3" borderId="23" xfId="15" applyFont="1" applyFill="1" applyBorder="1" applyAlignment="1">
      <alignment horizontal="left" vertical="center"/>
    </xf>
    <xf numFmtId="0" fontId="18" fillId="3" borderId="23" xfId="15" applyFont="1" applyFill="1" applyBorder="1" applyAlignment="1">
      <alignment horizontal="right" vertical="center"/>
    </xf>
    <xf numFmtId="0" fontId="18" fillId="3" borderId="16" xfId="15" applyFont="1" applyFill="1" applyBorder="1" applyAlignment="1">
      <alignment horizontal="right" vertical="center"/>
    </xf>
    <xf numFmtId="183" fontId="18" fillId="3" borderId="30" xfId="20" applyNumberFormat="1" applyFont="1" applyFill="1" applyBorder="1" applyAlignment="1">
      <alignment horizontal="right" vertical="center" shrinkToFit="1"/>
    </xf>
    <xf numFmtId="183" fontId="18" fillId="3" borderId="23" xfId="20" applyNumberFormat="1" applyFont="1" applyFill="1" applyBorder="1" applyAlignment="1">
      <alignment horizontal="right" vertical="center" shrinkToFit="1"/>
    </xf>
    <xf numFmtId="183" fontId="18" fillId="3" borderId="65" xfId="20" applyNumberFormat="1" applyFont="1" applyFill="1" applyBorder="1" applyAlignment="1">
      <alignment horizontal="right" vertical="center" shrinkToFit="1"/>
    </xf>
    <xf numFmtId="183" fontId="18" fillId="3" borderId="72" xfId="20" applyNumberFormat="1" applyFont="1" applyFill="1" applyBorder="1" applyAlignment="1">
      <alignment horizontal="right" vertical="center" shrinkToFit="1"/>
    </xf>
    <xf numFmtId="184" fontId="18" fillId="3" borderId="131" xfId="20" applyNumberFormat="1" applyFont="1" applyFill="1" applyBorder="1" applyAlignment="1">
      <alignment horizontal="right" vertical="center" shrinkToFit="1"/>
    </xf>
    <xf numFmtId="184" fontId="18" fillId="3" borderId="136" xfId="20" applyNumberFormat="1" applyFont="1" applyFill="1" applyBorder="1" applyAlignment="1">
      <alignment horizontal="right" vertical="center" shrinkToFit="1"/>
    </xf>
    <xf numFmtId="184" fontId="18" fillId="3" borderId="141" xfId="20" applyNumberFormat="1" applyFont="1" applyFill="1" applyBorder="1" applyAlignment="1">
      <alignment horizontal="right" vertical="center" shrinkToFit="1"/>
    </xf>
    <xf numFmtId="0" fontId="18" fillId="3" borderId="12" xfId="15" applyFont="1" applyFill="1" applyBorder="1">
      <alignment vertical="center"/>
    </xf>
    <xf numFmtId="0" fontId="18" fillId="3" borderId="23" xfId="15" applyFont="1" applyFill="1" applyBorder="1">
      <alignment vertical="center"/>
    </xf>
    <xf numFmtId="0" fontId="18" fillId="3" borderId="16" xfId="15" applyFont="1" applyFill="1" applyBorder="1">
      <alignment vertical="center"/>
    </xf>
    <xf numFmtId="185" fontId="18" fillId="3" borderId="30" xfId="20" applyNumberFormat="1" applyFont="1" applyFill="1" applyBorder="1" applyAlignment="1">
      <alignment horizontal="right" vertical="center" shrinkToFit="1"/>
    </xf>
    <xf numFmtId="185" fontId="18" fillId="3" borderId="23" xfId="20" applyNumberFormat="1" applyFont="1" applyFill="1" applyBorder="1" applyAlignment="1">
      <alignment horizontal="right" vertical="center" shrinkToFit="1"/>
    </xf>
    <xf numFmtId="185" fontId="18" fillId="3" borderId="16" xfId="20" applyNumberFormat="1" applyFont="1" applyFill="1" applyBorder="1" applyAlignment="1">
      <alignment horizontal="right" vertical="center" shrinkToFit="1"/>
    </xf>
    <xf numFmtId="185" fontId="18" fillId="3" borderId="54" xfId="20" applyNumberFormat="1" applyFont="1" applyFill="1" applyBorder="1" applyAlignment="1">
      <alignment horizontal="right" vertical="center" shrinkToFit="1"/>
    </xf>
    <xf numFmtId="0" fontId="18" fillId="3" borderId="43" xfId="15" applyFont="1" applyFill="1" applyBorder="1">
      <alignment vertical="center"/>
    </xf>
    <xf numFmtId="183" fontId="18" fillId="3" borderId="165" xfId="20" applyNumberFormat="1" applyFont="1" applyFill="1" applyBorder="1" applyAlignment="1">
      <alignment horizontal="right" vertical="center" shrinkToFit="1"/>
    </xf>
    <xf numFmtId="183" fontId="18" fillId="3" borderId="166" xfId="20" applyNumberFormat="1" applyFont="1" applyFill="1" applyBorder="1" applyAlignment="1">
      <alignment horizontal="right" vertical="center" shrinkToFit="1"/>
    </xf>
    <xf numFmtId="184" fontId="18" fillId="3" borderId="166" xfId="20" applyNumberFormat="1" applyFont="1" applyFill="1" applyBorder="1" applyAlignment="1">
      <alignment horizontal="right" vertical="center" shrinkToFit="1"/>
    </xf>
    <xf numFmtId="184" fontId="18" fillId="3" borderId="170" xfId="20" applyNumberFormat="1" applyFont="1" applyFill="1" applyBorder="1" applyAlignment="1">
      <alignment horizontal="right" vertical="center" shrinkToFit="1"/>
    </xf>
    <xf numFmtId="185" fontId="18" fillId="3" borderId="42" xfId="20" applyNumberFormat="1" applyFont="1" applyFill="1" applyBorder="1" applyAlignment="1">
      <alignment horizontal="right" vertical="center" shrinkToFit="1"/>
    </xf>
    <xf numFmtId="185" fontId="18" fillId="3" borderId="0" xfId="20" applyNumberFormat="1" applyFont="1" applyFill="1" applyAlignment="1">
      <alignment horizontal="right" vertical="center" shrinkToFit="1"/>
    </xf>
    <xf numFmtId="185" fontId="18" fillId="3" borderId="14" xfId="20" applyNumberFormat="1" applyFont="1" applyFill="1" applyBorder="1" applyAlignment="1">
      <alignment horizontal="right" vertical="center" shrinkToFit="1"/>
    </xf>
    <xf numFmtId="185" fontId="18" fillId="3" borderId="58" xfId="20" applyNumberFormat="1" applyFont="1" applyFill="1" applyBorder="1" applyAlignment="1">
      <alignment horizontal="right" vertical="center" shrinkToFit="1"/>
    </xf>
    <xf numFmtId="0" fontId="18" fillId="3" borderId="12" xfId="15" applyFont="1" applyFill="1" applyBorder="1" applyAlignment="1">
      <alignment horizontal="center" vertical="center" wrapText="1"/>
    </xf>
    <xf numFmtId="0" fontId="18" fillId="3" borderId="23" xfId="15" applyFont="1" applyFill="1" applyBorder="1" applyAlignment="1">
      <alignment horizontal="center" vertical="center" wrapText="1"/>
    </xf>
    <xf numFmtId="0" fontId="18" fillId="3" borderId="16" xfId="15" applyFont="1" applyFill="1" applyBorder="1" applyAlignment="1">
      <alignment horizontal="center" vertical="center" wrapText="1"/>
    </xf>
    <xf numFmtId="0" fontId="18" fillId="3" borderId="8" xfId="15" applyFont="1" applyFill="1" applyBorder="1" applyAlignment="1">
      <alignment horizontal="center" vertical="center" wrapText="1"/>
    </xf>
    <xf numFmtId="0" fontId="18" fillId="3" borderId="0" xfId="15" applyFont="1" applyFill="1" applyAlignment="1">
      <alignment horizontal="center" vertical="center" wrapText="1"/>
    </xf>
    <xf numFmtId="0" fontId="18" fillId="3" borderId="14" xfId="15" applyFont="1" applyFill="1" applyBorder="1" applyAlignment="1">
      <alignment horizontal="center" vertical="center" wrapText="1"/>
    </xf>
    <xf numFmtId="0" fontId="18" fillId="3" borderId="9" xfId="15" applyFont="1" applyFill="1" applyBorder="1" applyAlignment="1">
      <alignment horizontal="center" vertical="center" wrapText="1"/>
    </xf>
    <xf numFmtId="0" fontId="18" fillId="3" borderId="20" xfId="15" applyFont="1" applyFill="1" applyBorder="1" applyAlignment="1">
      <alignment horizontal="center" vertical="center" wrapText="1"/>
    </xf>
    <xf numFmtId="0" fontId="18" fillId="3" borderId="17" xfId="15" applyFont="1" applyFill="1" applyBorder="1" applyAlignment="1">
      <alignment horizontal="center" vertical="center" wrapText="1"/>
    </xf>
    <xf numFmtId="0" fontId="18" fillId="3" borderId="42" xfId="15" applyFont="1" applyFill="1" applyBorder="1">
      <alignment vertical="center"/>
    </xf>
    <xf numFmtId="184" fontId="18" fillId="3" borderId="70" xfId="19" applyNumberFormat="1" applyFont="1" applyFill="1" applyBorder="1" applyAlignment="1">
      <alignment horizontal="right" vertical="center" shrinkToFit="1"/>
    </xf>
    <xf numFmtId="184" fontId="18" fillId="3" borderId="0" xfId="19" applyNumberFormat="1" applyFont="1" applyFill="1" applyAlignment="1">
      <alignment horizontal="right" vertical="center" shrinkToFit="1"/>
    </xf>
    <xf numFmtId="184" fontId="18" fillId="3" borderId="58" xfId="19" applyNumberFormat="1" applyFont="1" applyFill="1" applyBorder="1" applyAlignment="1">
      <alignment horizontal="right" vertical="center" shrinkToFit="1"/>
    </xf>
    <xf numFmtId="183" fontId="18" fillId="3" borderId="149" xfId="20" applyNumberFormat="1" applyFont="1" applyFill="1" applyBorder="1" applyAlignment="1">
      <alignment horizontal="right" vertical="center" shrinkToFit="1"/>
    </xf>
    <xf numFmtId="183" fontId="18" fillId="3" borderId="69" xfId="20" applyNumberFormat="1" applyFont="1" applyFill="1" applyBorder="1" applyAlignment="1">
      <alignment horizontal="right" vertical="center" shrinkToFit="1"/>
    </xf>
    <xf numFmtId="184" fontId="18" fillId="3" borderId="69" xfId="20" applyNumberFormat="1" applyFont="1" applyFill="1" applyBorder="1" applyAlignment="1">
      <alignment horizontal="right" vertical="center" shrinkToFit="1"/>
    </xf>
    <xf numFmtId="184" fontId="18" fillId="3" borderId="169" xfId="20" applyNumberFormat="1" applyFont="1" applyFill="1" applyBorder="1" applyAlignment="1">
      <alignment horizontal="right" vertical="center" shrinkToFit="1"/>
    </xf>
    <xf numFmtId="0" fontId="18" fillId="3" borderId="31" xfId="15" applyFont="1" applyFill="1" applyBorder="1">
      <alignment vertical="center"/>
    </xf>
    <xf numFmtId="0" fontId="18" fillId="3" borderId="34" xfId="15" applyFont="1" applyFill="1" applyBorder="1">
      <alignment vertical="center"/>
    </xf>
    <xf numFmtId="0" fontId="18" fillId="3" borderId="15" xfId="15" applyFont="1" applyFill="1" applyBorder="1">
      <alignment vertical="center"/>
    </xf>
    <xf numFmtId="0" fontId="18" fillId="3" borderId="11" xfId="15" applyFont="1" applyFill="1" applyBorder="1" applyAlignment="1">
      <alignment horizontal="center" vertical="center"/>
    </xf>
    <xf numFmtId="0" fontId="18" fillId="3" borderId="22" xfId="15" applyFont="1" applyFill="1" applyBorder="1" applyAlignment="1">
      <alignment horizontal="center" vertical="center"/>
    </xf>
    <xf numFmtId="0" fontId="18" fillId="3" borderId="41" xfId="15" applyFont="1" applyFill="1" applyBorder="1" applyAlignment="1">
      <alignment horizontal="center" vertical="center"/>
    </xf>
    <xf numFmtId="0" fontId="18" fillId="3" borderId="39" xfId="15" applyFont="1" applyFill="1" applyBorder="1" applyAlignment="1">
      <alignment horizontal="center" vertical="center"/>
    </xf>
    <xf numFmtId="0" fontId="18" fillId="3" borderId="50" xfId="15" applyFont="1" applyFill="1" applyBorder="1" applyAlignment="1">
      <alignment horizontal="center" vertical="center"/>
    </xf>
    <xf numFmtId="0" fontId="18" fillId="3" borderId="61" xfId="15" applyFont="1" applyFill="1" applyBorder="1" applyAlignment="1">
      <alignment horizontal="left" vertical="center" wrapText="1"/>
    </xf>
    <xf numFmtId="0" fontId="18" fillId="3" borderId="36" xfId="15" applyFont="1" applyFill="1" applyBorder="1" applyAlignment="1">
      <alignment horizontal="left" vertical="center"/>
    </xf>
    <xf numFmtId="0" fontId="18" fillId="3" borderId="38" xfId="15" applyFont="1" applyFill="1" applyBorder="1" applyAlignment="1">
      <alignment horizontal="left" vertical="center"/>
    </xf>
    <xf numFmtId="184" fontId="18" fillId="3" borderId="97" xfId="20" applyNumberFormat="1" applyFont="1" applyFill="1" applyBorder="1" applyAlignment="1">
      <alignment horizontal="right" vertical="center" shrinkToFit="1"/>
    </xf>
    <xf numFmtId="184" fontId="18" fillId="3" borderId="103" xfId="20" applyNumberFormat="1" applyFont="1" applyFill="1" applyBorder="1" applyAlignment="1">
      <alignment horizontal="right" vertical="center" shrinkToFit="1"/>
    </xf>
    <xf numFmtId="184" fontId="18" fillId="3" borderId="163" xfId="20" applyNumberFormat="1" applyFont="1" applyFill="1" applyBorder="1" applyAlignment="1">
      <alignment horizontal="right" vertical="center" shrinkToFit="1"/>
    </xf>
    <xf numFmtId="0" fontId="18" fillId="3" borderId="42" xfId="20" applyFont="1" applyFill="1" applyBorder="1" applyAlignment="1">
      <alignment horizontal="left" vertical="center" shrinkToFit="1"/>
    </xf>
    <xf numFmtId="0" fontId="18" fillId="3" borderId="0" xfId="15" applyFont="1" applyFill="1" applyAlignment="1">
      <alignment horizontal="left" vertical="center" shrinkToFit="1"/>
    </xf>
    <xf numFmtId="0" fontId="18" fillId="3" borderId="14" xfId="20" applyFont="1" applyFill="1" applyBorder="1" applyAlignment="1">
      <alignment horizontal="left" vertical="center" shrinkToFit="1"/>
    </xf>
    <xf numFmtId="184" fontId="18" fillId="3" borderId="73" xfId="20" applyNumberFormat="1" applyFont="1" applyFill="1" applyBorder="1" applyAlignment="1">
      <alignment horizontal="right" vertical="center" shrinkToFit="1"/>
    </xf>
    <xf numFmtId="184" fontId="18" fillId="3" borderId="34" xfId="20" applyNumberFormat="1" applyFont="1" applyFill="1" applyBorder="1" applyAlignment="1">
      <alignment horizontal="right" vertical="center" shrinkToFit="1"/>
    </xf>
    <xf numFmtId="184" fontId="18" fillId="3" borderId="59" xfId="20" applyNumberFormat="1" applyFont="1" applyFill="1" applyBorder="1" applyAlignment="1">
      <alignment horizontal="right" vertical="center" shrinkToFit="1"/>
    </xf>
    <xf numFmtId="0" fontId="18" fillId="3" borderId="30" xfId="15" applyFont="1" applyFill="1" applyBorder="1">
      <alignment vertical="center"/>
    </xf>
    <xf numFmtId="183" fontId="18" fillId="3" borderId="148" xfId="20" applyNumberFormat="1" applyFont="1" applyFill="1" applyBorder="1" applyAlignment="1">
      <alignment horizontal="right" vertical="center" shrinkToFit="1"/>
    </xf>
    <xf numFmtId="183" fontId="18" fillId="3" borderId="68" xfId="20" applyNumberFormat="1" applyFont="1" applyFill="1" applyBorder="1" applyAlignment="1">
      <alignment horizontal="right" vertical="center" shrinkToFit="1"/>
    </xf>
    <xf numFmtId="184" fontId="18" fillId="3" borderId="68" xfId="20" applyNumberFormat="1" applyFont="1" applyFill="1" applyBorder="1" applyAlignment="1">
      <alignment horizontal="right" vertical="center" shrinkToFit="1"/>
    </xf>
    <xf numFmtId="184" fontId="18" fillId="3" borderId="168" xfId="20" applyNumberFormat="1" applyFont="1" applyFill="1" applyBorder="1" applyAlignment="1">
      <alignment horizontal="right" vertical="center" shrinkToFit="1"/>
    </xf>
    <xf numFmtId="0" fontId="18" fillId="3" borderId="30" xfId="15" applyFont="1" applyFill="1" applyBorder="1" applyAlignment="1">
      <alignment horizontal="center" vertical="center" wrapText="1"/>
    </xf>
    <xf numFmtId="0" fontId="18" fillId="3" borderId="42" xfId="15" applyFont="1" applyFill="1" applyBorder="1" applyAlignment="1">
      <alignment horizontal="center" vertical="center" wrapText="1"/>
    </xf>
    <xf numFmtId="0" fontId="18" fillId="3" borderId="34" xfId="15" applyFont="1" applyFill="1" applyBorder="1" applyAlignment="1">
      <alignment horizontal="center" vertical="center" wrapText="1"/>
    </xf>
    <xf numFmtId="0" fontId="18" fillId="3" borderId="15" xfId="15" applyFont="1" applyFill="1" applyBorder="1" applyAlignment="1">
      <alignment horizontal="center" vertical="center" wrapText="1"/>
    </xf>
    <xf numFmtId="183" fontId="18" fillId="3" borderId="150" xfId="20" applyNumberFormat="1" applyFont="1" applyFill="1" applyBorder="1" applyAlignment="1">
      <alignment horizontal="right" vertical="center" shrinkToFit="1"/>
    </xf>
    <xf numFmtId="183" fontId="18" fillId="3" borderId="71" xfId="20" applyNumberFormat="1" applyFont="1" applyFill="1" applyBorder="1" applyAlignment="1">
      <alignment horizontal="right" vertical="center" shrinkToFit="1"/>
    </xf>
    <xf numFmtId="184" fontId="18" fillId="3" borderId="159" xfId="20" applyNumberFormat="1" applyFont="1" applyFill="1" applyBorder="1" applyAlignment="1">
      <alignment horizontal="right" vertical="center" shrinkToFit="1"/>
    </xf>
    <xf numFmtId="184" fontId="18" fillId="3" borderId="26" xfId="20" applyNumberFormat="1" applyFont="1" applyFill="1" applyBorder="1" applyAlignment="1">
      <alignment horizontal="right" vertical="center" shrinkToFit="1"/>
    </xf>
    <xf numFmtId="0" fontId="18" fillId="3" borderId="35" xfId="15" applyFont="1" applyFill="1" applyBorder="1" applyAlignment="1">
      <alignment horizontal="center" vertical="center" wrapText="1"/>
    </xf>
    <xf numFmtId="0" fontId="19" fillId="3" borderId="37" xfId="15" applyFont="1" applyFill="1" applyBorder="1" applyAlignment="1">
      <alignment horizontal="center" vertical="center"/>
    </xf>
    <xf numFmtId="183" fontId="18" fillId="3" borderId="151" xfId="20" applyNumberFormat="1" applyFont="1" applyFill="1" applyBorder="1" applyAlignment="1">
      <alignment horizontal="right" vertical="center" shrinkToFit="1"/>
    </xf>
    <xf numFmtId="183" fontId="18" fillId="3" borderId="154" xfId="20" applyNumberFormat="1" applyFont="1" applyFill="1" applyBorder="1" applyAlignment="1">
      <alignment horizontal="right" vertical="center" shrinkToFit="1"/>
    </xf>
    <xf numFmtId="184" fontId="18" fillId="3" borderId="162" xfId="20" applyNumberFormat="1" applyFont="1" applyFill="1" applyBorder="1" applyAlignment="1">
      <alignment horizontal="right" vertical="center" shrinkToFit="1"/>
    </xf>
    <xf numFmtId="0" fontId="18" fillId="3" borderId="12" xfId="15" applyFont="1" applyFill="1" applyBorder="1" applyAlignment="1">
      <alignment horizontal="center" vertical="top" wrapText="1"/>
    </xf>
    <xf numFmtId="0" fontId="18" fillId="3" borderId="23" xfId="15" applyFont="1" applyFill="1" applyBorder="1" applyAlignment="1">
      <alignment horizontal="center" vertical="top" wrapText="1"/>
    </xf>
    <xf numFmtId="0" fontId="18" fillId="3" borderId="16" xfId="15" applyFont="1" applyFill="1" applyBorder="1" applyAlignment="1">
      <alignment horizontal="center" vertical="top" wrapText="1"/>
    </xf>
    <xf numFmtId="0" fontId="18" fillId="3" borderId="8" xfId="15" applyFont="1" applyFill="1" applyBorder="1" applyAlignment="1">
      <alignment horizontal="center" vertical="top" wrapText="1"/>
    </xf>
    <xf numFmtId="0" fontId="18" fillId="3" borderId="0" xfId="15" applyFont="1" applyFill="1" applyAlignment="1">
      <alignment horizontal="center" vertical="top" wrapText="1"/>
    </xf>
    <xf numFmtId="0" fontId="18" fillId="3" borderId="14" xfId="15" applyFont="1" applyFill="1" applyBorder="1" applyAlignment="1">
      <alignment horizontal="center" vertical="top" wrapText="1"/>
    </xf>
    <xf numFmtId="0" fontId="18" fillId="3" borderId="56" xfId="15" applyFont="1" applyFill="1" applyBorder="1" applyAlignment="1">
      <alignment horizontal="center" vertical="top" wrapText="1"/>
    </xf>
    <xf numFmtId="0" fontId="18" fillId="3" borderId="34" xfId="15" applyFont="1" applyFill="1" applyBorder="1" applyAlignment="1">
      <alignment horizontal="center" vertical="top" wrapText="1"/>
    </xf>
    <xf numFmtId="184" fontId="18" fillId="3" borderId="158" xfId="20" applyNumberFormat="1" applyFont="1" applyFill="1" applyBorder="1" applyAlignment="1">
      <alignment horizontal="right" vertical="center" shrinkToFit="1"/>
    </xf>
    <xf numFmtId="184" fontId="18" fillId="3" borderId="27" xfId="20" applyNumberFormat="1" applyFont="1" applyFill="1" applyBorder="1" applyAlignment="1">
      <alignment horizontal="right" vertical="center" shrinkToFit="1"/>
    </xf>
    <xf numFmtId="0" fontId="18" fillId="3" borderId="30" xfId="20" applyFont="1" applyFill="1" applyBorder="1" applyAlignment="1">
      <alignment horizontal="left" vertical="center" shrinkToFit="1"/>
    </xf>
    <xf numFmtId="0" fontId="18" fillId="3" borderId="23" xfId="20" applyFont="1" applyFill="1" applyBorder="1" applyAlignment="1">
      <alignment horizontal="left" vertical="center" shrinkToFit="1"/>
    </xf>
    <xf numFmtId="0" fontId="18" fillId="3" borderId="16" xfId="20" applyFont="1" applyFill="1" applyBorder="1" applyAlignment="1">
      <alignment horizontal="left" vertical="center" shrinkToFit="1"/>
    </xf>
    <xf numFmtId="0" fontId="18" fillId="3" borderId="42" xfId="15" applyFont="1" applyFill="1" applyBorder="1" applyAlignment="1">
      <alignment vertical="center" shrinkToFit="1"/>
    </xf>
    <xf numFmtId="0" fontId="18" fillId="3" borderId="0" xfId="15" applyFont="1" applyFill="1" applyAlignment="1">
      <alignment vertical="center" shrinkToFit="1"/>
    </xf>
    <xf numFmtId="0" fontId="18" fillId="3" borderId="14" xfId="15" applyFont="1" applyFill="1" applyBorder="1" applyAlignment="1">
      <alignment vertical="center" shrinkToFit="1"/>
    </xf>
    <xf numFmtId="184" fontId="18" fillId="3" borderId="75" xfId="20" applyNumberFormat="1" applyFont="1" applyFill="1" applyBorder="1" applyAlignment="1">
      <alignment horizontal="right" vertical="center" shrinkToFit="1"/>
    </xf>
    <xf numFmtId="184" fontId="18" fillId="3" borderId="25" xfId="20" applyNumberFormat="1" applyFont="1" applyFill="1" applyBorder="1" applyAlignment="1">
      <alignment horizontal="right" vertical="center" shrinkToFit="1"/>
    </xf>
    <xf numFmtId="0" fontId="18" fillId="3" borderId="57" xfId="15" applyFont="1" applyFill="1" applyBorder="1" applyAlignment="1">
      <alignment horizontal="center" vertical="center"/>
    </xf>
    <xf numFmtId="0" fontId="18" fillId="3" borderId="35" xfId="15" applyFont="1" applyFill="1" applyBorder="1" applyAlignment="1">
      <alignment horizontal="center" vertical="center"/>
    </xf>
    <xf numFmtId="0" fontId="18" fillId="3" borderId="37" xfId="15" applyFont="1" applyFill="1" applyBorder="1" applyAlignment="1">
      <alignment horizontal="center" vertical="center"/>
    </xf>
    <xf numFmtId="0" fontId="18" fillId="3" borderId="32" xfId="15" applyFont="1" applyFill="1" applyBorder="1" applyAlignment="1">
      <alignment horizontal="center" vertical="center"/>
    </xf>
    <xf numFmtId="0" fontId="18" fillId="3" borderId="51" xfId="15" applyFont="1" applyFill="1" applyBorder="1" applyAlignment="1">
      <alignment horizontal="center" vertical="center"/>
    </xf>
    <xf numFmtId="184" fontId="18" fillId="3" borderId="72" xfId="20" applyNumberFormat="1" applyFont="1" applyFill="1" applyBorder="1" applyAlignment="1">
      <alignment horizontal="right" vertical="center" shrinkToFit="1"/>
    </xf>
    <xf numFmtId="184" fontId="18" fillId="3" borderId="23" xfId="20" applyNumberFormat="1" applyFont="1" applyFill="1" applyBorder="1" applyAlignment="1">
      <alignment horizontal="right" vertical="center" shrinkToFit="1"/>
    </xf>
    <xf numFmtId="184" fontId="18" fillId="3" borderId="54" xfId="20" applyNumberFormat="1" applyFont="1" applyFill="1" applyBorder="1" applyAlignment="1">
      <alignment horizontal="right" vertical="center" shrinkToFit="1"/>
    </xf>
    <xf numFmtId="0" fontId="18" fillId="3" borderId="12" xfId="15" applyFont="1" applyFill="1" applyBorder="1" applyAlignment="1">
      <alignment horizontal="center" vertical="top"/>
    </xf>
    <xf numFmtId="0" fontId="18" fillId="3" borderId="23" xfId="15" applyFont="1" applyFill="1" applyBorder="1" applyAlignment="1">
      <alignment horizontal="center" vertical="top"/>
    </xf>
    <xf numFmtId="0" fontId="18" fillId="3" borderId="8" xfId="15" applyFont="1" applyFill="1" applyBorder="1" applyAlignment="1">
      <alignment horizontal="center" vertical="top"/>
    </xf>
    <xf numFmtId="0" fontId="18" fillId="3" borderId="0" xfId="15" applyFont="1" applyFill="1" applyAlignment="1">
      <alignment horizontal="center" vertical="top"/>
    </xf>
    <xf numFmtId="0" fontId="18" fillId="3" borderId="56" xfId="15" applyFont="1" applyFill="1" applyBorder="1" applyAlignment="1">
      <alignment horizontal="center" vertical="top"/>
    </xf>
    <xf numFmtId="0" fontId="18" fillId="3" borderId="34" xfId="15" applyFont="1" applyFill="1" applyBorder="1" applyAlignment="1">
      <alignment horizontal="center" vertical="top"/>
    </xf>
    <xf numFmtId="0" fontId="18" fillId="3" borderId="30" xfId="15" applyFont="1" applyFill="1" applyBorder="1" applyAlignment="1">
      <alignment horizontal="center" vertical="center" textRotation="255" wrapText="1"/>
    </xf>
    <xf numFmtId="0" fontId="18" fillId="3" borderId="42" xfId="15" applyFont="1" applyFill="1" applyBorder="1" applyAlignment="1">
      <alignment horizontal="center" vertical="center" textRotation="255" wrapText="1"/>
    </xf>
    <xf numFmtId="0" fontId="18" fillId="3" borderId="31" xfId="15" applyFont="1" applyFill="1" applyBorder="1" applyAlignment="1">
      <alignment horizontal="center" vertical="center" textRotation="255" wrapText="1"/>
    </xf>
    <xf numFmtId="0" fontId="3" fillId="3" borderId="42" xfId="15" applyFill="1" applyBorder="1" applyAlignment="1">
      <alignment vertical="center" shrinkToFit="1"/>
    </xf>
    <xf numFmtId="0" fontId="3" fillId="3" borderId="0" xfId="15" applyFill="1" applyAlignment="1">
      <alignment vertical="center" shrinkToFit="1"/>
    </xf>
    <xf numFmtId="0" fontId="3" fillId="3" borderId="14" xfId="15" applyFill="1" applyBorder="1" applyAlignment="1">
      <alignment vertical="center" shrinkToFit="1"/>
    </xf>
    <xf numFmtId="183" fontId="18" fillId="3" borderId="32" xfId="20" applyNumberFormat="1" applyFont="1" applyFill="1" applyBorder="1" applyAlignment="1">
      <alignment horizontal="right" vertical="center" shrinkToFit="1"/>
    </xf>
    <xf numFmtId="183" fontId="18" fillId="3" borderId="35" xfId="20" applyNumberFormat="1" applyFont="1" applyFill="1" applyBorder="1" applyAlignment="1">
      <alignment horizontal="right" vertical="center" shrinkToFit="1"/>
    </xf>
    <xf numFmtId="183" fontId="18" fillId="3" borderId="113" xfId="20" applyNumberFormat="1" applyFont="1" applyFill="1" applyBorder="1" applyAlignment="1">
      <alignment horizontal="right" vertical="center" shrinkToFit="1"/>
    </xf>
    <xf numFmtId="183" fontId="18" fillId="3" borderId="119" xfId="20" applyNumberFormat="1" applyFont="1" applyFill="1" applyBorder="1" applyAlignment="1">
      <alignment horizontal="right" vertical="center" shrinkToFit="1"/>
    </xf>
    <xf numFmtId="183" fontId="18" fillId="3" borderId="130" xfId="20" applyNumberFormat="1" applyFont="1" applyFill="1" applyBorder="1" applyAlignment="1">
      <alignment horizontal="right" vertical="center" shrinkToFit="1"/>
    </xf>
    <xf numFmtId="183" fontId="18" fillId="3" borderId="135" xfId="20" applyNumberFormat="1" applyFont="1" applyFill="1" applyBorder="1" applyAlignment="1">
      <alignment horizontal="right" vertical="center" shrinkToFit="1"/>
    </xf>
    <xf numFmtId="183" fontId="18" fillId="3" borderId="140" xfId="20" applyNumberFormat="1" applyFont="1" applyFill="1" applyBorder="1" applyAlignment="1">
      <alignment horizontal="right" vertical="center" shrinkToFit="1"/>
    </xf>
    <xf numFmtId="0" fontId="18" fillId="3" borderId="14" xfId="15" applyFont="1" applyFill="1" applyBorder="1" applyAlignment="1">
      <alignment horizontal="left" vertical="center"/>
    </xf>
    <xf numFmtId="0" fontId="18" fillId="3" borderId="19" xfId="15" applyFont="1" applyFill="1" applyBorder="1" applyAlignment="1">
      <alignment horizontal="left" vertical="center" wrapText="1"/>
    </xf>
    <xf numFmtId="0" fontId="18" fillId="3" borderId="56" xfId="15" applyFont="1" applyFill="1" applyBorder="1" applyAlignment="1">
      <alignment horizontal="center" vertical="center"/>
    </xf>
    <xf numFmtId="0" fontId="18" fillId="3" borderId="34" xfId="15" applyFont="1" applyFill="1" applyBorder="1" applyAlignment="1">
      <alignment horizontal="center" vertical="center"/>
    </xf>
    <xf numFmtId="0" fontId="18" fillId="3" borderId="59" xfId="15" applyFont="1" applyFill="1" applyBorder="1" applyAlignment="1">
      <alignment horizontal="center" vertical="center"/>
    </xf>
    <xf numFmtId="0" fontId="18" fillId="3" borderId="74" xfId="15" applyFont="1" applyFill="1" applyBorder="1" applyAlignment="1">
      <alignment horizontal="center" vertical="center"/>
    </xf>
    <xf numFmtId="0" fontId="18" fillId="3" borderId="84" xfId="15" applyFont="1" applyFill="1" applyBorder="1" applyAlignment="1" applyProtection="1">
      <alignment horizontal="left" vertical="center" shrinkToFit="1"/>
      <protection locked="0"/>
    </xf>
    <xf numFmtId="0" fontId="18" fillId="3" borderId="87" xfId="15" applyFont="1" applyFill="1" applyBorder="1" applyAlignment="1" applyProtection="1">
      <alignment horizontal="left" vertical="center" shrinkToFit="1"/>
      <protection locked="0"/>
    </xf>
    <xf numFmtId="0" fontId="18" fillId="3" borderId="91" xfId="15" applyFont="1" applyFill="1" applyBorder="1" applyAlignment="1" applyProtection="1">
      <alignment horizontal="left" vertical="center" shrinkToFit="1"/>
      <protection locked="0"/>
    </xf>
    <xf numFmtId="183" fontId="18" fillId="3" borderId="84" xfId="15" applyNumberFormat="1" applyFont="1" applyFill="1" applyBorder="1" applyAlignment="1" applyProtection="1">
      <alignment horizontal="right" vertical="center" shrinkToFit="1"/>
      <protection locked="0"/>
    </xf>
    <xf numFmtId="183" fontId="18" fillId="3" borderId="87" xfId="15" applyNumberFormat="1" applyFont="1" applyFill="1" applyBorder="1" applyAlignment="1" applyProtection="1">
      <alignment horizontal="right" vertical="center" shrinkToFit="1"/>
      <protection locked="0"/>
    </xf>
    <xf numFmtId="183" fontId="18" fillId="3" borderId="91" xfId="15" applyNumberFormat="1" applyFont="1" applyFill="1" applyBorder="1" applyAlignment="1" applyProtection="1">
      <alignment horizontal="right" vertical="center" shrinkToFit="1"/>
      <protection locked="0"/>
    </xf>
    <xf numFmtId="0" fontId="18" fillId="3" borderId="123" xfId="15" applyFont="1" applyFill="1" applyBorder="1" applyAlignment="1" applyProtection="1">
      <alignment horizontal="left" vertical="center" shrinkToFit="1"/>
      <protection locked="0"/>
    </xf>
    <xf numFmtId="0" fontId="18" fillId="5" borderId="33" xfId="15" applyFont="1" applyFill="1" applyBorder="1" applyAlignment="1" applyProtection="1">
      <alignment horizontal="left" vertical="center" shrinkToFit="1"/>
      <protection locked="0"/>
    </xf>
    <xf numFmtId="0" fontId="18" fillId="5" borderId="36" xfId="15" applyFont="1" applyFill="1" applyBorder="1" applyAlignment="1" applyProtection="1">
      <alignment horizontal="left" vertical="center" shrinkToFit="1"/>
      <protection locked="0"/>
    </xf>
    <xf numFmtId="0" fontId="18" fillId="5" borderId="38" xfId="15" applyFont="1" applyFill="1" applyBorder="1" applyAlignment="1" applyProtection="1">
      <alignment horizontal="left" vertical="center" shrinkToFit="1"/>
      <protection locked="0"/>
    </xf>
    <xf numFmtId="183" fontId="18" fillId="5" borderId="160" xfId="15" applyNumberFormat="1" applyFont="1" applyFill="1" applyBorder="1" applyAlignment="1" applyProtection="1">
      <alignment horizontal="right" vertical="center" shrinkToFit="1"/>
      <protection locked="0"/>
    </xf>
    <xf numFmtId="183" fontId="18" fillId="5" borderId="161" xfId="15" applyNumberFormat="1" applyFont="1" applyFill="1" applyBorder="1" applyAlignment="1" applyProtection="1">
      <alignment horizontal="right" vertical="center" shrinkToFit="1"/>
      <protection locked="0"/>
    </xf>
    <xf numFmtId="183" fontId="18" fillId="5" borderId="164" xfId="15" applyNumberFormat="1" applyFont="1" applyFill="1" applyBorder="1" applyAlignment="1" applyProtection="1">
      <alignment horizontal="right" vertical="center" shrinkToFit="1"/>
      <protection locked="0"/>
    </xf>
    <xf numFmtId="183" fontId="18" fillId="5" borderId="33" xfId="15" applyNumberFormat="1" applyFont="1" applyFill="1" applyBorder="1" applyAlignment="1" applyProtection="1">
      <alignment horizontal="right" vertical="center" shrinkToFit="1"/>
      <protection locked="0"/>
    </xf>
    <xf numFmtId="183" fontId="18" fillId="5" borderId="36" xfId="14" applyNumberFormat="1" applyFont="1" applyFill="1" applyBorder="1" applyAlignment="1" applyProtection="1">
      <alignment horizontal="right" vertical="center" shrinkToFit="1"/>
      <protection locked="0"/>
    </xf>
    <xf numFmtId="183" fontId="18" fillId="5" borderId="38" xfId="15" applyNumberFormat="1" applyFont="1" applyFill="1" applyBorder="1" applyAlignment="1" applyProtection="1">
      <alignment horizontal="right" vertical="center" shrinkToFit="1"/>
      <protection locked="0"/>
    </xf>
    <xf numFmtId="0" fontId="18" fillId="5" borderId="52" xfId="15" applyFont="1" applyFill="1" applyBorder="1" applyAlignment="1" applyProtection="1">
      <alignment horizontal="left" vertical="center" shrinkToFit="1"/>
      <protection locked="0"/>
    </xf>
    <xf numFmtId="183" fontId="18" fillId="5" borderId="99" xfId="15" applyNumberFormat="1" applyFont="1" applyFill="1" applyBorder="1" applyAlignment="1" applyProtection="1">
      <alignment horizontal="right" vertical="center" shrinkToFit="1"/>
      <protection locked="0"/>
    </xf>
    <xf numFmtId="183" fontId="18" fillId="5" borderId="105" xfId="15" applyNumberFormat="1" applyFont="1" applyFill="1" applyBorder="1" applyAlignment="1" applyProtection="1">
      <alignment horizontal="right" vertical="center" shrinkToFit="1"/>
      <protection locked="0"/>
    </xf>
    <xf numFmtId="183" fontId="18" fillId="5" borderId="103" xfId="14" applyNumberFormat="1" applyFont="1" applyFill="1" applyBorder="1" applyAlignment="1" applyProtection="1">
      <alignment horizontal="right" vertical="center" shrinkToFit="1"/>
      <protection locked="0"/>
    </xf>
    <xf numFmtId="0" fontId="18" fillId="5" borderId="103" xfId="14" applyFont="1" applyFill="1" applyBorder="1" applyAlignment="1" applyProtection="1">
      <alignment horizontal="left" vertical="center" shrinkToFit="1"/>
      <protection locked="0"/>
    </xf>
    <xf numFmtId="0" fontId="18" fillId="5" borderId="124" xfId="14" applyFont="1" applyFill="1" applyBorder="1" applyAlignment="1" applyProtection="1">
      <alignment horizontal="left" vertical="center" shrinkToFit="1"/>
      <protection locked="0"/>
    </xf>
    <xf numFmtId="0" fontId="18" fillId="3" borderId="85" xfId="15" applyFont="1" applyFill="1" applyBorder="1" applyAlignment="1" applyProtection="1">
      <alignment horizontal="left" vertical="center" shrinkToFit="1"/>
      <protection locked="0"/>
    </xf>
    <xf numFmtId="0" fontId="18" fillId="3" borderId="88" xfId="15" applyFont="1" applyFill="1" applyBorder="1" applyAlignment="1" applyProtection="1">
      <alignment horizontal="left" vertical="center" shrinkToFit="1"/>
      <protection locked="0"/>
    </xf>
    <xf numFmtId="0" fontId="18" fillId="3" borderId="92" xfId="15" applyFont="1" applyFill="1" applyBorder="1" applyAlignment="1" applyProtection="1">
      <alignment horizontal="left" vertical="center" shrinkToFit="1"/>
      <protection locked="0"/>
    </xf>
    <xf numFmtId="183" fontId="18" fillId="3" borderId="96" xfId="15" applyNumberFormat="1" applyFont="1" applyFill="1" applyBorder="1" applyAlignment="1" applyProtection="1">
      <alignment horizontal="right" vertical="center" shrinkToFit="1"/>
      <protection locked="0"/>
    </xf>
    <xf numFmtId="183" fontId="18" fillId="3" borderId="102" xfId="15" applyNumberFormat="1" applyFont="1" applyFill="1" applyBorder="1" applyAlignment="1" applyProtection="1">
      <alignment horizontal="right" vertical="center" shrinkToFit="1"/>
      <protection locked="0"/>
    </xf>
    <xf numFmtId="0" fontId="18" fillId="3" borderId="102" xfId="15" applyFont="1" applyFill="1" applyBorder="1" applyAlignment="1" applyProtection="1">
      <alignment horizontal="left" vertical="center" shrinkToFit="1"/>
      <protection locked="0"/>
    </xf>
    <xf numFmtId="0" fontId="18" fillId="3" borderId="147" xfId="15" applyFont="1" applyFill="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0" fontId="18" fillId="0" borderId="101" xfId="14" applyFont="1" applyBorder="1" applyAlignment="1" applyProtection="1">
      <alignment horizontal="left" vertical="center" shrinkToFit="1"/>
      <protection locked="0"/>
    </xf>
    <xf numFmtId="0" fontId="18" fillId="0" borderId="146" xfId="14" applyFont="1" applyBorder="1" applyAlignment="1" applyProtection="1">
      <alignment horizontal="left" vertical="center" shrinkToFit="1"/>
      <protection locked="0"/>
    </xf>
    <xf numFmtId="183" fontId="18" fillId="0" borderId="84" xfId="15" applyNumberFormat="1" applyFont="1" applyBorder="1" applyAlignment="1" applyProtection="1">
      <alignment horizontal="right" vertical="center" shrinkToFit="1"/>
      <protection locked="0"/>
    </xf>
    <xf numFmtId="183" fontId="18" fillId="0" borderId="87" xfId="15" applyNumberFormat="1" applyFont="1" applyBorder="1" applyAlignment="1" applyProtection="1">
      <alignment horizontal="right" vertical="center" shrinkToFit="1"/>
      <protection locked="0"/>
    </xf>
    <xf numFmtId="183" fontId="18" fillId="0" borderId="106" xfId="15" applyNumberFormat="1" applyFont="1" applyBorder="1" applyAlignment="1" applyProtection="1">
      <alignment horizontal="right" vertical="center" shrinkToFit="1"/>
      <protection locked="0"/>
    </xf>
    <xf numFmtId="183" fontId="18" fillId="0" borderId="107" xfId="15" applyNumberFormat="1" applyFont="1" applyBorder="1" applyAlignment="1" applyProtection="1">
      <alignment horizontal="right" vertical="center" shrinkToFit="1"/>
      <protection locked="0"/>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0" fontId="18" fillId="0" borderId="100" xfId="14" applyFont="1" applyBorder="1" applyAlignment="1" applyProtection="1">
      <alignment horizontal="left" vertical="center" shrinkToFit="1"/>
      <protection locked="0"/>
    </xf>
    <xf numFmtId="0" fontId="18" fillId="0" borderId="145" xfId="14" applyFont="1" applyBorder="1" applyAlignment="1" applyProtection="1">
      <alignment horizontal="left" vertical="center" shrinkToFit="1"/>
      <protection locked="0"/>
    </xf>
    <xf numFmtId="183" fontId="18" fillId="0" borderId="91" xfId="14" applyNumberFormat="1" applyFont="1" applyBorder="1" applyAlignment="1" applyProtection="1">
      <alignment horizontal="right" vertical="center" shrinkToFit="1"/>
      <protection locked="0"/>
    </xf>
    <xf numFmtId="0" fontId="18" fillId="0" borderId="123" xfId="14" applyFont="1" applyBorder="1" applyAlignment="1" applyProtection="1">
      <alignment horizontal="left" vertical="center" shrinkToFit="1"/>
      <protection locked="0"/>
    </xf>
    <xf numFmtId="183" fontId="18" fillId="5" borderId="112" xfId="15" applyNumberFormat="1" applyFont="1" applyFill="1" applyBorder="1" applyAlignment="1" applyProtection="1">
      <alignment horizontal="right" vertical="center" shrinkToFit="1"/>
      <protection locked="0"/>
    </xf>
    <xf numFmtId="183" fontId="18" fillId="5" borderId="117" xfId="14" applyNumberFormat="1" applyFont="1" applyFill="1" applyBorder="1" applyAlignment="1" applyProtection="1">
      <alignment horizontal="right" vertical="center" shrinkToFit="1"/>
      <protection locked="0"/>
    </xf>
    <xf numFmtId="183" fontId="18" fillId="5" borderId="124" xfId="14" applyNumberFormat="1" applyFont="1" applyFill="1" applyBorder="1" applyAlignment="1" applyProtection="1">
      <alignment horizontal="right" vertical="center" shrinkToFit="1"/>
      <protection locked="0"/>
    </xf>
    <xf numFmtId="183" fontId="18" fillId="5" borderId="128" xfId="14" applyNumberFormat="1" applyFont="1" applyFill="1" applyBorder="1" applyAlignment="1" applyProtection="1">
      <alignment horizontal="right" vertical="center" shrinkToFit="1"/>
      <protection locked="0"/>
    </xf>
    <xf numFmtId="184" fontId="18" fillId="5" borderId="105" xfId="15" applyNumberFormat="1" applyFont="1" applyFill="1" applyBorder="1" applyAlignment="1" applyProtection="1">
      <alignment horizontal="right" vertical="center" shrinkToFit="1"/>
      <protection locked="0"/>
    </xf>
    <xf numFmtId="183" fontId="18" fillId="5" borderId="61" xfId="14" applyNumberFormat="1" applyFont="1" applyFill="1" applyBorder="1" applyAlignment="1" applyProtection="1">
      <alignment horizontal="right" vertical="center" shrinkToFit="1"/>
      <protection locked="0"/>
    </xf>
    <xf numFmtId="183" fontId="18" fillId="5" borderId="52" xfId="14" applyNumberFormat="1" applyFont="1" applyFill="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0" fontId="18" fillId="0" borderId="11" xfId="15" applyFont="1" applyBorder="1" applyAlignment="1" applyProtection="1">
      <alignment horizontal="center" vertical="center" shrinkToFit="1"/>
      <protection locked="0"/>
    </xf>
    <xf numFmtId="0" fontId="18" fillId="0" borderId="22" xfId="15" applyFont="1" applyBorder="1" applyAlignment="1" applyProtection="1">
      <alignment horizontal="center" vertical="center"/>
      <protection locked="0"/>
    </xf>
    <xf numFmtId="0" fontId="18" fillId="0" borderId="50" xfId="15" applyFont="1" applyBorder="1" applyAlignment="1" applyProtection="1">
      <alignment horizontal="center" vertical="center"/>
      <protection locked="0"/>
    </xf>
    <xf numFmtId="184" fontId="18" fillId="0" borderId="101" xfId="15" applyNumberFormat="1" applyFont="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5" applyNumberFormat="1" applyFont="1" applyBorder="1" applyAlignment="1" applyProtection="1">
      <alignment horizontal="right" vertical="center" shrinkToFit="1"/>
      <protection locked="0"/>
    </xf>
    <xf numFmtId="184" fontId="18" fillId="0" borderId="104" xfId="15" applyNumberFormat="1" applyFont="1" applyBorder="1" applyAlignment="1" applyProtection="1">
      <alignment horizontal="right" vertical="center" shrinkToFit="1"/>
      <protection locked="0"/>
    </xf>
    <xf numFmtId="0" fontId="18" fillId="0" borderId="104" xfId="15" applyFont="1" applyBorder="1" applyAlignment="1" applyProtection="1">
      <alignment horizontal="left" vertical="center" shrinkToFit="1"/>
      <protection locked="0"/>
    </xf>
    <xf numFmtId="0" fontId="18" fillId="0" borderId="125" xfId="15" applyFont="1" applyBorder="1" applyAlignment="1" applyProtection="1">
      <alignment horizontal="left" vertical="center" shrinkToFit="1"/>
      <protection locked="0"/>
    </xf>
    <xf numFmtId="0" fontId="18" fillId="3" borderId="19" xfId="15" applyFont="1" applyFill="1" applyBorder="1" applyAlignment="1">
      <alignment horizontal="left" vertical="center"/>
    </xf>
    <xf numFmtId="0" fontId="18" fillId="3" borderId="20" xfId="15" applyFont="1" applyFill="1" applyBorder="1" applyAlignment="1">
      <alignment horizontal="left" vertical="center"/>
    </xf>
    <xf numFmtId="183" fontId="18" fillId="5" borderId="97" xfId="14" applyNumberFormat="1" applyFont="1" applyFill="1" applyBorder="1" applyAlignment="1" applyProtection="1">
      <alignment horizontal="right" vertical="center" shrinkToFit="1"/>
      <protection locked="0"/>
    </xf>
    <xf numFmtId="183" fontId="18" fillId="5" borderId="108" xfId="14" applyNumberFormat="1" applyFont="1" applyFill="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4" applyNumberFormat="1" applyFont="1" applyBorder="1" applyAlignment="1" applyProtection="1">
      <alignment horizontal="right" vertical="center" shrinkToFit="1"/>
      <protection locked="0"/>
    </xf>
    <xf numFmtId="0" fontId="18" fillId="0" borderId="102" xfId="14" applyFont="1" applyBorder="1" applyAlignment="1" applyProtection="1">
      <alignment horizontal="left" vertical="center" shrinkToFit="1"/>
      <protection locked="0"/>
    </xf>
    <xf numFmtId="0" fontId="18" fillId="0" borderId="147" xfId="14" applyFont="1" applyBorder="1" applyAlignment="1" applyProtection="1">
      <alignment horizontal="left" vertical="center" shrinkToFit="1"/>
      <protection locked="0"/>
    </xf>
    <xf numFmtId="0" fontId="17" fillId="3" borderId="0" xfId="15" applyFont="1" applyFill="1">
      <alignment vertical="center"/>
    </xf>
    <xf numFmtId="0" fontId="21" fillId="3" borderId="6" xfId="15" applyFont="1" applyFill="1" applyBorder="1" applyAlignment="1">
      <alignment horizontal="center" vertical="center"/>
    </xf>
    <xf numFmtId="0" fontId="21" fillId="3" borderId="18" xfId="15" applyFont="1" applyFill="1" applyBorder="1" applyAlignment="1">
      <alignment horizontal="center" vertical="center"/>
    </xf>
    <xf numFmtId="0" fontId="21" fillId="3" borderId="64" xfId="15" applyFont="1" applyFill="1" applyBorder="1" applyAlignment="1">
      <alignment horizontal="center" vertical="center"/>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4" applyNumberFormat="1" applyFont="1" applyBorder="1" applyAlignment="1" applyProtection="1">
      <alignment horizontal="right" vertical="center" shrinkToFit="1"/>
      <protection locked="0"/>
    </xf>
    <xf numFmtId="183" fontId="18" fillId="0" borderId="83" xfId="14" applyNumberFormat="1" applyFont="1" applyBorder="1" applyAlignment="1" applyProtection="1">
      <alignment horizontal="right" vertical="center" shrinkToFit="1"/>
      <protection locked="0"/>
    </xf>
    <xf numFmtId="183" fontId="18" fillId="0" borderId="86" xfId="14" applyNumberFormat="1" applyFont="1" applyBorder="1" applyAlignment="1" applyProtection="1">
      <alignment horizontal="right" vertical="center" shrinkToFit="1"/>
      <protection locked="0"/>
    </xf>
    <xf numFmtId="183" fontId="18" fillId="0" borderId="90" xfId="14" applyNumberFormat="1" applyFont="1" applyBorder="1" applyAlignment="1" applyProtection="1">
      <alignment horizontal="right" vertical="center" shrinkToFit="1"/>
      <protection locked="0"/>
    </xf>
    <xf numFmtId="0" fontId="18" fillId="0" borderId="167" xfId="14" applyFont="1" applyBorder="1" applyAlignment="1" applyProtection="1">
      <alignment horizontal="left" vertical="center" shrinkToFit="1"/>
      <protection locked="0"/>
    </xf>
    <xf numFmtId="0" fontId="3" fillId="4" borderId="40" xfId="15" applyFill="1" applyBorder="1" applyAlignment="1" applyProtection="1">
      <alignment horizontal="center" vertical="center" wrapText="1"/>
      <protection locked="0"/>
    </xf>
    <xf numFmtId="0" fontId="3" fillId="4" borderId="19" xfId="15" applyFill="1" applyBorder="1" applyAlignment="1" applyProtection="1">
      <alignment horizontal="center" vertical="center" wrapText="1"/>
      <protection locked="0"/>
    </xf>
    <xf numFmtId="0" fontId="3" fillId="4" borderId="13"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15" fillId="3" borderId="32" xfId="23" applyFont="1" applyFill="1" applyBorder="1">
      <alignment vertical="center"/>
    </xf>
    <xf numFmtId="0" fontId="15" fillId="3" borderId="35" xfId="23" applyFont="1" applyFill="1" applyBorder="1">
      <alignment vertical="center"/>
    </xf>
    <xf numFmtId="0" fontId="15" fillId="3" borderId="37" xfId="23" applyFont="1" applyFill="1" applyBorder="1">
      <alignment vertical="center"/>
    </xf>
    <xf numFmtId="178" fontId="22" fillId="0" borderId="32" xfId="17" applyNumberFormat="1" applyFont="1" applyBorder="1" applyAlignment="1">
      <alignment horizontal="center" vertical="center"/>
    </xf>
    <xf numFmtId="178" fontId="22" fillId="0" borderId="35" xfId="17" applyNumberFormat="1" applyFont="1" applyBorder="1" applyAlignment="1">
      <alignment horizontal="center" vertical="center"/>
    </xf>
    <xf numFmtId="178" fontId="22" fillId="0" borderId="37" xfId="17" applyNumberFormat="1" applyFont="1" applyBorder="1" applyAlignment="1">
      <alignment horizontal="center" vertical="center"/>
    </xf>
    <xf numFmtId="0" fontId="3" fillId="3" borderId="74" xfId="23" applyFont="1" applyFill="1" applyBorder="1" applyAlignment="1">
      <alignment horizontal="center" vertical="center" wrapText="1"/>
    </xf>
    <xf numFmtId="0" fontId="3" fillId="3" borderId="74" xfId="23" applyFont="1" applyFill="1" applyBorder="1" applyAlignment="1">
      <alignment horizontal="center" vertical="center"/>
    </xf>
    <xf numFmtId="178" fontId="22" fillId="0" borderId="27" xfId="17" applyNumberFormat="1" applyFont="1" applyBorder="1" applyAlignment="1">
      <alignment horizontal="center" vertical="center" wrapText="1"/>
    </xf>
    <xf numFmtId="178" fontId="22" fillId="0" borderId="26" xfId="17" applyNumberFormat="1" applyFont="1" applyBorder="1" applyAlignment="1">
      <alignment horizontal="center" vertical="center" wrapText="1"/>
    </xf>
    <xf numFmtId="178" fontId="15" fillId="3" borderId="32" xfId="23" applyNumberFormat="1" applyFont="1" applyFill="1" applyBorder="1" applyAlignment="1">
      <alignment vertical="center" wrapText="1"/>
    </xf>
    <xf numFmtId="178" fontId="15" fillId="3" borderId="35" xfId="23" applyNumberFormat="1" applyFont="1" applyFill="1" applyBorder="1" applyAlignment="1">
      <alignment vertical="center" wrapText="1"/>
    </xf>
    <xf numFmtId="178" fontId="15" fillId="3" borderId="37" xfId="23" applyNumberFormat="1" applyFont="1" applyFill="1" applyBorder="1" applyAlignment="1">
      <alignment vertical="center" wrapText="1"/>
    </xf>
    <xf numFmtId="178" fontId="15" fillId="0" borderId="32" xfId="23" applyNumberFormat="1" applyFont="1" applyBorder="1" applyAlignment="1">
      <alignment vertical="center" wrapText="1"/>
    </xf>
    <xf numFmtId="178" fontId="15" fillId="0" borderId="35" xfId="23" applyNumberFormat="1" applyFont="1" applyBorder="1" applyAlignment="1">
      <alignment vertical="center" wrapText="1"/>
    </xf>
    <xf numFmtId="178" fontId="15" fillId="0" borderId="37" xfId="23" applyNumberFormat="1" applyFont="1" applyBorder="1" applyAlignment="1">
      <alignment vertical="center" wrapText="1"/>
    </xf>
    <xf numFmtId="178" fontId="15" fillId="0" borderId="23" xfId="23" applyNumberFormat="1" applyFont="1" applyBorder="1">
      <alignment vertical="center"/>
    </xf>
    <xf numFmtId="187" fontId="15" fillId="3" borderId="32" xfId="22" applyNumberFormat="1" applyFont="1" applyFill="1" applyBorder="1" applyAlignment="1">
      <alignment horizontal="left" vertical="center" wrapText="1"/>
    </xf>
    <xf numFmtId="187" fontId="15" fillId="3" borderId="35" xfId="22" applyNumberFormat="1" applyFont="1" applyFill="1" applyBorder="1" applyAlignment="1">
      <alignment horizontal="left" vertical="center" wrapText="1"/>
    </xf>
    <xf numFmtId="187" fontId="15" fillId="3" borderId="37"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178" fontId="22" fillId="0" borderId="32" xfId="23" applyNumberFormat="1" applyFont="1" applyBorder="1">
      <alignment vertical="center"/>
    </xf>
    <xf numFmtId="178" fontId="22" fillId="0" borderId="35" xfId="23" applyNumberFormat="1" applyFont="1" applyBorder="1">
      <alignment vertical="center"/>
    </xf>
    <xf numFmtId="178" fontId="22" fillId="0" borderId="37" xfId="23" applyNumberFormat="1" applyFont="1" applyBorder="1">
      <alignment vertical="center"/>
    </xf>
    <xf numFmtId="0" fontId="23" fillId="0" borderId="19" xfId="8" applyFont="1" applyBorder="1" applyAlignment="1">
      <alignment horizontal="left" vertical="center" wrapText="1"/>
    </xf>
    <xf numFmtId="0" fontId="23" fillId="0" borderId="53" xfId="8" applyFont="1" applyBorder="1" applyAlignment="1">
      <alignment horizontal="left" vertical="center" wrapText="1"/>
    </xf>
    <xf numFmtId="0" fontId="23" fillId="0" borderId="23" xfId="8" applyFont="1" applyBorder="1" applyAlignment="1">
      <alignment horizontal="left" vertical="center"/>
    </xf>
    <xf numFmtId="0" fontId="23" fillId="0" borderId="54" xfId="8" applyFont="1" applyBorder="1" applyAlignment="1">
      <alignment horizontal="left" vertical="center"/>
    </xf>
    <xf numFmtId="0" fontId="23" fillId="0" borderId="36" xfId="8" applyFont="1" applyBorder="1" applyAlignment="1">
      <alignment horizontal="left" vertical="center"/>
    </xf>
    <xf numFmtId="0" fontId="23" fillId="0" borderId="52" xfId="8" applyFont="1" applyBorder="1" applyAlignment="1">
      <alignment horizontal="left" vertical="center"/>
    </xf>
    <xf numFmtId="0" fontId="25" fillId="0" borderId="35" xfId="21" applyFont="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Border="1" applyAlignment="1">
      <alignment horizontal="left" vertical="center" wrapText="1"/>
    </xf>
    <xf numFmtId="0" fontId="25" fillId="0" borderId="52" xfId="21" applyFont="1" applyBorder="1" applyAlignment="1">
      <alignment horizontal="left" vertical="center" wrapText="1"/>
    </xf>
    <xf numFmtId="0" fontId="25" fillId="0" borderId="22" xfId="21" applyFont="1" applyBorder="1" applyAlignment="1">
      <alignment horizontal="left" vertical="center" wrapText="1"/>
    </xf>
    <xf numFmtId="0" fontId="25" fillId="0" borderId="50" xfId="21" applyFont="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Border="1" applyAlignment="1">
      <alignment vertical="center" wrapText="1"/>
    </xf>
    <xf numFmtId="0" fontId="25" fillId="0" borderId="13" xfId="10" applyFont="1" applyBorder="1" applyAlignment="1">
      <alignment vertical="center" wrapText="1"/>
    </xf>
    <xf numFmtId="0" fontId="25" fillId="0" borderId="8" xfId="10" applyFont="1" applyBorder="1" applyAlignment="1">
      <alignment vertical="center" wrapText="1"/>
    </xf>
    <xf numFmtId="0" fontId="25" fillId="0" borderId="14" xfId="10" applyFont="1" applyBorder="1" applyAlignment="1">
      <alignment vertical="center" wrapText="1"/>
    </xf>
    <xf numFmtId="0" fontId="25" fillId="0" borderId="56" xfId="10" applyFont="1" applyBorder="1" applyAlignment="1">
      <alignment vertical="center" wrapText="1"/>
    </xf>
    <xf numFmtId="0" fontId="25" fillId="0" borderId="15" xfId="10" applyFont="1" applyBorder="1" applyAlignment="1">
      <alignment vertical="center" wrapText="1"/>
    </xf>
    <xf numFmtId="0" fontId="25" fillId="0" borderId="35" xfId="10" applyFont="1" applyBorder="1">
      <alignment vertical="center"/>
    </xf>
    <xf numFmtId="0" fontId="25" fillId="0" borderId="51" xfId="10" applyFont="1" applyBorder="1">
      <alignment vertical="center"/>
    </xf>
    <xf numFmtId="0" fontId="25" fillId="0" borderId="57" xfId="10" applyFont="1" applyBorder="1" applyAlignment="1">
      <alignment vertical="center" wrapText="1"/>
    </xf>
    <xf numFmtId="0" fontId="25" fillId="0" borderId="37" xfId="10" applyFont="1" applyBorder="1" applyAlignment="1">
      <alignment vertical="center" wrapText="1"/>
    </xf>
    <xf numFmtId="0" fontId="25" fillId="0" borderId="61" xfId="10" applyFont="1" applyBorder="1">
      <alignment vertical="center"/>
    </xf>
    <xf numFmtId="0" fontId="25" fillId="0" borderId="38" xfId="10" applyFont="1" applyBorder="1">
      <alignment vertical="center"/>
    </xf>
    <xf numFmtId="0" fontId="25" fillId="0" borderId="36" xfId="10" applyFont="1" applyBorder="1">
      <alignment vertical="center"/>
    </xf>
    <xf numFmtId="0" fontId="25" fillId="0" borderId="52" xfId="10" applyFont="1" applyBorder="1">
      <alignment vertical="center"/>
    </xf>
    <xf numFmtId="0" fontId="25" fillId="0" borderId="22" xfId="10" applyFont="1" applyBorder="1">
      <alignment vertical="center"/>
    </xf>
    <xf numFmtId="0" fontId="25" fillId="0" borderId="50" xfId="10" applyFont="1" applyBorder="1">
      <alignment vertical="center"/>
    </xf>
    <xf numFmtId="0" fontId="25" fillId="0" borderId="35" xfId="9" applyFont="1" applyBorder="1" applyAlignment="1">
      <alignment horizontal="left" vertical="center"/>
    </xf>
    <xf numFmtId="0" fontId="25" fillId="0" borderId="51" xfId="9" applyFont="1" applyBorder="1" applyAlignment="1">
      <alignment horizontal="left" vertical="center"/>
    </xf>
    <xf numFmtId="0" fontId="25" fillId="0" borderId="36" xfId="9" applyFont="1" applyBorder="1" applyAlignment="1">
      <alignment horizontal="left" vertical="center"/>
    </xf>
    <xf numFmtId="0" fontId="25" fillId="0" borderId="52" xfId="9" applyFont="1" applyBorder="1" applyAlignment="1">
      <alignment horizontal="left" vertical="center"/>
    </xf>
    <xf numFmtId="0" fontId="25" fillId="0" borderId="12" xfId="9" applyFont="1" applyBorder="1" applyAlignment="1">
      <alignment vertical="center" wrapText="1"/>
    </xf>
    <xf numFmtId="0" fontId="25" fillId="0" borderId="16" xfId="9" applyFont="1" applyBorder="1" applyAlignment="1">
      <alignment vertical="center" wrapText="1"/>
    </xf>
    <xf numFmtId="0" fontId="25" fillId="0" borderId="32" xfId="9" applyFont="1" applyBorder="1" applyAlignment="1">
      <alignment horizontal="center" vertical="center" shrinkToFit="1"/>
    </xf>
    <xf numFmtId="0" fontId="25" fillId="0" borderId="35" xfId="9" applyFont="1" applyBorder="1" applyAlignment="1">
      <alignment horizontal="center" vertical="center" shrinkToFit="1"/>
    </xf>
    <xf numFmtId="0" fontId="25" fillId="0" borderId="51" xfId="9" applyFont="1" applyBorder="1" applyAlignment="1">
      <alignment horizontal="center" vertical="center" shrinkToFit="1"/>
    </xf>
    <xf numFmtId="0" fontId="25" fillId="0" borderId="22" xfId="9" applyFont="1" applyBorder="1" applyAlignment="1">
      <alignment horizontal="left" vertical="center"/>
    </xf>
    <xf numFmtId="0" fontId="25" fillId="0" borderId="50" xfId="9" applyFont="1" applyBorder="1" applyAlignment="1">
      <alignment horizontal="left" vertical="center"/>
    </xf>
    <xf numFmtId="0" fontId="30" fillId="0" borderId="32" xfId="8" applyFont="1" applyBorder="1" applyAlignment="1" applyProtection="1">
      <alignment horizontal="left" vertical="center" wrapText="1"/>
      <protection locked="0"/>
    </xf>
    <xf numFmtId="0" fontId="30" fillId="0" borderId="35" xfId="8" applyFont="1" applyBorder="1" applyAlignment="1" applyProtection="1">
      <alignment horizontal="left" vertical="center" wrapText="1"/>
      <protection locked="0"/>
    </xf>
    <xf numFmtId="0" fontId="30" fillId="0" borderId="51"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18" xfId="8" applyFont="1" applyBorder="1" applyAlignment="1">
      <alignment horizontal="left" vertical="center"/>
    </xf>
    <xf numFmtId="0" fontId="30" fillId="0" borderId="64" xfId="8" applyFont="1" applyBorder="1" applyAlignment="1">
      <alignment horizontal="left" vertical="center"/>
    </xf>
    <xf numFmtId="0" fontId="30" fillId="0" borderId="19" xfId="8" applyFont="1" applyBorder="1" applyAlignment="1">
      <alignment horizontal="left" vertical="center" wrapText="1"/>
    </xf>
    <xf numFmtId="0" fontId="30" fillId="0" borderId="53" xfId="8" applyFont="1" applyBorder="1" applyAlignment="1">
      <alignment horizontal="left" vertical="center" wrapText="1"/>
    </xf>
    <xf numFmtId="0" fontId="30" fillId="0" borderId="23" xfId="8" applyFont="1" applyBorder="1" applyAlignment="1">
      <alignment horizontal="left" vertical="center"/>
    </xf>
    <xf numFmtId="0" fontId="30" fillId="0" borderId="54" xfId="8" applyFont="1" applyBorder="1" applyAlignment="1">
      <alignment horizontal="left" vertical="center"/>
    </xf>
    <xf numFmtId="0" fontId="30" fillId="0" borderId="35" xfId="8" applyFont="1" applyBorder="1" applyAlignment="1">
      <alignment horizontal="left" vertical="center"/>
    </xf>
    <xf numFmtId="0" fontId="30" fillId="0" borderId="51" xfId="8" applyFont="1" applyBorder="1" applyAlignment="1">
      <alignment horizontal="left" vertical="center"/>
    </xf>
    <xf numFmtId="184" fontId="3" fillId="3" borderId="74" xfId="22" applyNumberFormat="1" applyFont="1" applyFill="1" applyBorder="1" applyAlignment="1">
      <alignment horizontal="center" vertical="center"/>
    </xf>
    <xf numFmtId="0" fontId="3" fillId="0" borderId="0" xfId="23" applyFont="1" applyAlignment="1">
      <alignment horizontal="center" vertical="center"/>
    </xf>
    <xf numFmtId="184" fontId="3" fillId="3" borderId="0" xfId="22" applyNumberFormat="1" applyFont="1" applyFill="1" applyAlignment="1">
      <alignment horizontal="center" vertical="center" wrapText="1"/>
    </xf>
    <xf numFmtId="0" fontId="3" fillId="0" borderId="74" xfId="23" applyFont="1" applyBorder="1" applyAlignment="1">
      <alignment horizontal="center" vertical="center"/>
    </xf>
    <xf numFmtId="187" fontId="3" fillId="3" borderId="74" xfId="22" applyNumberFormat="1" applyFont="1" applyFill="1" applyBorder="1" applyAlignment="1">
      <alignment horizontal="center" vertical="center" wrapText="1"/>
    </xf>
    <xf numFmtId="178" fontId="1" fillId="0" borderId="0" xfId="23" applyNumberFormat="1" applyAlignment="1">
      <alignment horizontal="center" vertical="center"/>
    </xf>
    <xf numFmtId="184" fontId="3" fillId="0" borderId="0" xfId="23" applyNumberFormat="1" applyFont="1" applyAlignment="1">
      <alignment horizontal="center" vertical="center"/>
    </xf>
    <xf numFmtId="0" fontId="3" fillId="0" borderId="30" xfId="23" applyFont="1" applyBorder="1" applyAlignment="1" applyProtection="1">
      <alignment horizontal="left" vertical="top" wrapText="1"/>
      <protection locked="0"/>
    </xf>
    <xf numFmtId="0" fontId="3" fillId="0" borderId="23" xfId="23" applyFont="1" applyBorder="1" applyAlignment="1" applyProtection="1">
      <alignment horizontal="left" vertical="top" wrapText="1"/>
      <protection locked="0"/>
    </xf>
    <xf numFmtId="0" fontId="3" fillId="0" borderId="16" xfId="23" applyFont="1" applyBorder="1" applyAlignment="1" applyProtection="1">
      <alignment horizontal="left" vertical="top" wrapText="1"/>
      <protection locked="0"/>
    </xf>
    <xf numFmtId="0" fontId="3" fillId="0" borderId="42" xfId="23" applyFont="1" applyBorder="1" applyAlignment="1" applyProtection="1">
      <alignment horizontal="left" vertical="top" wrapText="1"/>
      <protection locked="0"/>
    </xf>
    <xf numFmtId="0" fontId="3" fillId="0" borderId="0" xfId="23" applyFont="1" applyAlignment="1" applyProtection="1">
      <alignment horizontal="left" vertical="top" wrapText="1"/>
      <protection locked="0"/>
    </xf>
    <xf numFmtId="0" fontId="3" fillId="0" borderId="14" xfId="23" applyFont="1" applyBorder="1" applyAlignment="1" applyProtection="1">
      <alignment horizontal="left" vertical="top" wrapText="1"/>
      <protection locked="0"/>
    </xf>
    <xf numFmtId="0" fontId="3" fillId="0" borderId="31" xfId="23" applyFont="1" applyBorder="1" applyAlignment="1" applyProtection="1">
      <alignment horizontal="left" vertical="top" wrapText="1"/>
      <protection locked="0"/>
    </xf>
    <xf numFmtId="0" fontId="3" fillId="0" borderId="34" xfId="23" applyFont="1" applyBorder="1" applyAlignment="1" applyProtection="1">
      <alignment horizontal="left" vertical="top" wrapText="1"/>
      <protection locked="0"/>
    </xf>
    <xf numFmtId="0" fontId="3" fillId="0" borderId="15" xfId="23" applyFont="1" applyBorder="1" applyAlignment="1" applyProtection="1">
      <alignment horizontal="left" vertical="top" wrapText="1"/>
      <protection locked="0"/>
    </xf>
    <xf numFmtId="187" fontId="3" fillId="3" borderId="0" xfId="22" applyNumberFormat="1" applyFont="1" applyFill="1" applyAlignment="1">
      <alignment horizontal="center" vertical="center" wrapText="1"/>
    </xf>
    <xf numFmtId="184" fontId="3" fillId="3" borderId="0" xfId="22" applyNumberFormat="1" applyFont="1" applyFill="1" applyAlignment="1">
      <alignment horizontal="center" vertical="center"/>
    </xf>
    <xf numFmtId="187" fontId="3" fillId="0" borderId="0" xfId="22" applyNumberFormat="1" applyFont="1" applyAlignment="1">
      <alignment horizontal="center" vertical="center" wrapText="1"/>
    </xf>
    <xf numFmtId="0" fontId="3" fillId="0" borderId="32" xfId="23" applyFont="1" applyBorder="1" applyAlignment="1">
      <alignment horizontal="center" vertical="center"/>
    </xf>
  </cellXfs>
  <cellStyles count="24">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 2" xfId="12" xr:uid="{00000000-0005-0000-0000-00000C000000}"/>
    <cellStyle name="標準 6_APAHO401000" xfId="13" xr:uid="{00000000-0005-0000-0000-00000D000000}"/>
    <cellStyle name="標準 6_APAHO401200_O-JJ1016-001-3_財政状況資料集(決算状況カード(各会計・関係団体))(Rev2)2" xfId="14" xr:uid="{00000000-0005-0000-0000-00000E000000}"/>
    <cellStyle name="標準 6_APAHO402200_O-JJ1016-001-3_財政状況資料集(決算状況カード(各会計・関係団体))(Rev2)2" xfId="15" xr:uid="{00000000-0005-0000-0000-00000F000000}"/>
    <cellStyle name="標準 7" xfId="16" xr:uid="{00000000-0005-0000-0000-000010000000}"/>
    <cellStyle name="標準_【レイアウト】（県）資料３（Ｐ２）　歳出比較分析表" xfId="23" xr:uid="{00000000-0005-0000-0000-000017000000}"/>
    <cellStyle name="標準_【レイアウト】（市）資料３（Ｐ２）　歳出比較分析表" xfId="22" xr:uid="{00000000-0005-0000-0000-000016000000}"/>
    <cellStyle name="標準_APAHO251300" xfId="17" xr:uid="{00000000-0005-0000-0000-000011000000}"/>
    <cellStyle name="標準_APAHO252300" xfId="18" xr:uid="{00000000-0005-0000-0000-000012000000}"/>
    <cellStyle name="標準_Book1" xfId="19" xr:uid="{00000000-0005-0000-0000-000013000000}"/>
    <cellStyle name="標準_O-JJ0722-001-3_決算状況カード(各会計・関係団体)_O-JJ1016-001-3_財政状況資料集(決算状況カード(各会計・関係団体))(Rev2)2" xfId="20" xr:uid="{00000000-0005-0000-0000-000014000000}"/>
    <cellStyle name="標準_O-JJ0722-001-8_連結実質赤字比率に係る赤字・黒字の構成分析"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BCEF-4245-80BF-82F9F12D3F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121301</c:v>
                </c:pt>
                <c:pt idx="1">
                  <c:v>58869</c:v>
                </c:pt>
                <c:pt idx="2">
                  <c:v>72623</c:v>
                </c:pt>
                <c:pt idx="3">
                  <c:v>69412</c:v>
                </c:pt>
                <c:pt idx="4">
                  <c:v>57052</c:v>
                </c:pt>
              </c:numCache>
            </c:numRef>
          </c:val>
          <c:smooth val="0"/>
          <c:extLst>
            <c:ext xmlns:c16="http://schemas.microsoft.com/office/drawing/2014/chart" uri="{C3380CC4-5D6E-409C-BE32-E72D297353CC}">
              <c16:uniqueId val="{00000001-BCEF-4245-80BF-82F9F12D3F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131298979086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2.99</c:v>
                </c:pt>
                <c:pt idx="1">
                  <c:v>3.17</c:v>
                </c:pt>
                <c:pt idx="2">
                  <c:v>4.41</c:v>
                </c:pt>
                <c:pt idx="3">
                  <c:v>3.89</c:v>
                </c:pt>
                <c:pt idx="4">
                  <c:v>4.29</c:v>
                </c:pt>
              </c:numCache>
            </c:numRef>
          </c:val>
          <c:extLst>
            <c:ext xmlns:c16="http://schemas.microsoft.com/office/drawing/2014/chart" uri="{C3380CC4-5D6E-409C-BE32-E72D297353CC}">
              <c16:uniqueId val="{00000000-75FC-4670-AD6A-45C43F4490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19.21</c:v>
                </c:pt>
                <c:pt idx="1">
                  <c:v>16.850000000000001</c:v>
                </c:pt>
                <c:pt idx="2">
                  <c:v>17.53</c:v>
                </c:pt>
                <c:pt idx="3">
                  <c:v>16.600000000000001</c:v>
                </c:pt>
                <c:pt idx="4">
                  <c:v>17.41</c:v>
                </c:pt>
              </c:numCache>
            </c:numRef>
          </c:val>
          <c:extLst>
            <c:ext xmlns:c16="http://schemas.microsoft.com/office/drawing/2014/chart" uri="{C3380CC4-5D6E-409C-BE32-E72D297353CC}">
              <c16:uniqueId val="{00000001-75FC-4670-AD6A-45C43F4490B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-2.2000000000000002</c:v>
                </c:pt>
                <c:pt idx="1">
                  <c:v>-4</c:v>
                </c:pt>
                <c:pt idx="2">
                  <c:v>0.44</c:v>
                </c:pt>
                <c:pt idx="3">
                  <c:v>-2.83</c:v>
                </c:pt>
                <c:pt idx="4">
                  <c:v>-7.0000000000000007E-2</c:v>
                </c:pt>
              </c:numCache>
            </c:numRef>
          </c:val>
          <c:smooth val="0"/>
          <c:extLst>
            <c:ext xmlns:c16="http://schemas.microsoft.com/office/drawing/2014/chart" uri="{C3380CC4-5D6E-409C-BE32-E72D297353CC}">
              <c16:uniqueId val="{00000002-75FC-4670-AD6A-45C43F4490B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0.37</c:v>
                </c:pt>
                <c:pt idx="4">
                  <c:v>#N/A</c:v>
                </c:pt>
                <c:pt idx="5">
                  <c:v>0.34</c:v>
                </c:pt>
                <c:pt idx="6">
                  <c:v>#N/A</c:v>
                </c:pt>
                <c:pt idx="7">
                  <c:v>0.28999999999999998</c:v>
                </c:pt>
                <c:pt idx="8">
                  <c:v>#N/A</c:v>
                </c:pt>
                <c:pt idx="9">
                  <c:v>0.05</c:v>
                </c:pt>
              </c:numCache>
            </c:numRef>
          </c:val>
          <c:extLst>
            <c:ext xmlns:c16="http://schemas.microsoft.com/office/drawing/2014/chart" uri="{C3380CC4-5D6E-409C-BE32-E72D297353CC}">
              <c16:uniqueId val="{00000000-AF02-46CA-911D-E5A23B64B6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02-46CA-911D-E5A23B64B6F1}"/>
            </c:ext>
          </c:extLst>
        </c:ser>
        <c:ser>
          <c:idx val="2"/>
          <c:order val="2"/>
          <c:tx>
            <c:strRef>
              <c:f>データシート!$A$29</c:f>
              <c:strCache>
                <c:ptCount val="1"/>
                <c:pt idx="0">
                  <c:v>日向市後期高齢者医療事業特別会計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2-AF02-46CA-911D-E5A23B64B6F1}"/>
            </c:ext>
          </c:extLst>
        </c:ser>
        <c:ser>
          <c:idx val="3"/>
          <c:order val="3"/>
          <c:tx>
            <c:strRef>
              <c:f>データシート!$A$30</c:f>
              <c:strCache>
                <c:ptCount val="1"/>
                <c:pt idx="0">
                  <c:v>日向市簡易水道事業会計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0.25</c:v>
                </c:pt>
                <c:pt idx="6">
                  <c:v>#N/A</c:v>
                </c:pt>
                <c:pt idx="7">
                  <c:v>0.46</c:v>
                </c:pt>
                <c:pt idx="8">
                  <c:v>#N/A</c:v>
                </c:pt>
                <c:pt idx="9">
                  <c:v>0.66</c:v>
                </c:pt>
              </c:numCache>
            </c:numRef>
          </c:val>
          <c:extLst>
            <c:ext xmlns:c16="http://schemas.microsoft.com/office/drawing/2014/chart" uri="{C3380CC4-5D6E-409C-BE32-E72D297353CC}">
              <c16:uniqueId val="{00000003-AF02-46CA-911D-E5A23B64B6F1}"/>
            </c:ext>
          </c:extLst>
        </c:ser>
        <c:ser>
          <c:idx val="4"/>
          <c:order val="4"/>
          <c:tx>
            <c:strRef>
              <c:f>データシート!$A$31</c:f>
              <c:strCache>
                <c:ptCount val="1"/>
                <c:pt idx="0">
                  <c:v>日向市農業集落排水事業会計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0.56000000000000005</c:v>
                </c:pt>
                <c:pt idx="8">
                  <c:v>#N/A</c:v>
                </c:pt>
                <c:pt idx="9">
                  <c:v>0.9</c:v>
                </c:pt>
              </c:numCache>
            </c:numRef>
          </c:val>
          <c:extLst>
            <c:ext xmlns:c16="http://schemas.microsoft.com/office/drawing/2014/chart" uri="{C3380CC4-5D6E-409C-BE32-E72D297353CC}">
              <c16:uniqueId val="{00000004-AF02-46CA-911D-E5A23B64B6F1}"/>
            </c:ext>
          </c:extLst>
        </c:ser>
        <c:ser>
          <c:idx val="5"/>
          <c:order val="5"/>
          <c:tx>
            <c:strRef>
              <c:f>データシート!$A$32</c:f>
              <c:strCache>
                <c:ptCount val="1"/>
                <c:pt idx="0">
                  <c:v>日向市国民健康保険事業特別会計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1.07</c:v>
                </c:pt>
                <c:pt idx="2">
                  <c:v>#N/A</c:v>
                </c:pt>
                <c:pt idx="3">
                  <c:v>1.06</c:v>
                </c:pt>
                <c:pt idx="4">
                  <c:v>#N/A</c:v>
                </c:pt>
                <c:pt idx="5">
                  <c:v>0.12</c:v>
                </c:pt>
                <c:pt idx="6">
                  <c:v>#N/A</c:v>
                </c:pt>
                <c:pt idx="7">
                  <c:v>0.28999999999999998</c:v>
                </c:pt>
                <c:pt idx="8">
                  <c:v>#N/A</c:v>
                </c:pt>
                <c:pt idx="9">
                  <c:v>0.9</c:v>
                </c:pt>
              </c:numCache>
            </c:numRef>
          </c:val>
          <c:extLst>
            <c:ext xmlns:c16="http://schemas.microsoft.com/office/drawing/2014/chart" uri="{C3380CC4-5D6E-409C-BE32-E72D297353CC}">
              <c16:uniqueId val="{00000005-AF02-46CA-911D-E5A23B64B6F1}"/>
            </c:ext>
          </c:extLst>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1.1299999999999999</c:v>
                </c:pt>
                <c:pt idx="4">
                  <c:v>#N/A</c:v>
                </c:pt>
                <c:pt idx="5">
                  <c:v>0.98</c:v>
                </c:pt>
                <c:pt idx="6">
                  <c:v>#N/A</c:v>
                </c:pt>
                <c:pt idx="7">
                  <c:v>0.71</c:v>
                </c:pt>
                <c:pt idx="8">
                  <c:v>#N/A</c:v>
                </c:pt>
                <c:pt idx="9">
                  <c:v>1.1000000000000001</c:v>
                </c:pt>
              </c:numCache>
            </c:numRef>
          </c:val>
          <c:extLst>
            <c:ext xmlns:c16="http://schemas.microsoft.com/office/drawing/2014/chart" uri="{C3380CC4-5D6E-409C-BE32-E72D297353CC}">
              <c16:uniqueId val="{00000006-AF02-46CA-911D-E5A23B64B6F1}"/>
            </c:ext>
          </c:extLst>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1.61</c:v>
                </c:pt>
                <c:pt idx="2">
                  <c:v>#N/A</c:v>
                </c:pt>
                <c:pt idx="3">
                  <c:v>1.69</c:v>
                </c:pt>
                <c:pt idx="4">
                  <c:v>#N/A</c:v>
                </c:pt>
                <c:pt idx="5">
                  <c:v>1.35</c:v>
                </c:pt>
                <c:pt idx="6">
                  <c:v>#N/A</c:v>
                </c:pt>
                <c:pt idx="7">
                  <c:v>1.31</c:v>
                </c:pt>
                <c:pt idx="8">
                  <c:v>#N/A</c:v>
                </c:pt>
                <c:pt idx="9">
                  <c:v>1.35</c:v>
                </c:pt>
              </c:numCache>
            </c:numRef>
          </c:val>
          <c:extLst>
            <c:ext xmlns:c16="http://schemas.microsoft.com/office/drawing/2014/chart" uri="{C3380CC4-5D6E-409C-BE32-E72D297353CC}">
              <c16:uniqueId val="{00000007-AF02-46CA-911D-E5A23B64B6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2.89</c:v>
                </c:pt>
                <c:pt idx="2">
                  <c:v>#N/A</c:v>
                </c:pt>
                <c:pt idx="3">
                  <c:v>3.13</c:v>
                </c:pt>
                <c:pt idx="4">
                  <c:v>#N/A</c:v>
                </c:pt>
                <c:pt idx="5">
                  <c:v>4.37</c:v>
                </c:pt>
                <c:pt idx="6">
                  <c:v>#N/A</c:v>
                </c:pt>
                <c:pt idx="7">
                  <c:v>3.85</c:v>
                </c:pt>
                <c:pt idx="8">
                  <c:v>#N/A</c:v>
                </c:pt>
                <c:pt idx="9">
                  <c:v>4.24</c:v>
                </c:pt>
              </c:numCache>
            </c:numRef>
          </c:val>
          <c:extLst>
            <c:ext xmlns:c16="http://schemas.microsoft.com/office/drawing/2014/chart" uri="{C3380CC4-5D6E-409C-BE32-E72D297353CC}">
              <c16:uniqueId val="{00000008-AF02-46CA-911D-E5A23B64B6F1}"/>
            </c:ext>
          </c:extLst>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c:v>
                </c:pt>
                <c:pt idx="2">
                  <c:v>#N/A</c:v>
                </c:pt>
                <c:pt idx="3">
                  <c:v>7.2</c:v>
                </c:pt>
                <c:pt idx="4">
                  <c:v>#N/A</c:v>
                </c:pt>
                <c:pt idx="5">
                  <c:v>6.77</c:v>
                </c:pt>
                <c:pt idx="6">
                  <c:v>#N/A</c:v>
                </c:pt>
                <c:pt idx="7">
                  <c:v>6.83</c:v>
                </c:pt>
                <c:pt idx="8">
                  <c:v>#N/A</c:v>
                </c:pt>
                <c:pt idx="9">
                  <c:v>6.46</c:v>
                </c:pt>
              </c:numCache>
            </c:numRef>
          </c:val>
          <c:extLst>
            <c:ext xmlns:c16="http://schemas.microsoft.com/office/drawing/2014/chart" uri="{C3380CC4-5D6E-409C-BE32-E72D297353CC}">
              <c16:uniqueId val="{00000009-AF02-46CA-911D-E5A23B64B6F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3032</c:v>
                </c:pt>
                <c:pt idx="5">
                  <c:v>2658</c:v>
                </c:pt>
                <c:pt idx="8">
                  <c:v>2636</c:v>
                </c:pt>
                <c:pt idx="11">
                  <c:v>2761</c:v>
                </c:pt>
                <c:pt idx="14">
                  <c:v>2720</c:v>
                </c:pt>
              </c:numCache>
            </c:numRef>
          </c:val>
          <c:extLst>
            <c:ext xmlns:c16="http://schemas.microsoft.com/office/drawing/2014/chart" uri="{C3380CC4-5D6E-409C-BE32-E72D297353CC}">
              <c16:uniqueId val="{00000000-67B2-4245-8AD5-4507A446F2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B2-4245-8AD5-4507A446F2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7B2-4245-8AD5-4507A446F2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123</c:v>
                </c:pt>
                <c:pt idx="3">
                  <c:v>120</c:v>
                </c:pt>
                <c:pt idx="6">
                  <c:v>111</c:v>
                </c:pt>
                <c:pt idx="9">
                  <c:v>94</c:v>
                </c:pt>
                <c:pt idx="12">
                  <c:v>85</c:v>
                </c:pt>
              </c:numCache>
            </c:numRef>
          </c:val>
          <c:extLst>
            <c:ext xmlns:c16="http://schemas.microsoft.com/office/drawing/2014/chart" uri="{C3380CC4-5D6E-409C-BE32-E72D297353CC}">
              <c16:uniqueId val="{00000003-67B2-4245-8AD5-4507A446F2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616</c:v>
                </c:pt>
                <c:pt idx="3">
                  <c:v>615</c:v>
                </c:pt>
                <c:pt idx="6">
                  <c:v>571</c:v>
                </c:pt>
                <c:pt idx="9">
                  <c:v>568</c:v>
                </c:pt>
                <c:pt idx="12">
                  <c:v>573</c:v>
                </c:pt>
              </c:numCache>
            </c:numRef>
          </c:val>
          <c:extLst>
            <c:ext xmlns:c16="http://schemas.microsoft.com/office/drawing/2014/chart" uri="{C3380CC4-5D6E-409C-BE32-E72D297353CC}">
              <c16:uniqueId val="{00000004-67B2-4245-8AD5-4507A446F2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B2-4245-8AD5-4507A446F2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B2-4245-8AD5-4507A446F2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3757</c:v>
                </c:pt>
                <c:pt idx="3">
                  <c:v>3326</c:v>
                </c:pt>
                <c:pt idx="6">
                  <c:v>3338</c:v>
                </c:pt>
                <c:pt idx="9">
                  <c:v>3545</c:v>
                </c:pt>
                <c:pt idx="12">
                  <c:v>3616</c:v>
                </c:pt>
              </c:numCache>
            </c:numRef>
          </c:val>
          <c:extLst>
            <c:ext xmlns:c16="http://schemas.microsoft.com/office/drawing/2014/chart" uri="{C3380CC4-5D6E-409C-BE32-E72D297353CC}">
              <c16:uniqueId val="{00000007-67B2-4245-8AD5-4507A446F2F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1464</c:v>
                </c:pt>
                <c:pt idx="2">
                  <c:v>#N/A</c:v>
                </c:pt>
                <c:pt idx="3">
                  <c:v>#N/A</c:v>
                </c:pt>
                <c:pt idx="4">
                  <c:v>1403</c:v>
                </c:pt>
                <c:pt idx="5">
                  <c:v>#N/A</c:v>
                </c:pt>
                <c:pt idx="6">
                  <c:v>#N/A</c:v>
                </c:pt>
                <c:pt idx="7">
                  <c:v>1384</c:v>
                </c:pt>
                <c:pt idx="8">
                  <c:v>#N/A</c:v>
                </c:pt>
                <c:pt idx="9">
                  <c:v>#N/A</c:v>
                </c:pt>
                <c:pt idx="10">
                  <c:v>1446</c:v>
                </c:pt>
                <c:pt idx="11">
                  <c:v>#N/A</c:v>
                </c:pt>
                <c:pt idx="12">
                  <c:v>#N/A</c:v>
                </c:pt>
                <c:pt idx="13">
                  <c:v>1554</c:v>
                </c:pt>
                <c:pt idx="14">
                  <c:v>#N/A</c:v>
                </c:pt>
              </c:numCache>
            </c:numRef>
          </c:val>
          <c:smooth val="0"/>
          <c:extLst>
            <c:ext xmlns:c16="http://schemas.microsoft.com/office/drawing/2014/chart" uri="{C3380CC4-5D6E-409C-BE32-E72D297353CC}">
              <c16:uniqueId val="{00000008-67B2-4245-8AD5-4507A446F2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29236</c:v>
                </c:pt>
                <c:pt idx="5">
                  <c:v>28274</c:v>
                </c:pt>
                <c:pt idx="8">
                  <c:v>28127</c:v>
                </c:pt>
                <c:pt idx="11">
                  <c:v>27190</c:v>
                </c:pt>
                <c:pt idx="14">
                  <c:v>26110</c:v>
                </c:pt>
              </c:numCache>
            </c:numRef>
          </c:val>
          <c:extLst>
            <c:ext xmlns:c16="http://schemas.microsoft.com/office/drawing/2014/chart" uri="{C3380CC4-5D6E-409C-BE32-E72D297353CC}">
              <c16:uniqueId val="{00000000-4161-405A-AD25-7C0F45FFC7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843</c:v>
                </c:pt>
                <c:pt idx="5">
                  <c:v>705</c:v>
                </c:pt>
                <c:pt idx="8">
                  <c:v>1396</c:v>
                </c:pt>
                <c:pt idx="11">
                  <c:v>1276</c:v>
                </c:pt>
                <c:pt idx="14">
                  <c:v>1160</c:v>
                </c:pt>
              </c:numCache>
            </c:numRef>
          </c:val>
          <c:extLst>
            <c:ext xmlns:c16="http://schemas.microsoft.com/office/drawing/2014/chart" uri="{C3380CC4-5D6E-409C-BE32-E72D297353CC}">
              <c16:uniqueId val="{00000001-4161-405A-AD25-7C0F45FFC7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9176</c:v>
                </c:pt>
                <c:pt idx="5">
                  <c:v>8103</c:v>
                </c:pt>
                <c:pt idx="8">
                  <c:v>8359</c:v>
                </c:pt>
                <c:pt idx="11">
                  <c:v>8658</c:v>
                </c:pt>
                <c:pt idx="14">
                  <c:v>10541</c:v>
                </c:pt>
              </c:numCache>
            </c:numRef>
          </c:val>
          <c:extLst>
            <c:ext xmlns:c16="http://schemas.microsoft.com/office/drawing/2014/chart" uri="{C3380CC4-5D6E-409C-BE32-E72D297353CC}">
              <c16:uniqueId val="{00000002-4161-405A-AD25-7C0F45FFC7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61-405A-AD25-7C0F45FFC7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61-405A-AD25-7C0F45FFC7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48</c:v>
                </c:pt>
                <c:pt idx="3">
                  <c:v>4</c:v>
                </c:pt>
                <c:pt idx="6">
                  <c:v>4</c:v>
                </c:pt>
                <c:pt idx="9">
                  <c:v>0</c:v>
                </c:pt>
                <c:pt idx="12">
                  <c:v>0</c:v>
                </c:pt>
              </c:numCache>
            </c:numRef>
          </c:val>
          <c:extLst>
            <c:ext xmlns:c16="http://schemas.microsoft.com/office/drawing/2014/chart" uri="{C3380CC4-5D6E-409C-BE32-E72D297353CC}">
              <c16:uniqueId val="{00000005-4161-405A-AD25-7C0F45FFC7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5379</c:v>
                </c:pt>
                <c:pt idx="3">
                  <c:v>5119</c:v>
                </c:pt>
                <c:pt idx="6">
                  <c:v>4934</c:v>
                </c:pt>
                <c:pt idx="9">
                  <c:v>4735</c:v>
                </c:pt>
                <c:pt idx="12">
                  <c:v>4703</c:v>
                </c:pt>
              </c:numCache>
            </c:numRef>
          </c:val>
          <c:extLst>
            <c:ext xmlns:c16="http://schemas.microsoft.com/office/drawing/2014/chart" uri="{C3380CC4-5D6E-409C-BE32-E72D297353CC}">
              <c16:uniqueId val="{00000006-4161-405A-AD25-7C0F45FFC7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315</c:v>
                </c:pt>
                <c:pt idx="3">
                  <c:v>236</c:v>
                </c:pt>
                <c:pt idx="6">
                  <c:v>165</c:v>
                </c:pt>
                <c:pt idx="9">
                  <c:v>116</c:v>
                </c:pt>
                <c:pt idx="12">
                  <c:v>71</c:v>
                </c:pt>
              </c:numCache>
            </c:numRef>
          </c:val>
          <c:extLst>
            <c:ext xmlns:c16="http://schemas.microsoft.com/office/drawing/2014/chart" uri="{C3380CC4-5D6E-409C-BE32-E72D297353CC}">
              <c16:uniqueId val="{00000007-4161-405A-AD25-7C0F45FFC7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8576</c:v>
                </c:pt>
                <c:pt idx="3">
                  <c:v>7603</c:v>
                </c:pt>
                <c:pt idx="6">
                  <c:v>6973</c:v>
                </c:pt>
                <c:pt idx="9">
                  <c:v>6263</c:v>
                </c:pt>
                <c:pt idx="12">
                  <c:v>5751</c:v>
                </c:pt>
              </c:numCache>
            </c:numRef>
          </c:val>
          <c:extLst>
            <c:ext xmlns:c16="http://schemas.microsoft.com/office/drawing/2014/chart" uri="{C3380CC4-5D6E-409C-BE32-E72D297353CC}">
              <c16:uniqueId val="{00000008-4161-405A-AD25-7C0F45FFC7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161-405A-AD25-7C0F45FFC7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35708</c:v>
                </c:pt>
                <c:pt idx="3">
                  <c:v>34831</c:v>
                </c:pt>
                <c:pt idx="6">
                  <c:v>35189</c:v>
                </c:pt>
                <c:pt idx="9">
                  <c:v>34067</c:v>
                </c:pt>
                <c:pt idx="12">
                  <c:v>33053</c:v>
                </c:pt>
              </c:numCache>
            </c:numRef>
          </c:val>
          <c:extLst>
            <c:ext xmlns:c16="http://schemas.microsoft.com/office/drawing/2014/chart" uri="{C3380CC4-5D6E-409C-BE32-E72D297353CC}">
              <c16:uniqueId val="{0000000A-4161-405A-AD25-7C0F45FFC7E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10771</c:v>
                </c:pt>
                <c:pt idx="2">
                  <c:v>#N/A</c:v>
                </c:pt>
                <c:pt idx="3">
                  <c:v>#N/A</c:v>
                </c:pt>
                <c:pt idx="4">
                  <c:v>10711</c:v>
                </c:pt>
                <c:pt idx="5">
                  <c:v>#N/A</c:v>
                </c:pt>
                <c:pt idx="6">
                  <c:v>#N/A</c:v>
                </c:pt>
                <c:pt idx="7">
                  <c:v>9383</c:v>
                </c:pt>
                <c:pt idx="8">
                  <c:v>#N/A</c:v>
                </c:pt>
                <c:pt idx="9">
                  <c:v>#N/A</c:v>
                </c:pt>
                <c:pt idx="10">
                  <c:v>8058</c:v>
                </c:pt>
                <c:pt idx="11">
                  <c:v>#N/A</c:v>
                </c:pt>
                <c:pt idx="12">
                  <c:v>#N/A</c:v>
                </c:pt>
                <c:pt idx="13">
                  <c:v>5767</c:v>
                </c:pt>
                <c:pt idx="14">
                  <c:v>#N/A</c:v>
                </c:pt>
              </c:numCache>
            </c:numRef>
          </c:val>
          <c:smooth val="0"/>
          <c:extLst>
            <c:ext xmlns:c16="http://schemas.microsoft.com/office/drawing/2014/chart" uri="{C3380CC4-5D6E-409C-BE32-E72D297353CC}">
              <c16:uniqueId val="{0000000B-4161-405A-AD25-7C0F45FFC7E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2728</c:v>
                </c:pt>
                <c:pt idx="1">
                  <c:v>2679</c:v>
                </c:pt>
                <c:pt idx="2">
                  <c:v>2900</c:v>
                </c:pt>
              </c:numCache>
            </c:numRef>
          </c:val>
          <c:extLst>
            <c:ext xmlns:c16="http://schemas.microsoft.com/office/drawing/2014/chart" uri="{C3380CC4-5D6E-409C-BE32-E72D297353CC}">
              <c16:uniqueId val="{00000000-0DE2-4C7A-9462-1550107C9C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412</c:v>
                </c:pt>
                <c:pt idx="1">
                  <c:v>412</c:v>
                </c:pt>
                <c:pt idx="2">
                  <c:v>667</c:v>
                </c:pt>
              </c:numCache>
            </c:numRef>
          </c:val>
          <c:extLst>
            <c:ext xmlns:c16="http://schemas.microsoft.com/office/drawing/2014/chart" uri="{C3380CC4-5D6E-409C-BE32-E72D297353CC}">
              <c16:uniqueId val="{00000001-0DE2-4C7A-9462-1550107C9C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5337</c:v>
                </c:pt>
                <c:pt idx="1">
                  <c:v>5724</c:v>
                </c:pt>
                <c:pt idx="2">
                  <c:v>6992</c:v>
                </c:pt>
              </c:numCache>
            </c:numRef>
          </c:val>
          <c:extLst>
            <c:ext xmlns:c16="http://schemas.microsoft.com/office/drawing/2014/chart" uri="{C3380CC4-5D6E-409C-BE32-E72D297353CC}">
              <c16:uniqueId val="{00000002-0DE2-4C7A-9462-1550107C9C4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F7C-42D9-B50C-7C4CBAE89BE1}"/>
              </c:ext>
            </c:extLst>
          </c:dPt>
          <c:dPt>
            <c:idx val="1"/>
            <c:bubble3D val="0"/>
            <c:extLst>
              <c:ext xmlns:c16="http://schemas.microsoft.com/office/drawing/2014/chart" uri="{C3380CC4-5D6E-409C-BE32-E72D297353CC}">
                <c16:uniqueId val="{00000001-BF7C-42D9-B50C-7C4CBAE89BE1}"/>
              </c:ext>
            </c:extLst>
          </c:dPt>
          <c:dPt>
            <c:idx val="2"/>
            <c:bubble3D val="0"/>
            <c:extLst>
              <c:ext xmlns:c16="http://schemas.microsoft.com/office/drawing/2014/chart" uri="{C3380CC4-5D6E-409C-BE32-E72D297353CC}">
                <c16:uniqueId val="{00000002-BF7C-42D9-B50C-7C4CBAE89BE1}"/>
              </c:ext>
            </c:extLst>
          </c:dPt>
          <c:dPt>
            <c:idx val="3"/>
            <c:bubble3D val="0"/>
            <c:extLst>
              <c:ext xmlns:c16="http://schemas.microsoft.com/office/drawing/2014/chart" uri="{C3380CC4-5D6E-409C-BE32-E72D297353CC}">
                <c16:uniqueId val="{00000003-BF7C-42D9-B50C-7C4CBAE89BE1}"/>
              </c:ext>
            </c:extLst>
          </c:dPt>
          <c:dPt>
            <c:idx val="4"/>
            <c:bubble3D val="0"/>
            <c:extLst>
              <c:ext xmlns:c16="http://schemas.microsoft.com/office/drawing/2014/chart" uri="{C3380CC4-5D6E-409C-BE32-E72D297353CC}">
                <c16:uniqueId val="{00000004-BF7C-42D9-B50C-7C4CBAE89BE1}"/>
              </c:ext>
            </c:extLst>
          </c:dPt>
          <c:dPt>
            <c:idx val="8"/>
            <c:bubble3D val="0"/>
            <c:extLst>
              <c:ext xmlns:c16="http://schemas.microsoft.com/office/drawing/2014/chart" uri="{C3380CC4-5D6E-409C-BE32-E72D297353CC}">
                <c16:uniqueId val="{00000005-BF7C-42D9-B50C-7C4CBAE89BE1}"/>
              </c:ext>
            </c:extLst>
          </c:dPt>
          <c:dPt>
            <c:idx val="16"/>
            <c:bubble3D val="0"/>
            <c:extLst>
              <c:ext xmlns:c16="http://schemas.microsoft.com/office/drawing/2014/chart" uri="{C3380CC4-5D6E-409C-BE32-E72D297353CC}">
                <c16:uniqueId val="{00000006-BF7C-42D9-B50C-7C4CBAE89BE1}"/>
              </c:ext>
            </c:extLst>
          </c:dPt>
          <c:dPt>
            <c:idx val="24"/>
            <c:bubble3D val="0"/>
            <c:extLst>
              <c:ext xmlns:c16="http://schemas.microsoft.com/office/drawing/2014/chart" uri="{C3380CC4-5D6E-409C-BE32-E72D297353CC}">
                <c16:uniqueId val="{00000007-BF7C-42D9-B50C-7C4CBAE89BE1}"/>
              </c:ext>
            </c:extLst>
          </c:dPt>
          <c:dPt>
            <c:idx val="32"/>
            <c:bubble3D val="0"/>
            <c:extLst>
              <c:ext xmlns:c16="http://schemas.microsoft.com/office/drawing/2014/chart" uri="{C3380CC4-5D6E-409C-BE32-E72D297353CC}">
                <c16:uniqueId val="{00000008-BF7C-42D9-B50C-7C4CBAE89BE1}"/>
              </c:ext>
            </c:extLst>
          </c:dPt>
          <c:dLbls>
            <c:dLbl>
              <c:idx val="0"/>
              <c:layout>
                <c:manualLayout>
                  <c:x val="0"/>
                  <c:y val="-1.8065618948864878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F7C-42D9-B50C-7C4CBAE89BE1}"/>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F7C-42D9-B50C-7C4CBAE89BE1}"/>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F7C-42D9-B50C-7C4CBAE89BE1}"/>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F7C-42D9-B50C-7C4CBAE89BE1}"/>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F7C-42D9-B50C-7C4CBAE89BE1}"/>
                </c:ext>
              </c:extLst>
            </c:dLbl>
            <c:dLbl>
              <c:idx val="8"/>
              <c:layout>
                <c:manualLayout>
                  <c:x val="0"/>
                  <c:y val="1.806561894886479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F7C-42D9-B50C-7C4CBAE89BE1}"/>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F7C-42D9-B50C-7C4CBAE89BE1}"/>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F7C-42D9-B50C-7C4CBAE89BE1}"/>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F7C-42D9-B50C-7C4CBAE89BE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49.6</c:v>
                </c:pt>
                <c:pt idx="16">
                  <c:v>51.1</c:v>
                </c:pt>
                <c:pt idx="24">
                  <c:v>52.9</c:v>
                </c:pt>
                <c:pt idx="32">
                  <c:v>54.2</c:v>
                </c:pt>
              </c:numCache>
            </c:numRef>
          </c:xVal>
          <c:yVal>
            <c:numRef>
              <c:f>公会計指標分析・財政指標組合せ分析表!$BP$51:$DC$51</c:f>
              <c:numCache>
                <c:formatCode>#,##0.0;"▲ "#,##0.0</c:formatCode>
                <c:ptCount val="40"/>
                <c:pt idx="0">
                  <c:v>82.2</c:v>
                </c:pt>
                <c:pt idx="8">
                  <c:v>82.6</c:v>
                </c:pt>
                <c:pt idx="16">
                  <c:v>71.8</c:v>
                </c:pt>
                <c:pt idx="24">
                  <c:v>59.4</c:v>
                </c:pt>
                <c:pt idx="32">
                  <c:v>40.799999999999997</c:v>
                </c:pt>
              </c:numCache>
            </c:numRef>
          </c:yVal>
          <c:smooth val="0"/>
          <c:extLst>
            <c:ext xmlns:c16="http://schemas.microsoft.com/office/drawing/2014/chart" uri="{C3380CC4-5D6E-409C-BE32-E72D297353CC}">
              <c16:uniqueId val="{00000009-BF7C-42D9-B50C-7C4CBAE89B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F7C-42D9-B50C-7C4CBAE89BE1}"/>
              </c:ext>
            </c:extLst>
          </c:dPt>
          <c:dPt>
            <c:idx val="1"/>
            <c:bubble3D val="0"/>
            <c:extLst>
              <c:ext xmlns:c16="http://schemas.microsoft.com/office/drawing/2014/chart" uri="{C3380CC4-5D6E-409C-BE32-E72D297353CC}">
                <c16:uniqueId val="{0000000B-BF7C-42D9-B50C-7C4CBAE89BE1}"/>
              </c:ext>
            </c:extLst>
          </c:dPt>
          <c:dPt>
            <c:idx val="2"/>
            <c:bubble3D val="0"/>
            <c:extLst>
              <c:ext xmlns:c16="http://schemas.microsoft.com/office/drawing/2014/chart" uri="{C3380CC4-5D6E-409C-BE32-E72D297353CC}">
                <c16:uniqueId val="{0000000C-BF7C-42D9-B50C-7C4CBAE89BE1}"/>
              </c:ext>
            </c:extLst>
          </c:dPt>
          <c:dPt>
            <c:idx val="3"/>
            <c:bubble3D val="0"/>
            <c:extLst>
              <c:ext xmlns:c16="http://schemas.microsoft.com/office/drawing/2014/chart" uri="{C3380CC4-5D6E-409C-BE32-E72D297353CC}">
                <c16:uniqueId val="{0000000D-BF7C-42D9-B50C-7C4CBAE89BE1}"/>
              </c:ext>
            </c:extLst>
          </c:dPt>
          <c:dPt>
            <c:idx val="4"/>
            <c:bubble3D val="0"/>
            <c:extLst>
              <c:ext xmlns:c16="http://schemas.microsoft.com/office/drawing/2014/chart" uri="{C3380CC4-5D6E-409C-BE32-E72D297353CC}">
                <c16:uniqueId val="{0000000E-BF7C-42D9-B50C-7C4CBAE89BE1}"/>
              </c:ext>
            </c:extLst>
          </c:dPt>
          <c:dPt>
            <c:idx val="8"/>
            <c:bubble3D val="0"/>
            <c:extLst>
              <c:ext xmlns:c16="http://schemas.microsoft.com/office/drawing/2014/chart" uri="{C3380CC4-5D6E-409C-BE32-E72D297353CC}">
                <c16:uniqueId val="{0000000F-BF7C-42D9-B50C-7C4CBAE89BE1}"/>
              </c:ext>
            </c:extLst>
          </c:dPt>
          <c:dPt>
            <c:idx val="16"/>
            <c:bubble3D val="0"/>
            <c:extLst>
              <c:ext xmlns:c16="http://schemas.microsoft.com/office/drawing/2014/chart" uri="{C3380CC4-5D6E-409C-BE32-E72D297353CC}">
                <c16:uniqueId val="{00000010-BF7C-42D9-B50C-7C4CBAE89BE1}"/>
              </c:ext>
            </c:extLst>
          </c:dPt>
          <c:dPt>
            <c:idx val="24"/>
            <c:bubble3D val="0"/>
            <c:extLst>
              <c:ext xmlns:c16="http://schemas.microsoft.com/office/drawing/2014/chart" uri="{C3380CC4-5D6E-409C-BE32-E72D297353CC}">
                <c16:uniqueId val="{00000011-BF7C-42D9-B50C-7C4CBAE89BE1}"/>
              </c:ext>
            </c:extLst>
          </c:dPt>
          <c:dPt>
            <c:idx val="32"/>
            <c:bubble3D val="0"/>
            <c:extLst>
              <c:ext xmlns:c16="http://schemas.microsoft.com/office/drawing/2014/chart" uri="{C3380CC4-5D6E-409C-BE32-E72D297353CC}">
                <c16:uniqueId val="{00000012-BF7C-42D9-B50C-7C4CBAE89BE1}"/>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F7C-42D9-B50C-7C4CBAE89BE1}"/>
                </c:ext>
              </c:extLst>
            </c:dLbl>
            <c:dLbl>
              <c:idx val="1"/>
              <c:delete val="1"/>
              <c:extLst>
                <c:ext xmlns:c15="http://schemas.microsoft.com/office/drawing/2012/chart" uri="{CE6537A1-D6FC-4f65-9D91-7224C49458BB}"/>
                <c:ext xmlns:c16="http://schemas.microsoft.com/office/drawing/2014/chart" uri="{C3380CC4-5D6E-409C-BE32-E72D297353CC}">
                  <c16:uniqueId val="{0000000B-BF7C-42D9-B50C-7C4CBAE89BE1}"/>
                </c:ext>
              </c:extLst>
            </c:dLbl>
            <c:dLbl>
              <c:idx val="2"/>
              <c:delete val="1"/>
              <c:extLst>
                <c:ext xmlns:c15="http://schemas.microsoft.com/office/drawing/2012/chart" uri="{CE6537A1-D6FC-4f65-9D91-7224C49458BB}"/>
                <c:ext xmlns:c16="http://schemas.microsoft.com/office/drawing/2014/chart" uri="{C3380CC4-5D6E-409C-BE32-E72D297353CC}">
                  <c16:uniqueId val="{0000000C-BF7C-42D9-B50C-7C4CBAE89BE1}"/>
                </c:ext>
              </c:extLst>
            </c:dLbl>
            <c:dLbl>
              <c:idx val="3"/>
              <c:delete val="1"/>
              <c:extLst>
                <c:ext xmlns:c15="http://schemas.microsoft.com/office/drawing/2012/chart" uri="{CE6537A1-D6FC-4f65-9D91-7224C49458BB}"/>
                <c:ext xmlns:c16="http://schemas.microsoft.com/office/drawing/2014/chart" uri="{C3380CC4-5D6E-409C-BE32-E72D297353CC}">
                  <c16:uniqueId val="{0000000D-BF7C-42D9-B50C-7C4CBAE89BE1}"/>
                </c:ext>
              </c:extLst>
            </c:dLbl>
            <c:dLbl>
              <c:idx val="4"/>
              <c:delete val="1"/>
              <c:extLst>
                <c:ext xmlns:c15="http://schemas.microsoft.com/office/drawing/2012/chart" uri="{CE6537A1-D6FC-4f65-9D91-7224C49458BB}"/>
                <c:ext xmlns:c16="http://schemas.microsoft.com/office/drawing/2014/chart" uri="{C3380CC4-5D6E-409C-BE32-E72D297353CC}">
                  <c16:uniqueId val="{0000000E-BF7C-42D9-B50C-7C4CBAE89BE1}"/>
                </c:ext>
              </c:extLst>
            </c:dLbl>
            <c:dLbl>
              <c:idx val="8"/>
              <c:layout>
                <c:manualLayout>
                  <c:x val="-2.9536691961559374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F7C-42D9-B50C-7C4CBAE89BE1}"/>
                </c:ext>
              </c:extLst>
            </c:dLbl>
            <c:dLbl>
              <c:idx val="16"/>
              <c:layout>
                <c:manualLayout>
                  <c:x val="-2.2530966755713776E-2"/>
                  <c:y val="-4.667360077241391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F7C-42D9-B50C-7C4CBAE89BE1}"/>
                </c:ext>
              </c:extLst>
            </c:dLbl>
            <c:dLbl>
              <c:idx val="24"/>
              <c:layout>
                <c:manualLayout>
                  <c:x val="-4.4109043052767472E-2"/>
                  <c:y val="-8.280448343931645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F7C-42D9-B50C-7C4CBAE89BE1}"/>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F7C-42D9-B50C-7C4CBAE89BE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BF7C-42D9-B50C-7C4CBAE89BE1}"/>
            </c:ext>
          </c:extLst>
        </c:ser>
        <c:dLbls>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744-4C65-9BC7-C61661F8B883}"/>
              </c:ext>
            </c:extLst>
          </c:dPt>
          <c:dPt>
            <c:idx val="1"/>
            <c:bubble3D val="0"/>
            <c:extLst>
              <c:ext xmlns:c16="http://schemas.microsoft.com/office/drawing/2014/chart" uri="{C3380CC4-5D6E-409C-BE32-E72D297353CC}">
                <c16:uniqueId val="{00000001-1744-4C65-9BC7-C61661F8B883}"/>
              </c:ext>
            </c:extLst>
          </c:dPt>
          <c:dPt>
            <c:idx val="2"/>
            <c:bubble3D val="0"/>
            <c:extLst>
              <c:ext xmlns:c16="http://schemas.microsoft.com/office/drawing/2014/chart" uri="{C3380CC4-5D6E-409C-BE32-E72D297353CC}">
                <c16:uniqueId val="{00000002-1744-4C65-9BC7-C61661F8B883}"/>
              </c:ext>
            </c:extLst>
          </c:dPt>
          <c:dPt>
            <c:idx val="3"/>
            <c:bubble3D val="0"/>
            <c:extLst>
              <c:ext xmlns:c16="http://schemas.microsoft.com/office/drawing/2014/chart" uri="{C3380CC4-5D6E-409C-BE32-E72D297353CC}">
                <c16:uniqueId val="{00000003-1744-4C65-9BC7-C61661F8B883}"/>
              </c:ext>
            </c:extLst>
          </c:dPt>
          <c:dPt>
            <c:idx val="4"/>
            <c:bubble3D val="0"/>
            <c:extLst>
              <c:ext xmlns:c16="http://schemas.microsoft.com/office/drawing/2014/chart" uri="{C3380CC4-5D6E-409C-BE32-E72D297353CC}">
                <c16:uniqueId val="{00000004-1744-4C65-9BC7-C61661F8B883}"/>
              </c:ext>
            </c:extLst>
          </c:dPt>
          <c:dPt>
            <c:idx val="8"/>
            <c:bubble3D val="0"/>
            <c:extLst>
              <c:ext xmlns:c16="http://schemas.microsoft.com/office/drawing/2014/chart" uri="{C3380CC4-5D6E-409C-BE32-E72D297353CC}">
                <c16:uniqueId val="{00000005-1744-4C65-9BC7-C61661F8B883}"/>
              </c:ext>
            </c:extLst>
          </c:dPt>
          <c:dPt>
            <c:idx val="16"/>
            <c:bubble3D val="0"/>
            <c:extLst>
              <c:ext xmlns:c16="http://schemas.microsoft.com/office/drawing/2014/chart" uri="{C3380CC4-5D6E-409C-BE32-E72D297353CC}">
                <c16:uniqueId val="{00000006-1744-4C65-9BC7-C61661F8B883}"/>
              </c:ext>
            </c:extLst>
          </c:dPt>
          <c:dPt>
            <c:idx val="24"/>
            <c:bubble3D val="0"/>
            <c:extLst>
              <c:ext xmlns:c16="http://schemas.microsoft.com/office/drawing/2014/chart" uri="{C3380CC4-5D6E-409C-BE32-E72D297353CC}">
                <c16:uniqueId val="{00000007-1744-4C65-9BC7-C61661F8B883}"/>
              </c:ext>
            </c:extLst>
          </c:dPt>
          <c:dPt>
            <c:idx val="32"/>
            <c:bubble3D val="0"/>
            <c:extLst>
              <c:ext xmlns:c16="http://schemas.microsoft.com/office/drawing/2014/chart" uri="{C3380CC4-5D6E-409C-BE32-E72D297353CC}">
                <c16:uniqueId val="{00000008-1744-4C65-9BC7-C61661F8B883}"/>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1744-4C65-9BC7-C61661F8B883}"/>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4-4C65-9BC7-C61661F8B883}"/>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44-4C65-9BC7-C61661F8B883}"/>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4-4C65-9BC7-C61661F8B883}"/>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44-4C65-9BC7-C61661F8B883}"/>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744-4C65-9BC7-C61661F8B883}"/>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744-4C65-9BC7-C61661F8B883}"/>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1744-4C65-9BC7-C61661F8B883}"/>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1744-4C65-9BC7-C61661F8B88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11.1</c:v>
                </c:pt>
                <c:pt idx="16">
                  <c:v>10.8</c:v>
                </c:pt>
                <c:pt idx="24">
                  <c:v>10.6</c:v>
                </c:pt>
                <c:pt idx="32">
                  <c:v>10.7</c:v>
                </c:pt>
              </c:numCache>
            </c:numRef>
          </c:xVal>
          <c:yVal>
            <c:numRef>
              <c:f>公会計指標分析・財政指標組合せ分析表!$BP$73:$DC$73</c:f>
              <c:numCache>
                <c:formatCode>#,##0.0;"▲ "#,##0.0</c:formatCode>
                <c:ptCount val="40"/>
                <c:pt idx="0">
                  <c:v>82.2</c:v>
                </c:pt>
                <c:pt idx="8">
                  <c:v>82.6</c:v>
                </c:pt>
                <c:pt idx="16">
                  <c:v>71.8</c:v>
                </c:pt>
                <c:pt idx="24">
                  <c:v>59.4</c:v>
                </c:pt>
                <c:pt idx="32">
                  <c:v>40.799999999999997</c:v>
                </c:pt>
              </c:numCache>
            </c:numRef>
          </c:yVal>
          <c:smooth val="0"/>
          <c:extLst>
            <c:ext xmlns:c16="http://schemas.microsoft.com/office/drawing/2014/chart" uri="{C3380CC4-5D6E-409C-BE32-E72D297353CC}">
              <c16:uniqueId val="{00000009-1744-4C65-9BC7-C61661F8B8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1744-4C65-9BC7-C61661F8B883}"/>
              </c:ext>
            </c:extLst>
          </c:dPt>
          <c:dPt>
            <c:idx val="1"/>
            <c:bubble3D val="0"/>
            <c:extLst>
              <c:ext xmlns:c16="http://schemas.microsoft.com/office/drawing/2014/chart" uri="{C3380CC4-5D6E-409C-BE32-E72D297353CC}">
                <c16:uniqueId val="{0000000B-1744-4C65-9BC7-C61661F8B883}"/>
              </c:ext>
            </c:extLst>
          </c:dPt>
          <c:dPt>
            <c:idx val="2"/>
            <c:bubble3D val="0"/>
            <c:extLst>
              <c:ext xmlns:c16="http://schemas.microsoft.com/office/drawing/2014/chart" uri="{C3380CC4-5D6E-409C-BE32-E72D297353CC}">
                <c16:uniqueId val="{0000000C-1744-4C65-9BC7-C61661F8B883}"/>
              </c:ext>
            </c:extLst>
          </c:dPt>
          <c:dPt>
            <c:idx val="3"/>
            <c:bubble3D val="0"/>
            <c:extLst>
              <c:ext xmlns:c16="http://schemas.microsoft.com/office/drawing/2014/chart" uri="{C3380CC4-5D6E-409C-BE32-E72D297353CC}">
                <c16:uniqueId val="{0000000D-1744-4C65-9BC7-C61661F8B883}"/>
              </c:ext>
            </c:extLst>
          </c:dPt>
          <c:dPt>
            <c:idx val="4"/>
            <c:bubble3D val="0"/>
            <c:extLst>
              <c:ext xmlns:c16="http://schemas.microsoft.com/office/drawing/2014/chart" uri="{C3380CC4-5D6E-409C-BE32-E72D297353CC}">
                <c16:uniqueId val="{0000000E-1744-4C65-9BC7-C61661F8B883}"/>
              </c:ext>
            </c:extLst>
          </c:dPt>
          <c:dPt>
            <c:idx val="8"/>
            <c:bubble3D val="0"/>
            <c:extLst>
              <c:ext xmlns:c16="http://schemas.microsoft.com/office/drawing/2014/chart" uri="{C3380CC4-5D6E-409C-BE32-E72D297353CC}">
                <c16:uniqueId val="{0000000F-1744-4C65-9BC7-C61661F8B883}"/>
              </c:ext>
            </c:extLst>
          </c:dPt>
          <c:dPt>
            <c:idx val="16"/>
            <c:bubble3D val="0"/>
            <c:extLst>
              <c:ext xmlns:c16="http://schemas.microsoft.com/office/drawing/2014/chart" uri="{C3380CC4-5D6E-409C-BE32-E72D297353CC}">
                <c16:uniqueId val="{00000010-1744-4C65-9BC7-C61661F8B883}"/>
              </c:ext>
            </c:extLst>
          </c:dPt>
          <c:dPt>
            <c:idx val="24"/>
            <c:bubble3D val="0"/>
            <c:extLst>
              <c:ext xmlns:c16="http://schemas.microsoft.com/office/drawing/2014/chart" uri="{C3380CC4-5D6E-409C-BE32-E72D297353CC}">
                <c16:uniqueId val="{00000011-1744-4C65-9BC7-C61661F8B883}"/>
              </c:ext>
            </c:extLst>
          </c:dPt>
          <c:dPt>
            <c:idx val="32"/>
            <c:bubble3D val="0"/>
            <c:extLst>
              <c:ext xmlns:c16="http://schemas.microsoft.com/office/drawing/2014/chart" uri="{C3380CC4-5D6E-409C-BE32-E72D297353CC}">
                <c16:uniqueId val="{00000012-1744-4C65-9BC7-C61661F8B883}"/>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1744-4C65-9BC7-C61661F8B883}"/>
                </c:ext>
              </c:extLst>
            </c:dLbl>
            <c:dLbl>
              <c:idx val="1"/>
              <c:delete val="1"/>
              <c:extLst>
                <c:ext xmlns:c15="http://schemas.microsoft.com/office/drawing/2012/chart" uri="{CE6537A1-D6FC-4f65-9D91-7224C49458BB}"/>
                <c:ext xmlns:c16="http://schemas.microsoft.com/office/drawing/2014/chart" uri="{C3380CC4-5D6E-409C-BE32-E72D297353CC}">
                  <c16:uniqueId val="{0000000B-1744-4C65-9BC7-C61661F8B883}"/>
                </c:ext>
              </c:extLst>
            </c:dLbl>
            <c:dLbl>
              <c:idx val="2"/>
              <c:delete val="1"/>
              <c:extLst>
                <c:ext xmlns:c15="http://schemas.microsoft.com/office/drawing/2012/chart" uri="{CE6537A1-D6FC-4f65-9D91-7224C49458BB}"/>
                <c:ext xmlns:c16="http://schemas.microsoft.com/office/drawing/2014/chart" uri="{C3380CC4-5D6E-409C-BE32-E72D297353CC}">
                  <c16:uniqueId val="{0000000C-1744-4C65-9BC7-C61661F8B883}"/>
                </c:ext>
              </c:extLst>
            </c:dLbl>
            <c:dLbl>
              <c:idx val="3"/>
              <c:delete val="1"/>
              <c:extLst>
                <c:ext xmlns:c15="http://schemas.microsoft.com/office/drawing/2012/chart" uri="{CE6537A1-D6FC-4f65-9D91-7224C49458BB}"/>
                <c:ext xmlns:c16="http://schemas.microsoft.com/office/drawing/2014/chart" uri="{C3380CC4-5D6E-409C-BE32-E72D297353CC}">
                  <c16:uniqueId val="{0000000D-1744-4C65-9BC7-C61661F8B883}"/>
                </c:ext>
              </c:extLst>
            </c:dLbl>
            <c:dLbl>
              <c:idx val="4"/>
              <c:delete val="1"/>
              <c:extLst>
                <c:ext xmlns:c15="http://schemas.microsoft.com/office/drawing/2012/chart" uri="{CE6537A1-D6FC-4f65-9D91-7224C49458BB}"/>
                <c:ext xmlns:c16="http://schemas.microsoft.com/office/drawing/2014/chart" uri="{C3380CC4-5D6E-409C-BE32-E72D297353CC}">
                  <c16:uniqueId val="{0000000E-1744-4C65-9BC7-C61661F8B883}"/>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1744-4C65-9BC7-C61661F8B883}"/>
                </c:ext>
              </c:extLst>
            </c:dLbl>
            <c:dLbl>
              <c:idx val="16"/>
              <c:layout>
                <c:manualLayout>
                  <c:x val="-3.279743771767811E-2"/>
                  <c:y val="-4.505423975636808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1744-4C65-9BC7-C61661F8B883}"/>
                </c:ext>
              </c:extLst>
            </c:dLbl>
            <c:dLbl>
              <c:idx val="24"/>
              <c:layout>
                <c:manualLayout>
                  <c:x val="-3.034324773247319E-2"/>
                  <c:y val="-7.977905441921985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1744-4C65-9BC7-C61661F8B883}"/>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1744-4C65-9BC7-C61661F8B88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744-4C65-9BC7-C61661F8B883}"/>
            </c:ext>
          </c:extLst>
        </c:ser>
        <c:dLbls>
          <c:showLegendKey val="0"/>
          <c:showVal val="1"/>
          <c:showCatName val="0"/>
          <c:showSerName val="0"/>
          <c:showPercent val="0"/>
          <c:showBubbleSize val="0"/>
        </c:dLbls>
        <c:axId val="3"/>
        <c:axId val="2"/>
      </c:scatterChart>
      <c:valAx>
        <c:axId val="3"/>
        <c:scaling>
          <c:orientation val="maxMin"/>
          <c:max val="12"/>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元利償還金については、新庁舎建設や学校エアコン整備に伴う元金償還が始まったことにより71百万円の増となった。</a:t>
          </a:r>
        </a:p>
        <a:p>
          <a:r>
            <a:rPr kumimoji="1" lang="ja-JP" altLang="en-US" sz="1400">
              <a:latin typeface="ＭＳ ゴシック"/>
              <a:ea typeface="ＭＳ ゴシック"/>
            </a:rPr>
            <a:t>　また、算入公債費についても、交付税算入額や市営住宅使用料等の公債費に充当する特定財源の減少等の影響で41百万円の減となり、分子全体で108百万円の増となっている。</a:t>
          </a:r>
        </a:p>
        <a:p>
          <a:r>
            <a:rPr kumimoji="1" lang="ja-JP" altLang="en-US" sz="1400">
              <a:latin typeface="ＭＳ ゴシック"/>
              <a:ea typeface="ＭＳ ゴシック"/>
            </a:rPr>
            <a:t>　今後も、公共施設の老朽化に伴う更新費用等の増が見込まれることから、日向市公共施設等総合管理計画に基づく総量の最適化等に取り組む。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行財政改革大綱に基づく市債発行の抑制の取り組みによる地方債現在高の圧縮等により、将来負担額は1,603百万円の減となった。</a:t>
          </a:r>
        </a:p>
        <a:p>
          <a:r>
            <a:rPr kumimoji="1" lang="ja-JP" altLang="en-US" sz="1400">
              <a:latin typeface="ＭＳ ゴシック"/>
              <a:ea typeface="ＭＳ ゴシック"/>
            </a:rPr>
            <a:t>　また、市税等の増をはじめ、公共施設の整備に係る寄附金を活用した基金積立金の増に伴う充当可能基金の増により、将来負担比率の分子が2,291百万円の減となった。</a:t>
          </a:r>
        </a:p>
        <a:p>
          <a:r>
            <a:rPr kumimoji="1" lang="ja-JP" altLang="en-US" sz="1400">
              <a:latin typeface="ＭＳ ゴシック"/>
              <a:ea typeface="ＭＳ ゴシック"/>
            </a:rPr>
            <a:t>　引き続き、行財政改革大綱に基づく市債発行の抑制や基金の計画的な活用に努める。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宮崎県日向市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市税等の増や臨時交付金等の活用により、基金の取り崩しを抑制したことに加え、公共施設の整備に係る寄附金500百万円を特定目的基金へ積み立てたこと等により、基金全体では1,744百万円の増となった。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や物価高騰等に対する市民生活の支援策のほか、公共施設の老朽化の進行に伴う更新費用等への対応については、災害等の緊急時に対応できる一定規模の残高の確保に留意をしつつ、財政調整積立基金のほか、特定目的基金を含めた計画的な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ふるさと日向市応援寄附金基金：ふるさと納税を財源とした事業を行うための基金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：公共施設の整備又は公共用地取得のための基金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：職員の退職手当に充てるための基金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ふるさと日向市応援寄附金基金：ふるさと日向市応援寄附金事業の積極的な展開により、前年度を上回る寄附額となったことから、積立額</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は357百万円となったが、充当事業の一部について、新型コロナウイルス感染症の影響による事業縮小等が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あったことから、取り崩しが100百万円となり、前年度と比較し、256百万円の残高増となった。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：公共施設の整備に係る寄附金500百万円のほか、今後の公共施設の老朽化対策に備えた積み立てを行った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ことから、前年度と比較し、1,009百万円の残高増となった。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：将来の退職手当の支払いに備えた積み立てを行ったことにより、前年度と比較し、46百万円の残高増と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ふるさと日向市応援寄附金基金：返礼品等の基準に基づく積み立てを行うとともに、寄付者の意向を反映した事業での計画的な活用を図る。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：公共施設の老朽化の進行に伴う更新費用等に対応するため、市債とともに計画的な活用を図る。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：将来を見据えた適正な額の積み立てを行いながら、年度ごとの退職者の不均衡への対応を含めた計画的な</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前年度決算剰余金に係る積み立てのほか、市税等の増や臨時交付金の活用による取り崩しの抑制により、前年度比で221百万円の増となった。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新型コロナウイルス感染症対策や物価高騰等に対する市民生活の支援策への活用を図るとともに、災害等の緊急時に対応できる一定規模の残高の確保に努める。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普通交付税の再算定に伴う臨時財政対策債償還基金費の積み立てにより、前年度比で256百万円の増となった。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今後の市債の新規発行と償還の状況を注視しながら、計画的な活用に努める。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全体としては、類似団体、全国、宮崎県の各平均を下回っているが、図書館や体育館・プール、認定こども園・幼稚園・保育所など、一部の教育関係施設では、上回っている状況である。</a:t>
          </a:r>
        </a:p>
        <a:p>
          <a:r>
            <a:rPr kumimoji="1" lang="ja-JP" altLang="en-US" sz="1100">
              <a:latin typeface="ＭＳ Ｐゴシック"/>
              <a:ea typeface="ＭＳ Ｐゴシック"/>
            </a:rPr>
            <a:t>　日向市公共施設等総合管理計画に基づき、統合・廃止による総量の最適化（普通会計における建物系施設の総延床面積を30％削減）とともに、老朽化した施設の長寿命化の取組を引き続き推進し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140" cy="22542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65861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140" cy="22415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140"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140" cy="22415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140" cy="22542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E00-000040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128270</xdr:rowOff>
    </xdr:from>
    <xdr:to>
      <xdr:col>23</xdr:col>
      <xdr:colOff>85090</xdr:colOff>
      <xdr:row>34</xdr:row>
      <xdr:rowOff>43180</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flipV="1">
          <a:off x="4760595" y="5528945"/>
          <a:ext cx="127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46990</xdr:rowOff>
    </xdr:from>
    <xdr:ext cx="403860" cy="259080"/>
    <xdr:sp macro="" textlink="">
      <xdr:nvSpPr>
        <xdr:cNvPr id="66" name="有形固定資産減価償却率最小値テキスト">
          <a:extLst>
            <a:ext uri="{FF2B5EF4-FFF2-40B4-BE49-F238E27FC236}">
              <a16:creationId xmlns:a16="http://schemas.microsoft.com/office/drawing/2014/main" id="{00000000-0008-0000-0E00-000042000000}"/>
            </a:ext>
          </a:extLst>
        </xdr:cNvPr>
        <xdr:cNvSpPr txBox="1"/>
      </xdr:nvSpPr>
      <xdr:spPr>
        <a:xfrm>
          <a:off x="4813300" y="6647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43180</xdr:rowOff>
    </xdr:from>
    <xdr:to>
      <xdr:col>23</xdr:col>
      <xdr:colOff>174625</xdr:colOff>
      <xdr:row>34</xdr:row>
      <xdr:rowOff>43180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73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74930</xdr:rowOff>
    </xdr:from>
    <xdr:ext cx="403860" cy="257810"/>
    <xdr:sp macro="" textlink="">
      <xdr:nvSpPr>
        <xdr:cNvPr id="68" name="有形固定資産減価償却率最大値テキスト">
          <a:extLst>
            <a:ext uri="{FF2B5EF4-FFF2-40B4-BE49-F238E27FC236}">
              <a16:creationId xmlns:a16="http://schemas.microsoft.com/office/drawing/2014/main" id="{00000000-0008-0000-0E00-000044000000}"/>
            </a:ext>
          </a:extLst>
        </xdr:cNvPr>
        <xdr:cNvSpPr txBox="1"/>
      </xdr:nvSpPr>
      <xdr:spPr>
        <a:xfrm>
          <a:off x="4813300" y="53041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128270</xdr:rowOff>
    </xdr:from>
    <xdr:to>
      <xdr:col>23</xdr:col>
      <xdr:colOff>174625</xdr:colOff>
      <xdr:row>27</xdr:row>
      <xdr:rowOff>128270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132080</xdr:rowOff>
    </xdr:from>
    <xdr:ext cx="403860" cy="257810"/>
    <xdr:sp macro="" textlink="">
      <xdr:nvSpPr>
        <xdr:cNvPr id="70" name="有形固定資産減価償却率平均値テキスト">
          <a:extLst>
            <a:ext uri="{FF2B5EF4-FFF2-40B4-BE49-F238E27FC236}">
              <a16:creationId xmlns:a16="http://schemas.microsoft.com/office/drawing/2014/main" id="{00000000-0008-0000-0E00-000046000000}"/>
            </a:ext>
          </a:extLst>
        </xdr:cNvPr>
        <xdr:cNvSpPr txBox="1"/>
      </xdr:nvSpPr>
      <xdr:spPr>
        <a:xfrm>
          <a:off x="4813300" y="604710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102870</xdr:rowOff>
    </xdr:from>
    <xdr:to>
      <xdr:col>19</xdr:col>
      <xdr:colOff>187325</xdr:colOff>
      <xdr:row>31</xdr:row>
      <xdr:rowOff>33020</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40005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8890</xdr:rowOff>
    </xdr:from>
    <xdr:to>
      <xdr:col>7</xdr:col>
      <xdr:colOff>187325</xdr:colOff>
      <xdr:row>30</xdr:row>
      <xdr:rowOff>110490</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1714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29210</xdr:rowOff>
    </xdr:from>
    <xdr:to>
      <xdr:col>23</xdr:col>
      <xdr:colOff>136525</xdr:colOff>
      <xdr:row>29</xdr:row>
      <xdr:rowOff>130810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711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52070</xdr:rowOff>
    </xdr:from>
    <xdr:ext cx="403860" cy="257810"/>
    <xdr:sp macro="" textlink="">
      <xdr:nvSpPr>
        <xdr:cNvPr id="82" name="有形固定資産減価償却率該当値テキスト">
          <a:extLst>
            <a:ext uri="{FF2B5EF4-FFF2-40B4-BE49-F238E27FC236}">
              <a16:creationId xmlns:a16="http://schemas.microsoft.com/office/drawing/2014/main" id="{00000000-0008-0000-0E00-000052000000}"/>
            </a:ext>
          </a:extLst>
        </xdr:cNvPr>
        <xdr:cNvSpPr txBox="1"/>
      </xdr:nvSpPr>
      <xdr:spPr>
        <a:xfrm>
          <a:off x="4813300" y="56241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154940</xdr:rowOff>
    </xdr:from>
    <xdr:to>
      <xdr:col>19</xdr:col>
      <xdr:colOff>187325</xdr:colOff>
      <xdr:row>29</xdr:row>
      <xdr:rowOff>84455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000500" y="57270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33655</xdr:rowOff>
    </xdr:from>
    <xdr:to>
      <xdr:col>23</xdr:col>
      <xdr:colOff>85725</xdr:colOff>
      <xdr:row>29</xdr:row>
      <xdr:rowOff>80010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4051300" y="5777230"/>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89535</xdr:rowOff>
    </xdr:from>
    <xdr:to>
      <xdr:col>15</xdr:col>
      <xdr:colOff>187325</xdr:colOff>
      <xdr:row>29</xdr:row>
      <xdr:rowOff>19685</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32385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140335</xdr:rowOff>
    </xdr:from>
    <xdr:to>
      <xdr:col>19</xdr:col>
      <xdr:colOff>136525</xdr:colOff>
      <xdr:row>29</xdr:row>
      <xdr:rowOff>33655</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3289300" y="5712460"/>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35560</xdr:rowOff>
    </xdr:from>
    <xdr:to>
      <xdr:col>11</xdr:col>
      <xdr:colOff>187325</xdr:colOff>
      <xdr:row>28</xdr:row>
      <xdr:rowOff>137160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2476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86360</xdr:rowOff>
    </xdr:from>
    <xdr:to>
      <xdr:col>15</xdr:col>
      <xdr:colOff>136525</xdr:colOff>
      <xdr:row>28</xdr:row>
      <xdr:rowOff>140335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2527300" y="5658485"/>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3175</xdr:rowOff>
    </xdr:from>
    <xdr:to>
      <xdr:col>7</xdr:col>
      <xdr:colOff>187325</xdr:colOff>
      <xdr:row>28</xdr:row>
      <xdr:rowOff>104775</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1714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53975</xdr:rowOff>
    </xdr:from>
    <xdr:to>
      <xdr:col>11</xdr:col>
      <xdr:colOff>136525</xdr:colOff>
      <xdr:row>28</xdr:row>
      <xdr:rowOff>86360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1765300" y="562610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24130</xdr:rowOff>
    </xdr:from>
    <xdr:ext cx="403860" cy="259080"/>
    <xdr:sp macro="" textlink="">
      <xdr:nvSpPr>
        <xdr:cNvPr id="91" name="n_1aveValue有形固定資産減価償却率">
          <a:extLst>
            <a:ext uri="{FF2B5EF4-FFF2-40B4-BE49-F238E27FC236}">
              <a16:creationId xmlns:a16="http://schemas.microsoft.com/office/drawing/2014/main" id="{00000000-0008-0000-0E00-00005B000000}"/>
            </a:ext>
          </a:extLst>
        </xdr:cNvPr>
        <xdr:cNvSpPr txBox="1"/>
      </xdr:nvSpPr>
      <xdr:spPr>
        <a:xfrm>
          <a:off x="3836035" y="6110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20320</xdr:rowOff>
    </xdr:from>
    <xdr:ext cx="403860" cy="257810"/>
    <xdr:sp macro="" textlink="">
      <xdr:nvSpPr>
        <xdr:cNvPr id="92" name="n_2aveValue有形固定資産減価償却率">
          <a:extLst>
            <a:ext uri="{FF2B5EF4-FFF2-40B4-BE49-F238E27FC236}">
              <a16:creationId xmlns:a16="http://schemas.microsoft.com/office/drawing/2014/main" id="{00000000-0008-0000-0E00-00005C000000}"/>
            </a:ext>
          </a:extLst>
        </xdr:cNvPr>
        <xdr:cNvSpPr txBox="1"/>
      </xdr:nvSpPr>
      <xdr:spPr>
        <a:xfrm>
          <a:off x="3086735" y="6106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148590</xdr:rowOff>
    </xdr:from>
    <xdr:ext cx="403860" cy="259080"/>
    <xdr:sp macro="" textlink="">
      <xdr:nvSpPr>
        <xdr:cNvPr id="93" name="n_3aveValue有形固定資産減価償却率">
          <a:extLst>
            <a:ext uri="{FF2B5EF4-FFF2-40B4-BE49-F238E27FC236}">
              <a16:creationId xmlns:a16="http://schemas.microsoft.com/office/drawing/2014/main" id="{00000000-0008-0000-0E00-00005D000000}"/>
            </a:ext>
          </a:extLst>
        </xdr:cNvPr>
        <xdr:cNvSpPr txBox="1"/>
      </xdr:nvSpPr>
      <xdr:spPr>
        <a:xfrm>
          <a:off x="2324735" y="6063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101600</xdr:rowOff>
    </xdr:from>
    <xdr:ext cx="403860" cy="259080"/>
    <xdr:sp macro="" textlink="">
      <xdr:nvSpPr>
        <xdr:cNvPr id="94" name="n_4aveValue有形固定資産減価償却率">
          <a:extLst>
            <a:ext uri="{FF2B5EF4-FFF2-40B4-BE49-F238E27FC236}">
              <a16:creationId xmlns:a16="http://schemas.microsoft.com/office/drawing/2014/main" id="{00000000-0008-0000-0E00-00005E000000}"/>
            </a:ext>
          </a:extLst>
        </xdr:cNvPr>
        <xdr:cNvSpPr txBox="1"/>
      </xdr:nvSpPr>
      <xdr:spPr>
        <a:xfrm>
          <a:off x="1562735" y="6016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100965</xdr:rowOff>
    </xdr:from>
    <xdr:ext cx="403860" cy="257810"/>
    <xdr:sp macro="" textlink="">
      <xdr:nvSpPr>
        <xdr:cNvPr id="95" name="n_1mainValue有形固定資産減価償却率">
          <a:extLst>
            <a:ext uri="{FF2B5EF4-FFF2-40B4-BE49-F238E27FC236}">
              <a16:creationId xmlns:a16="http://schemas.microsoft.com/office/drawing/2014/main" id="{00000000-0008-0000-0E00-00005F000000}"/>
            </a:ext>
          </a:extLst>
        </xdr:cNvPr>
        <xdr:cNvSpPr txBox="1"/>
      </xdr:nvSpPr>
      <xdr:spPr>
        <a:xfrm>
          <a:off x="3836035" y="5501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36195</xdr:rowOff>
    </xdr:from>
    <xdr:ext cx="403860" cy="259080"/>
    <xdr:sp macro="" textlink="">
      <xdr:nvSpPr>
        <xdr:cNvPr id="96" name="n_2mainValue有形固定資産減価償却率">
          <a:extLst>
            <a:ext uri="{FF2B5EF4-FFF2-40B4-BE49-F238E27FC236}">
              <a16:creationId xmlns:a16="http://schemas.microsoft.com/office/drawing/2014/main" id="{00000000-0008-0000-0E00-000060000000}"/>
            </a:ext>
          </a:extLst>
        </xdr:cNvPr>
        <xdr:cNvSpPr txBox="1"/>
      </xdr:nvSpPr>
      <xdr:spPr>
        <a:xfrm>
          <a:off x="3086735" y="5436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153670</xdr:rowOff>
    </xdr:from>
    <xdr:ext cx="403860" cy="259080"/>
    <xdr:sp macro="" textlink="">
      <xdr:nvSpPr>
        <xdr:cNvPr id="97" name="n_3mainValue有形固定資産減価償却率">
          <a:extLst>
            <a:ext uri="{FF2B5EF4-FFF2-40B4-BE49-F238E27FC236}">
              <a16:creationId xmlns:a16="http://schemas.microsoft.com/office/drawing/2014/main" id="{00000000-0008-0000-0E00-000061000000}"/>
            </a:ext>
          </a:extLst>
        </xdr:cNvPr>
        <xdr:cNvSpPr txBox="1"/>
      </xdr:nvSpPr>
      <xdr:spPr>
        <a:xfrm>
          <a:off x="2324735" y="5382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121285</xdr:rowOff>
    </xdr:from>
    <xdr:ext cx="403860" cy="257810"/>
    <xdr:sp macro="" textlink="">
      <xdr:nvSpPr>
        <xdr:cNvPr id="98" name="n_4mainValue有形固定資産減価償却率">
          <a:extLst>
            <a:ext uri="{FF2B5EF4-FFF2-40B4-BE49-F238E27FC236}">
              <a16:creationId xmlns:a16="http://schemas.microsoft.com/office/drawing/2014/main" id="{00000000-0008-0000-0E00-000062000000}"/>
            </a:ext>
          </a:extLst>
        </xdr:cNvPr>
        <xdr:cNvSpPr txBox="1"/>
      </xdr:nvSpPr>
      <xdr:spPr>
        <a:xfrm>
          <a:off x="1562735" y="5350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[ 519.9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市債発行額を元金償還額以内に抑制する取組による地方債現在高の減や、将来の施設改修等に備え基金を積み増したことにより充当可能基金が増となったことで将来負担額が減となった。</a:t>
          </a:r>
        </a:p>
        <a:p>
          <a:r>
            <a:rPr kumimoji="1" lang="ja-JP" altLang="en-US" sz="1000">
              <a:latin typeface="ＭＳ Ｐゴシック"/>
              <a:ea typeface="ＭＳ Ｐゴシック"/>
            </a:rPr>
            <a:t>　また、地方税・地方交付税等の増により経常一般財源が増となったことで債務償還比率は前年から216.5ポイントの減となった。</a:t>
          </a:r>
        </a:p>
        <a:p>
          <a:r>
            <a:rPr kumimoji="1" lang="ja-JP" altLang="en-US" sz="1000">
              <a:latin typeface="ＭＳ Ｐゴシック"/>
              <a:ea typeface="ＭＳ Ｐゴシック"/>
            </a:rPr>
            <a:t>　類似団体内平均値との差も縮小しており改善傾向にはあるものの、高い状況が続いているため、引き続き第２次日向市行財政改革大綱に基づいた計画的な市債発行や経常経費の削減、自主財源の確保に努める。</a:t>
          </a: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E00-000080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72390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14793595" y="526161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76200</xdr:rowOff>
    </xdr:from>
    <xdr:ext cx="468630" cy="257810"/>
    <xdr:sp macro="" textlink="">
      <xdr:nvSpPr>
        <xdr:cNvPr id="130" name="債務償還比率最小値テキスト">
          <a:extLst>
            <a:ext uri="{FF2B5EF4-FFF2-40B4-BE49-F238E27FC236}">
              <a16:creationId xmlns:a16="http://schemas.microsoft.com/office/drawing/2014/main" id="{00000000-0008-0000-0E00-000082000000}"/>
            </a:ext>
          </a:extLst>
        </xdr:cNvPr>
        <xdr:cNvSpPr txBox="1"/>
      </xdr:nvSpPr>
      <xdr:spPr>
        <a:xfrm>
          <a:off x="14846300" y="66770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72390</xdr:rowOff>
    </xdr:from>
    <xdr:to>
      <xdr:col>76</xdr:col>
      <xdr:colOff>111125</xdr:colOff>
      <xdr:row>34</xdr:row>
      <xdr:rowOff>72390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9080"/>
    <xdr:sp macro="" textlink="">
      <xdr:nvSpPr>
        <xdr:cNvPr id="132" name="債務償還比率最大値テキスト">
          <a:extLst>
            <a:ext uri="{FF2B5EF4-FFF2-40B4-BE49-F238E27FC236}">
              <a16:creationId xmlns:a16="http://schemas.microsoft.com/office/drawing/2014/main" id="{00000000-0008-0000-0E00-000084000000}"/>
            </a:ext>
          </a:extLst>
        </xdr:cNvPr>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78740</xdr:rowOff>
    </xdr:from>
    <xdr:ext cx="468630" cy="259080"/>
    <xdr:sp macro="" textlink="">
      <xdr:nvSpPr>
        <xdr:cNvPr id="134" name="債務償還比率平均値テキスト">
          <a:extLst>
            <a:ext uri="{FF2B5EF4-FFF2-40B4-BE49-F238E27FC236}">
              <a16:creationId xmlns:a16="http://schemas.microsoft.com/office/drawing/2014/main" id="{00000000-0008-0000-0E00-000086000000}"/>
            </a:ext>
          </a:extLst>
        </xdr:cNvPr>
        <xdr:cNvSpPr txBox="1"/>
      </xdr:nvSpPr>
      <xdr:spPr>
        <a:xfrm>
          <a:off x="14846300" y="582231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55880</xdr:rowOff>
    </xdr:from>
    <xdr:to>
      <xdr:col>76</xdr:col>
      <xdr:colOff>73025</xdr:colOff>
      <xdr:row>30</xdr:row>
      <xdr:rowOff>157480</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474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106045</xdr:rowOff>
    </xdr:from>
    <xdr:to>
      <xdr:col>68</xdr:col>
      <xdr:colOff>123825</xdr:colOff>
      <xdr:row>32</xdr:row>
      <xdr:rowOff>36195</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3271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81915</xdr:rowOff>
    </xdr:from>
    <xdr:to>
      <xdr:col>64</xdr:col>
      <xdr:colOff>123825</xdr:colOff>
      <xdr:row>32</xdr:row>
      <xdr:rowOff>12065</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25095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112395</xdr:rowOff>
    </xdr:from>
    <xdr:to>
      <xdr:col>60</xdr:col>
      <xdr:colOff>123825</xdr:colOff>
      <xdr:row>32</xdr:row>
      <xdr:rowOff>42545</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174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97790</xdr:rowOff>
    </xdr:from>
    <xdr:to>
      <xdr:col>76</xdr:col>
      <xdr:colOff>73025</xdr:colOff>
      <xdr:row>31</xdr:row>
      <xdr:rowOff>27305</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744700" y="6012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75565</xdr:rowOff>
    </xdr:from>
    <xdr:ext cx="468630" cy="257810"/>
    <xdr:sp macro="" textlink="">
      <xdr:nvSpPr>
        <xdr:cNvPr id="146" name="債務償還比率該当値テキスト">
          <a:extLst>
            <a:ext uri="{FF2B5EF4-FFF2-40B4-BE49-F238E27FC236}">
              <a16:creationId xmlns:a16="http://schemas.microsoft.com/office/drawing/2014/main" id="{00000000-0008-0000-0E00-000092000000}"/>
            </a:ext>
          </a:extLst>
        </xdr:cNvPr>
        <xdr:cNvSpPr txBox="1"/>
      </xdr:nvSpPr>
      <xdr:spPr>
        <a:xfrm>
          <a:off x="14846300" y="5990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88265</xdr:rowOff>
    </xdr:from>
    <xdr:to>
      <xdr:col>72</xdr:col>
      <xdr:colOff>123825</xdr:colOff>
      <xdr:row>33</xdr:row>
      <xdr:rowOff>18415</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403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147955</xdr:rowOff>
    </xdr:from>
    <xdr:to>
      <xdr:col>76</xdr:col>
      <xdr:colOff>22225</xdr:colOff>
      <xdr:row>32</xdr:row>
      <xdr:rowOff>139065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14084300" y="6062980"/>
          <a:ext cx="7112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59055</xdr:rowOff>
    </xdr:from>
    <xdr:to>
      <xdr:col>68</xdr:col>
      <xdr:colOff>123825</xdr:colOff>
      <xdr:row>33</xdr:row>
      <xdr:rowOff>160655</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3271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139065</xdr:rowOff>
    </xdr:from>
    <xdr:to>
      <xdr:col>72</xdr:col>
      <xdr:colOff>73025</xdr:colOff>
      <xdr:row>33</xdr:row>
      <xdr:rowOff>109855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flipV="1">
          <a:off x="13322300" y="6396990"/>
          <a:ext cx="762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162560</xdr:rowOff>
    </xdr:from>
    <xdr:to>
      <xdr:col>64</xdr:col>
      <xdr:colOff>123825</xdr:colOff>
      <xdr:row>34</xdr:row>
      <xdr:rowOff>92710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2509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109855</xdr:rowOff>
    </xdr:from>
    <xdr:to>
      <xdr:col>68</xdr:col>
      <xdr:colOff>73025</xdr:colOff>
      <xdr:row>34</xdr:row>
      <xdr:rowOff>41910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12560300" y="6539230"/>
          <a:ext cx="762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74930</xdr:rowOff>
    </xdr:from>
    <xdr:to>
      <xdr:col>60</xdr:col>
      <xdr:colOff>123825</xdr:colOff>
      <xdr:row>34</xdr:row>
      <xdr:rowOff>4445</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1747500" y="65043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125095</xdr:rowOff>
    </xdr:from>
    <xdr:to>
      <xdr:col>64</xdr:col>
      <xdr:colOff>73025</xdr:colOff>
      <xdr:row>34</xdr:row>
      <xdr:rowOff>41910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11798300" y="6554470"/>
          <a:ext cx="762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46990</xdr:rowOff>
    </xdr:from>
    <xdr:ext cx="468630" cy="259080"/>
    <xdr:sp macro="" textlink="">
      <xdr:nvSpPr>
        <xdr:cNvPr id="155" name="n_1aveValue債務償還比率">
          <a:extLst>
            <a:ext uri="{FF2B5EF4-FFF2-40B4-BE49-F238E27FC236}">
              <a16:creationId xmlns:a16="http://schemas.microsoft.com/office/drawing/2014/main" id="{00000000-0008-0000-0E00-00009B000000}"/>
            </a:ext>
          </a:extLst>
        </xdr:cNvPr>
        <xdr:cNvSpPr txBox="1"/>
      </xdr:nvSpPr>
      <xdr:spPr>
        <a:xfrm>
          <a:off x="13836650" y="5962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52705</xdr:rowOff>
    </xdr:from>
    <xdr:ext cx="468630" cy="257810"/>
    <xdr:sp macro="" textlink="">
      <xdr:nvSpPr>
        <xdr:cNvPr id="156" name="n_2aveValue債務償還比率">
          <a:extLst>
            <a:ext uri="{FF2B5EF4-FFF2-40B4-BE49-F238E27FC236}">
              <a16:creationId xmlns:a16="http://schemas.microsoft.com/office/drawing/2014/main" id="{00000000-0008-0000-0E00-00009C000000}"/>
            </a:ext>
          </a:extLst>
        </xdr:cNvPr>
        <xdr:cNvSpPr txBox="1"/>
      </xdr:nvSpPr>
      <xdr:spPr>
        <a:xfrm>
          <a:off x="13087350" y="5967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29210</xdr:rowOff>
    </xdr:from>
    <xdr:ext cx="468630" cy="257810"/>
    <xdr:sp macro="" textlink="">
      <xdr:nvSpPr>
        <xdr:cNvPr id="157" name="n_3aveValue債務償還比率">
          <a:extLst>
            <a:ext uri="{FF2B5EF4-FFF2-40B4-BE49-F238E27FC236}">
              <a16:creationId xmlns:a16="http://schemas.microsoft.com/office/drawing/2014/main" id="{00000000-0008-0000-0E00-00009D000000}"/>
            </a:ext>
          </a:extLst>
        </xdr:cNvPr>
        <xdr:cNvSpPr txBox="1"/>
      </xdr:nvSpPr>
      <xdr:spPr>
        <a:xfrm>
          <a:off x="12325350" y="59442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59055</xdr:rowOff>
    </xdr:from>
    <xdr:ext cx="468630" cy="259080"/>
    <xdr:sp macro="" textlink="">
      <xdr:nvSpPr>
        <xdr:cNvPr id="158" name="n_4aveValue債務償還比率">
          <a:extLst>
            <a:ext uri="{FF2B5EF4-FFF2-40B4-BE49-F238E27FC236}">
              <a16:creationId xmlns:a16="http://schemas.microsoft.com/office/drawing/2014/main" id="{00000000-0008-0000-0E00-00009E000000}"/>
            </a:ext>
          </a:extLst>
        </xdr:cNvPr>
        <xdr:cNvSpPr txBox="1"/>
      </xdr:nvSpPr>
      <xdr:spPr>
        <a:xfrm>
          <a:off x="11563350" y="5974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9525</xdr:rowOff>
    </xdr:from>
    <xdr:ext cx="468630" cy="257810"/>
    <xdr:sp macro="" textlink="">
      <xdr:nvSpPr>
        <xdr:cNvPr id="159" name="n_1mainValue債務償還比率">
          <a:extLst>
            <a:ext uri="{FF2B5EF4-FFF2-40B4-BE49-F238E27FC236}">
              <a16:creationId xmlns:a16="http://schemas.microsoft.com/office/drawing/2014/main" id="{00000000-0008-0000-0E00-00009F000000}"/>
            </a:ext>
          </a:extLst>
        </xdr:cNvPr>
        <xdr:cNvSpPr txBox="1"/>
      </xdr:nvSpPr>
      <xdr:spPr>
        <a:xfrm>
          <a:off x="13836650" y="6438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151765</xdr:rowOff>
    </xdr:from>
    <xdr:ext cx="468630" cy="259080"/>
    <xdr:sp macro="" textlink="">
      <xdr:nvSpPr>
        <xdr:cNvPr id="160" name="n_2mainValue債務償還比率">
          <a:extLst>
            <a:ext uri="{FF2B5EF4-FFF2-40B4-BE49-F238E27FC236}">
              <a16:creationId xmlns:a16="http://schemas.microsoft.com/office/drawing/2014/main" id="{00000000-0008-0000-0E00-0000A0000000}"/>
            </a:ext>
          </a:extLst>
        </xdr:cNvPr>
        <xdr:cNvSpPr txBox="1"/>
      </xdr:nvSpPr>
      <xdr:spPr>
        <a:xfrm>
          <a:off x="13087350" y="65811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83820</xdr:rowOff>
    </xdr:from>
    <xdr:ext cx="468630" cy="259080"/>
    <xdr:sp macro="" textlink="">
      <xdr:nvSpPr>
        <xdr:cNvPr id="161" name="n_3mainValue債務償還比率">
          <a:extLst>
            <a:ext uri="{FF2B5EF4-FFF2-40B4-BE49-F238E27FC236}">
              <a16:creationId xmlns:a16="http://schemas.microsoft.com/office/drawing/2014/main" id="{00000000-0008-0000-0E00-0000A1000000}"/>
            </a:ext>
          </a:extLst>
        </xdr:cNvPr>
        <xdr:cNvSpPr txBox="1"/>
      </xdr:nvSpPr>
      <xdr:spPr>
        <a:xfrm>
          <a:off x="12325350" y="6684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167005</xdr:rowOff>
    </xdr:from>
    <xdr:ext cx="468630" cy="257810"/>
    <xdr:sp macro="" textlink="">
      <xdr:nvSpPr>
        <xdr:cNvPr id="162" name="n_4mainValue債務償還比率">
          <a:extLst>
            <a:ext uri="{FF2B5EF4-FFF2-40B4-BE49-F238E27FC236}">
              <a16:creationId xmlns:a16="http://schemas.microsoft.com/office/drawing/2014/main" id="{00000000-0008-0000-0E00-0000A2000000}"/>
            </a:ext>
          </a:extLst>
        </xdr:cNvPr>
        <xdr:cNvSpPr txBox="1"/>
      </xdr:nvSpPr>
      <xdr:spPr>
        <a:xfrm>
          <a:off x="11563350" y="6596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107950</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610870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68580</xdr:rowOff>
    </xdr:from>
    <xdr:ext cx="405130" cy="259080"/>
    <xdr:sp macro="" textlink="">
      <xdr:nvSpPr>
        <xdr:cNvPr id="56" name="【道路】&#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54610</xdr:rowOff>
    </xdr:from>
    <xdr:ext cx="405130" cy="257810"/>
    <xdr:sp macro="" textlink="">
      <xdr:nvSpPr>
        <xdr:cNvPr id="58" name="【道路】&#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883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23</xdr:col>
      <xdr:colOff>165100</xdr:colOff>
      <xdr:row>35</xdr:row>
      <xdr:rowOff>107950</xdr:rowOff>
    </xdr:from>
    <xdr:to>
      <xdr:col>24</xdr:col>
      <xdr:colOff>152400</xdr:colOff>
      <xdr:row>35</xdr:row>
      <xdr:rowOff>107950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610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17780</xdr:rowOff>
    </xdr:from>
    <xdr:ext cx="405130" cy="257810"/>
    <xdr:sp macro="" textlink="">
      <xdr:nvSpPr>
        <xdr:cNvPr id="60" name="【道路】&#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7043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146685</xdr:rowOff>
    </xdr:from>
    <xdr:to>
      <xdr:col>15</xdr:col>
      <xdr:colOff>101600</xdr:colOff>
      <xdr:row>39</xdr:row>
      <xdr:rowOff>76835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96520</xdr:rowOff>
    </xdr:from>
    <xdr:to>
      <xdr:col>10</xdr:col>
      <xdr:colOff>165100</xdr:colOff>
      <xdr:row>39</xdr:row>
      <xdr:rowOff>26670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112395</xdr:rowOff>
    </xdr:from>
    <xdr:to>
      <xdr:col>24</xdr:col>
      <xdr:colOff>114300</xdr:colOff>
      <xdr:row>38</xdr:row>
      <xdr:rowOff>42545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135255</xdr:rowOff>
    </xdr:from>
    <xdr:ext cx="405130" cy="257810"/>
    <xdr:sp macro="" textlink="">
      <xdr:nvSpPr>
        <xdr:cNvPr id="72" name="【道路】&#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3074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163195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46557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32385</xdr:rowOff>
    </xdr:from>
    <xdr:to>
      <xdr:col>15</xdr:col>
      <xdr:colOff>101600</xdr:colOff>
      <xdr:row>37</xdr:row>
      <xdr:rowOff>133985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83185</xdr:rowOff>
    </xdr:from>
    <xdr:to>
      <xdr:col>19</xdr:col>
      <xdr:colOff>177800</xdr:colOff>
      <xdr:row>37</xdr:row>
      <xdr:rowOff>121920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4268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83185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3855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121285</xdr:rowOff>
    </xdr:from>
    <xdr:to>
      <xdr:col>6</xdr:col>
      <xdr:colOff>38100</xdr:colOff>
      <xdr:row>37</xdr:row>
      <xdr:rowOff>52070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635</xdr:rowOff>
    </xdr:from>
    <xdr:to>
      <xdr:col>10</xdr:col>
      <xdr:colOff>114300</xdr:colOff>
      <xdr:row>37</xdr:row>
      <xdr:rowOff>41910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3442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83820</xdr:rowOff>
    </xdr:from>
    <xdr:ext cx="405130" cy="259080"/>
    <xdr:sp macro="" textlink="">
      <xdr:nvSpPr>
        <xdr:cNvPr id="81" name="n_1aveValue【道路】&#10;有形固定資産減価償却率">
          <a:extLst>
            <a:ext uri="{FF2B5EF4-FFF2-40B4-BE49-F238E27FC236}">
              <a16:creationId xmlns:a16="http://schemas.microsoft.com/office/drawing/2014/main" id="{00000000-0008-0000-0F00-000051000000}"/>
            </a:ext>
          </a:extLst>
        </xdr:cNvPr>
        <xdr:cNvSpPr txBox="1"/>
      </xdr:nvSpPr>
      <xdr:spPr>
        <a:xfrm>
          <a:off x="358203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67945</xdr:rowOff>
    </xdr:from>
    <xdr:ext cx="403860" cy="258445"/>
    <xdr:sp macro="" textlink="">
      <xdr:nvSpPr>
        <xdr:cNvPr id="82" name="n_2aveValue【道路】&#10;有形固定資産減価償却率">
          <a:extLst>
            <a:ext uri="{FF2B5EF4-FFF2-40B4-BE49-F238E27FC236}">
              <a16:creationId xmlns:a16="http://schemas.microsoft.com/office/drawing/2014/main" id="{00000000-0008-0000-0F00-000052000000}"/>
            </a:ext>
          </a:extLst>
        </xdr:cNvPr>
        <xdr:cNvSpPr txBox="1"/>
      </xdr:nvSpPr>
      <xdr:spPr>
        <a:xfrm>
          <a:off x="2705735" y="67544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17780</xdr:rowOff>
    </xdr:from>
    <xdr:ext cx="403860" cy="257810"/>
    <xdr:sp macro="" textlink="">
      <xdr:nvSpPr>
        <xdr:cNvPr id="83" name="n_3aveValue【道路】&#10;有形固定資産減価償却率">
          <a:extLst>
            <a:ext uri="{FF2B5EF4-FFF2-40B4-BE49-F238E27FC236}">
              <a16:creationId xmlns:a16="http://schemas.microsoft.com/office/drawing/2014/main" id="{00000000-0008-0000-0F00-000053000000}"/>
            </a:ext>
          </a:extLst>
        </xdr:cNvPr>
        <xdr:cNvSpPr txBox="1"/>
      </xdr:nvSpPr>
      <xdr:spPr>
        <a:xfrm>
          <a:off x="1816735" y="67043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118110</xdr:rowOff>
    </xdr:from>
    <xdr:ext cx="403860" cy="259080"/>
    <xdr:sp macro="" textlink="">
      <xdr:nvSpPr>
        <xdr:cNvPr id="84" name="n_4aveValue【道路】&#10;有形固定資産減価償却率">
          <a:extLst>
            <a:ext uri="{FF2B5EF4-FFF2-40B4-BE49-F238E27FC236}">
              <a16:creationId xmlns:a16="http://schemas.microsoft.com/office/drawing/2014/main" id="{00000000-0008-0000-0F00-000054000000}"/>
            </a:ext>
          </a:extLst>
        </xdr:cNvPr>
        <xdr:cNvSpPr txBox="1"/>
      </xdr:nvSpPr>
      <xdr:spPr>
        <a:xfrm>
          <a:off x="927735" y="6633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17780</xdr:rowOff>
    </xdr:from>
    <xdr:ext cx="405130" cy="257810"/>
    <xdr:sp macro="" textlink="">
      <xdr:nvSpPr>
        <xdr:cNvPr id="85" name="n_1mainValue【道路】&#10;有形固定資産減価償却率">
          <a:extLst>
            <a:ext uri="{FF2B5EF4-FFF2-40B4-BE49-F238E27FC236}">
              <a16:creationId xmlns:a16="http://schemas.microsoft.com/office/drawing/2014/main" id="{00000000-0008-0000-0F00-000055000000}"/>
            </a:ext>
          </a:extLst>
        </xdr:cNvPr>
        <xdr:cNvSpPr txBox="1"/>
      </xdr:nvSpPr>
      <xdr:spPr>
        <a:xfrm>
          <a:off x="3582035" y="61899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150495</xdr:rowOff>
    </xdr:from>
    <xdr:ext cx="403860" cy="259080"/>
    <xdr:sp macro="" textlink="">
      <xdr:nvSpPr>
        <xdr:cNvPr id="86" name="n_2mainValue【道路】&#10;有形固定資産減価償却率">
          <a:extLst>
            <a:ext uri="{FF2B5EF4-FFF2-40B4-BE49-F238E27FC236}">
              <a16:creationId xmlns:a16="http://schemas.microsoft.com/office/drawing/2014/main" id="{00000000-0008-0000-0F00-000056000000}"/>
            </a:ext>
          </a:extLst>
        </xdr:cNvPr>
        <xdr:cNvSpPr txBox="1"/>
      </xdr:nvSpPr>
      <xdr:spPr>
        <a:xfrm>
          <a:off x="2705735" y="6151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109220</xdr:rowOff>
    </xdr:from>
    <xdr:ext cx="403860" cy="257810"/>
    <xdr:sp macro="" textlink="">
      <xdr:nvSpPr>
        <xdr:cNvPr id="87" name="n_3mainValue【道路】&#10;有形固定資産減価償却率">
          <a:extLst>
            <a:ext uri="{FF2B5EF4-FFF2-40B4-BE49-F238E27FC236}">
              <a16:creationId xmlns:a16="http://schemas.microsoft.com/office/drawing/2014/main" id="{00000000-0008-0000-0F00-000057000000}"/>
            </a:ext>
          </a:extLst>
        </xdr:cNvPr>
        <xdr:cNvSpPr txBox="1"/>
      </xdr:nvSpPr>
      <xdr:spPr>
        <a:xfrm>
          <a:off x="1816735" y="6109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67945</xdr:rowOff>
    </xdr:from>
    <xdr:ext cx="403860" cy="258445"/>
    <xdr:sp macro="" textlink="">
      <xdr:nvSpPr>
        <xdr:cNvPr id="88" name="n_4mainValue【道路】&#10;有形固定資産減価償却率">
          <a:extLst>
            <a:ext uri="{FF2B5EF4-FFF2-40B4-BE49-F238E27FC236}">
              <a16:creationId xmlns:a16="http://schemas.microsoft.com/office/drawing/2014/main" id="{00000000-0008-0000-0F00-000058000000}"/>
            </a:ext>
          </a:extLst>
        </xdr:cNvPr>
        <xdr:cNvSpPr txBox="1"/>
      </xdr:nvSpPr>
      <xdr:spPr>
        <a:xfrm>
          <a:off x="927735" y="60686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781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498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4360" cy="25781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08370" y="551815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53975</xdr:rowOff>
    </xdr:from>
    <xdr:to>
      <xdr:col>54</xdr:col>
      <xdr:colOff>189865</xdr:colOff>
      <xdr:row>42</xdr:row>
      <xdr:rowOff>34925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88327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38735</xdr:rowOff>
    </xdr:from>
    <xdr:ext cx="469900" cy="259080"/>
    <xdr:sp macro="" textlink="">
      <xdr:nvSpPr>
        <xdr:cNvPr id="115" name="【道路】&#10;一人当たり延長最小値テキスト">
          <a:extLst>
            <a:ext uri="{FF2B5EF4-FFF2-40B4-BE49-F238E27FC236}">
              <a16:creationId xmlns:a16="http://schemas.microsoft.com/office/drawing/2014/main" id="{00000000-0008-0000-0F00-000073000000}"/>
            </a:ext>
          </a:extLst>
        </xdr:cNvPr>
        <xdr:cNvSpPr txBox="1"/>
      </xdr:nvSpPr>
      <xdr:spPr>
        <a:xfrm>
          <a:off x="10515600" y="723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34925</xdr:rowOff>
    </xdr:from>
    <xdr:to>
      <xdr:col>55</xdr:col>
      <xdr:colOff>88900</xdr:colOff>
      <xdr:row>42</xdr:row>
      <xdr:rowOff>34925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23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635</xdr:rowOff>
    </xdr:from>
    <xdr:ext cx="534670" cy="259080"/>
    <xdr:sp macro="" textlink="">
      <xdr:nvSpPr>
        <xdr:cNvPr id="117" name="【道路】&#10;一人当たり延長最大値テキスト">
          <a:extLst>
            <a:ext uri="{FF2B5EF4-FFF2-40B4-BE49-F238E27FC236}">
              <a16:creationId xmlns:a16="http://schemas.microsoft.com/office/drawing/2014/main" id="{00000000-0008-0000-0F00-000075000000}"/>
            </a:ext>
          </a:extLst>
        </xdr:cNvPr>
        <xdr:cNvSpPr txBox="1"/>
      </xdr:nvSpPr>
      <xdr:spPr>
        <a:xfrm>
          <a:off x="10515600" y="5658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53975</xdr:rowOff>
    </xdr:from>
    <xdr:to>
      <xdr:col>55</xdr:col>
      <xdr:colOff>88900</xdr:colOff>
      <xdr:row>34</xdr:row>
      <xdr:rowOff>53975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121920</xdr:rowOff>
    </xdr:from>
    <xdr:ext cx="534670" cy="257810"/>
    <xdr:sp macro="" textlink="">
      <xdr:nvSpPr>
        <xdr:cNvPr id="119" name="【道路】&#10;一人当たり延長平均値テキスト">
          <a:extLst>
            <a:ext uri="{FF2B5EF4-FFF2-40B4-BE49-F238E27FC236}">
              <a16:creationId xmlns:a16="http://schemas.microsoft.com/office/drawing/2014/main" id="{00000000-0008-0000-0F00-000077000000}"/>
            </a:ext>
          </a:extLst>
        </xdr:cNvPr>
        <xdr:cNvSpPr txBox="1"/>
      </xdr:nvSpPr>
      <xdr:spPr>
        <a:xfrm>
          <a:off x="10515600" y="69799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168910</xdr:rowOff>
    </xdr:from>
    <xdr:to>
      <xdr:col>50</xdr:col>
      <xdr:colOff>165100</xdr:colOff>
      <xdr:row>41</xdr:row>
      <xdr:rowOff>99060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165100</xdr:rowOff>
    </xdr:from>
    <xdr:to>
      <xdr:col>41</xdr:col>
      <xdr:colOff>101600</xdr:colOff>
      <xdr:row>41</xdr:row>
      <xdr:rowOff>95250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128270</xdr:rowOff>
    </xdr:from>
    <xdr:to>
      <xdr:col>36</xdr:col>
      <xdr:colOff>165100</xdr:colOff>
      <xdr:row>41</xdr:row>
      <xdr:rowOff>58420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9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137160</xdr:rowOff>
    </xdr:from>
    <xdr:to>
      <xdr:col>55</xdr:col>
      <xdr:colOff>50800</xdr:colOff>
      <xdr:row>41</xdr:row>
      <xdr:rowOff>67310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160020</xdr:rowOff>
    </xdr:from>
    <xdr:ext cx="534670" cy="259080"/>
    <xdr:sp macro="" textlink="">
      <xdr:nvSpPr>
        <xdr:cNvPr id="131" name="【道路】&#10;一人当たり延長該当値テキスト">
          <a:extLst>
            <a:ext uri="{FF2B5EF4-FFF2-40B4-BE49-F238E27FC236}">
              <a16:creationId xmlns:a16="http://schemas.microsoft.com/office/drawing/2014/main" id="{00000000-0008-0000-0F00-000083000000}"/>
            </a:ext>
          </a:extLst>
        </xdr:cNvPr>
        <xdr:cNvSpPr txBox="1"/>
      </xdr:nvSpPr>
      <xdr:spPr>
        <a:xfrm>
          <a:off x="10515600" y="6846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140335</xdr:rowOff>
    </xdr:from>
    <xdr:to>
      <xdr:col>50</xdr:col>
      <xdr:colOff>165100</xdr:colOff>
      <xdr:row>41</xdr:row>
      <xdr:rowOff>70485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16510</xdr:rowOff>
    </xdr:from>
    <xdr:to>
      <xdr:col>55</xdr:col>
      <xdr:colOff>0</xdr:colOff>
      <xdr:row>41</xdr:row>
      <xdr:rowOff>19685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70459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19685</xdr:rowOff>
    </xdr:from>
    <xdr:to>
      <xdr:col>50</xdr:col>
      <xdr:colOff>114300</xdr:colOff>
      <xdr:row>41</xdr:row>
      <xdr:rowOff>22860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8750300" y="70491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145415</xdr:rowOff>
    </xdr:from>
    <xdr:to>
      <xdr:col>41</xdr:col>
      <xdr:colOff>101600</xdr:colOff>
      <xdr:row>41</xdr:row>
      <xdr:rowOff>75565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24765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861300" y="7052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147955</xdr:rowOff>
    </xdr:from>
    <xdr:to>
      <xdr:col>36</xdr:col>
      <xdr:colOff>165100</xdr:colOff>
      <xdr:row>41</xdr:row>
      <xdr:rowOff>78105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70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24765</xdr:rowOff>
    </xdr:from>
    <xdr:to>
      <xdr:col>41</xdr:col>
      <xdr:colOff>50800</xdr:colOff>
      <xdr:row>41</xdr:row>
      <xdr:rowOff>27305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972300" y="70542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90170</xdr:rowOff>
    </xdr:from>
    <xdr:ext cx="534670" cy="259080"/>
    <xdr:sp macro="" textlink="">
      <xdr:nvSpPr>
        <xdr:cNvPr id="140" name="n_1aveValue【道路】&#10;一人当たり延長">
          <a:extLst>
            <a:ext uri="{FF2B5EF4-FFF2-40B4-BE49-F238E27FC236}">
              <a16:creationId xmlns:a16="http://schemas.microsoft.com/office/drawing/2014/main" id="{00000000-0008-0000-0F00-00008C000000}"/>
            </a:ext>
          </a:extLst>
        </xdr:cNvPr>
        <xdr:cNvSpPr txBox="1"/>
      </xdr:nvSpPr>
      <xdr:spPr>
        <a:xfrm>
          <a:off x="9359265" y="711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83820</xdr:rowOff>
    </xdr:from>
    <xdr:ext cx="533400" cy="259080"/>
    <xdr:sp macro="" textlink="">
      <xdr:nvSpPr>
        <xdr:cNvPr id="141" name="n_2aveValue【道路】&#10;一人当たり延長">
          <a:extLst>
            <a:ext uri="{FF2B5EF4-FFF2-40B4-BE49-F238E27FC236}">
              <a16:creationId xmlns:a16="http://schemas.microsoft.com/office/drawing/2014/main" id="{00000000-0008-0000-0F00-00008D000000}"/>
            </a:ext>
          </a:extLst>
        </xdr:cNvPr>
        <xdr:cNvSpPr txBox="1"/>
      </xdr:nvSpPr>
      <xdr:spPr>
        <a:xfrm>
          <a:off x="8482965" y="7113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86360</xdr:rowOff>
    </xdr:from>
    <xdr:ext cx="533400" cy="257810"/>
    <xdr:sp macro="" textlink="">
      <xdr:nvSpPr>
        <xdr:cNvPr id="142" name="n_3aveValue【道路】&#10;一人当たり延長">
          <a:extLst>
            <a:ext uri="{FF2B5EF4-FFF2-40B4-BE49-F238E27FC236}">
              <a16:creationId xmlns:a16="http://schemas.microsoft.com/office/drawing/2014/main" id="{00000000-0008-0000-0F00-00008E000000}"/>
            </a:ext>
          </a:extLst>
        </xdr:cNvPr>
        <xdr:cNvSpPr txBox="1"/>
      </xdr:nvSpPr>
      <xdr:spPr>
        <a:xfrm>
          <a:off x="7593965" y="7115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74930</xdr:rowOff>
    </xdr:from>
    <xdr:ext cx="533400" cy="257810"/>
    <xdr:sp macro="" textlink="">
      <xdr:nvSpPr>
        <xdr:cNvPr id="143" name="n_4aveValue【道路】&#10;一人当たり延長">
          <a:extLst>
            <a:ext uri="{FF2B5EF4-FFF2-40B4-BE49-F238E27FC236}">
              <a16:creationId xmlns:a16="http://schemas.microsoft.com/office/drawing/2014/main" id="{00000000-0008-0000-0F00-00008F000000}"/>
            </a:ext>
          </a:extLst>
        </xdr:cNvPr>
        <xdr:cNvSpPr txBox="1"/>
      </xdr:nvSpPr>
      <xdr:spPr>
        <a:xfrm>
          <a:off x="6704965" y="6761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86995</xdr:rowOff>
    </xdr:from>
    <xdr:ext cx="534670" cy="257810"/>
    <xdr:sp macro="" textlink="">
      <xdr:nvSpPr>
        <xdr:cNvPr id="144" name="n_1mainValue【道路】&#10;一人当たり延長">
          <a:extLst>
            <a:ext uri="{FF2B5EF4-FFF2-40B4-BE49-F238E27FC236}">
              <a16:creationId xmlns:a16="http://schemas.microsoft.com/office/drawing/2014/main" id="{00000000-0008-0000-0F00-000090000000}"/>
            </a:ext>
          </a:extLst>
        </xdr:cNvPr>
        <xdr:cNvSpPr txBox="1"/>
      </xdr:nvSpPr>
      <xdr:spPr>
        <a:xfrm>
          <a:off x="9359265" y="67735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90170</xdr:rowOff>
    </xdr:from>
    <xdr:ext cx="533400" cy="259080"/>
    <xdr:sp macro="" textlink="">
      <xdr:nvSpPr>
        <xdr:cNvPr id="145" name="n_2mainValue【道路】&#10;一人当たり延長">
          <a:extLst>
            <a:ext uri="{FF2B5EF4-FFF2-40B4-BE49-F238E27FC236}">
              <a16:creationId xmlns:a16="http://schemas.microsoft.com/office/drawing/2014/main" id="{00000000-0008-0000-0F00-000091000000}"/>
            </a:ext>
          </a:extLst>
        </xdr:cNvPr>
        <xdr:cNvSpPr txBox="1"/>
      </xdr:nvSpPr>
      <xdr:spPr>
        <a:xfrm>
          <a:off x="8482965" y="6776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92075</xdr:rowOff>
    </xdr:from>
    <xdr:ext cx="533400" cy="259080"/>
    <xdr:sp macro="" textlink="">
      <xdr:nvSpPr>
        <xdr:cNvPr id="146" name="n_3mainValue【道路】&#10;一人当たり延長">
          <a:extLst>
            <a:ext uri="{FF2B5EF4-FFF2-40B4-BE49-F238E27FC236}">
              <a16:creationId xmlns:a16="http://schemas.microsoft.com/office/drawing/2014/main" id="{00000000-0008-0000-0F00-000092000000}"/>
            </a:ext>
          </a:extLst>
        </xdr:cNvPr>
        <xdr:cNvSpPr txBox="1"/>
      </xdr:nvSpPr>
      <xdr:spPr>
        <a:xfrm>
          <a:off x="7593965" y="6778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69215</xdr:rowOff>
    </xdr:from>
    <xdr:ext cx="533400" cy="259080"/>
    <xdr:sp macro="" textlink="">
      <xdr:nvSpPr>
        <xdr:cNvPr id="147" name="n_4mainValue【道路】&#10;一人当たり延長">
          <a:extLst>
            <a:ext uri="{FF2B5EF4-FFF2-40B4-BE49-F238E27FC236}">
              <a16:creationId xmlns:a16="http://schemas.microsoft.com/office/drawing/2014/main" id="{00000000-0008-0000-0F00-000093000000}"/>
            </a:ext>
          </a:extLst>
        </xdr:cNvPr>
        <xdr:cNvSpPr txBox="1"/>
      </xdr:nvSpPr>
      <xdr:spPr>
        <a:xfrm>
          <a:off x="6704965" y="7098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78105</xdr:rowOff>
    </xdr:from>
    <xdr:to>
      <xdr:col>24</xdr:col>
      <xdr:colOff>62865</xdr:colOff>
      <xdr:row>63</xdr:row>
      <xdr:rowOff>111125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5078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114935</xdr:rowOff>
    </xdr:from>
    <xdr:ext cx="405130" cy="259080"/>
    <xdr:sp macro="" textlink="">
      <xdr:nvSpPr>
        <xdr:cNvPr id="174" name="【橋りょう・トンネ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91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111125</xdr:rowOff>
    </xdr:from>
    <xdr:to>
      <xdr:col>24</xdr:col>
      <xdr:colOff>152400</xdr:colOff>
      <xdr:row>63</xdr:row>
      <xdr:rowOff>111125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91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24765</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78105</xdr:rowOff>
    </xdr:from>
    <xdr:to>
      <xdr:col>24</xdr:col>
      <xdr:colOff>152400</xdr:colOff>
      <xdr:row>55</xdr:row>
      <xdr:rowOff>78105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92710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37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114300</xdr:rowOff>
    </xdr:from>
    <xdr:to>
      <xdr:col>24</xdr:col>
      <xdr:colOff>114300</xdr:colOff>
      <xdr:row>61</xdr:row>
      <xdr:rowOff>44450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94615</xdr:rowOff>
    </xdr:from>
    <xdr:to>
      <xdr:col>10</xdr:col>
      <xdr:colOff>165100</xdr:colOff>
      <xdr:row>61</xdr:row>
      <xdr:rowOff>24765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65405</xdr:rowOff>
    </xdr:from>
    <xdr:to>
      <xdr:col>6</xdr:col>
      <xdr:colOff>38100</xdr:colOff>
      <xdr:row>60</xdr:row>
      <xdr:rowOff>167005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151765</xdr:rowOff>
    </xdr:from>
    <xdr:to>
      <xdr:col>24</xdr:col>
      <xdr:colOff>114300</xdr:colOff>
      <xdr:row>58</xdr:row>
      <xdr:rowOff>81915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3175</xdr:rowOff>
    </xdr:from>
    <xdr:ext cx="405130" cy="259080"/>
    <xdr:sp macro="" textlink="">
      <xdr:nvSpPr>
        <xdr:cNvPr id="190" name="【橋りょう・トンネ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775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123825</xdr:rowOff>
    </xdr:from>
    <xdr:to>
      <xdr:col>20</xdr:col>
      <xdr:colOff>38100</xdr:colOff>
      <xdr:row>58</xdr:row>
      <xdr:rowOff>53975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3175</xdr:rowOff>
    </xdr:from>
    <xdr:to>
      <xdr:col>24</xdr:col>
      <xdr:colOff>63500</xdr:colOff>
      <xdr:row>58</xdr:row>
      <xdr:rowOff>31115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994727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95885</xdr:rowOff>
    </xdr:from>
    <xdr:to>
      <xdr:col>15</xdr:col>
      <xdr:colOff>101600</xdr:colOff>
      <xdr:row>58</xdr:row>
      <xdr:rowOff>26035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146685</xdr:rowOff>
    </xdr:from>
    <xdr:to>
      <xdr:col>19</xdr:col>
      <xdr:colOff>177800</xdr:colOff>
      <xdr:row>58</xdr:row>
      <xdr:rowOff>3175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99193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68580</xdr:rowOff>
    </xdr:from>
    <xdr:to>
      <xdr:col>10</xdr:col>
      <xdr:colOff>165100</xdr:colOff>
      <xdr:row>57</xdr:row>
      <xdr:rowOff>170180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119380</xdr:rowOff>
    </xdr:from>
    <xdr:to>
      <xdr:col>15</xdr:col>
      <xdr:colOff>50800</xdr:colOff>
      <xdr:row>57</xdr:row>
      <xdr:rowOff>146685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98920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40640</xdr:rowOff>
    </xdr:from>
    <xdr:to>
      <xdr:col>6</xdr:col>
      <xdr:colOff>38100</xdr:colOff>
      <xdr:row>57</xdr:row>
      <xdr:rowOff>142240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91440</xdr:rowOff>
    </xdr:from>
    <xdr:to>
      <xdr:col>10</xdr:col>
      <xdr:colOff>114300</xdr:colOff>
      <xdr:row>57</xdr:row>
      <xdr:rowOff>119380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98640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30480</xdr:rowOff>
    </xdr:from>
    <xdr:ext cx="405130" cy="257810"/>
    <xdr:sp macro="" textlink="">
      <xdr:nvSpPr>
        <xdr:cNvPr id="199" name="n_1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3582035" y="10488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41910</xdr:rowOff>
    </xdr:from>
    <xdr:ext cx="403860" cy="257810"/>
    <xdr:sp macro="" textlink="">
      <xdr:nvSpPr>
        <xdr:cNvPr id="200" name="n_2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2705735" y="10500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15875</xdr:rowOff>
    </xdr:from>
    <xdr:ext cx="403860" cy="259080"/>
    <xdr:sp macro="" textlink="">
      <xdr:nvSpPr>
        <xdr:cNvPr id="201" name="n_3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1816735" y="104743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158115</xdr:rowOff>
    </xdr:from>
    <xdr:ext cx="403860" cy="257810"/>
    <xdr:sp macro="" textlink="">
      <xdr:nvSpPr>
        <xdr:cNvPr id="202" name="n_4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927735" y="10445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70485</xdr:rowOff>
    </xdr:from>
    <xdr:ext cx="405130" cy="259080"/>
    <xdr:sp macro="" textlink="">
      <xdr:nvSpPr>
        <xdr:cNvPr id="203" name="n_1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3582035" y="9671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42545</xdr:rowOff>
    </xdr:from>
    <xdr:ext cx="403860" cy="257810"/>
    <xdr:sp macro="" textlink="">
      <xdr:nvSpPr>
        <xdr:cNvPr id="204" name="n_2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2705735" y="9643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15240</xdr:rowOff>
    </xdr:from>
    <xdr:ext cx="403860" cy="259080"/>
    <xdr:sp macro="" textlink="">
      <xdr:nvSpPr>
        <xdr:cNvPr id="205" name="n_3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1816735" y="9616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55</xdr:row>
      <xdr:rowOff>158750</xdr:rowOff>
    </xdr:from>
    <xdr:ext cx="403860" cy="259080"/>
    <xdr:sp macro="" textlink="">
      <xdr:nvSpPr>
        <xdr:cNvPr id="206" name="n_4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927735" y="9588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360"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360" cy="25781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360"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4530" cy="25908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57785</xdr:rowOff>
    </xdr:from>
    <xdr:to>
      <xdr:col>54</xdr:col>
      <xdr:colOff>189865</xdr:colOff>
      <xdr:row>64</xdr:row>
      <xdr:rowOff>71755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65898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75565</xdr:rowOff>
    </xdr:from>
    <xdr:ext cx="469900" cy="257810"/>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F00-0000E7000000}"/>
            </a:ext>
          </a:extLst>
        </xdr:cNvPr>
        <xdr:cNvSpPr txBox="1"/>
      </xdr:nvSpPr>
      <xdr:spPr>
        <a:xfrm>
          <a:off x="10515600" y="110483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71755</xdr:rowOff>
    </xdr:from>
    <xdr:to>
      <xdr:col>55</xdr:col>
      <xdr:colOff>88900</xdr:colOff>
      <xdr:row>64</xdr:row>
      <xdr:rowOff>71755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5080</xdr:rowOff>
    </xdr:from>
    <xdr:ext cx="690245" cy="259080"/>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F00-0000E9000000}"/>
            </a:ext>
          </a:extLst>
        </xdr:cNvPr>
        <xdr:cNvSpPr txBox="1"/>
      </xdr:nvSpPr>
      <xdr:spPr>
        <a:xfrm>
          <a:off x="10515600" y="94348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57785</xdr:rowOff>
    </xdr:from>
    <xdr:to>
      <xdr:col>55</xdr:col>
      <xdr:colOff>88900</xdr:colOff>
      <xdr:row>56</xdr:row>
      <xdr:rowOff>57785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74930</xdr:rowOff>
    </xdr:from>
    <xdr:ext cx="598805" cy="257810"/>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F00-0000EB000000}"/>
            </a:ext>
          </a:extLst>
        </xdr:cNvPr>
        <xdr:cNvSpPr txBox="1"/>
      </xdr:nvSpPr>
      <xdr:spPr>
        <a:xfrm>
          <a:off x="10515600" y="107048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96520</xdr:rowOff>
    </xdr:from>
    <xdr:to>
      <xdr:col>55</xdr:col>
      <xdr:colOff>50800</xdr:colOff>
      <xdr:row>63</xdr:row>
      <xdr:rowOff>26670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111760</xdr:rowOff>
    </xdr:from>
    <xdr:to>
      <xdr:col>50</xdr:col>
      <xdr:colOff>165100</xdr:colOff>
      <xdr:row>63</xdr:row>
      <xdr:rowOff>41910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114935</xdr:rowOff>
    </xdr:from>
    <xdr:to>
      <xdr:col>41</xdr:col>
      <xdr:colOff>101600</xdr:colOff>
      <xdr:row>63</xdr:row>
      <xdr:rowOff>45085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120650</xdr:rowOff>
    </xdr:from>
    <xdr:to>
      <xdr:col>36</xdr:col>
      <xdr:colOff>165100</xdr:colOff>
      <xdr:row>63</xdr:row>
      <xdr:rowOff>50165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86360</xdr:rowOff>
    </xdr:from>
    <xdr:to>
      <xdr:col>55</xdr:col>
      <xdr:colOff>50800</xdr:colOff>
      <xdr:row>62</xdr:row>
      <xdr:rowOff>15875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109220</xdr:rowOff>
    </xdr:from>
    <xdr:ext cx="598805" cy="257810"/>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F00-0000F7000000}"/>
            </a:ext>
          </a:extLst>
        </xdr:cNvPr>
        <xdr:cNvSpPr txBox="1"/>
      </xdr:nvSpPr>
      <xdr:spPr>
        <a:xfrm>
          <a:off x="10515600" y="103962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357,747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92710</xdr:rowOff>
    </xdr:from>
    <xdr:to>
      <xdr:col>50</xdr:col>
      <xdr:colOff>165100</xdr:colOff>
      <xdr:row>62</xdr:row>
      <xdr:rowOff>22860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136525</xdr:rowOff>
    </xdr:from>
    <xdr:to>
      <xdr:col>55</xdr:col>
      <xdr:colOff>0</xdr:colOff>
      <xdr:row>61</xdr:row>
      <xdr:rowOff>143510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5949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143510</xdr:rowOff>
    </xdr:from>
    <xdr:to>
      <xdr:col>50</xdr:col>
      <xdr:colOff>114300</xdr:colOff>
      <xdr:row>61</xdr:row>
      <xdr:rowOff>148590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601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100965</xdr:rowOff>
    </xdr:from>
    <xdr:to>
      <xdr:col>41</xdr:col>
      <xdr:colOff>101600</xdr:colOff>
      <xdr:row>62</xdr:row>
      <xdr:rowOff>31115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148590</xdr:rowOff>
    </xdr:from>
    <xdr:to>
      <xdr:col>45</xdr:col>
      <xdr:colOff>177800</xdr:colOff>
      <xdr:row>61</xdr:row>
      <xdr:rowOff>151765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6070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105410</xdr:rowOff>
    </xdr:from>
    <xdr:to>
      <xdr:col>36</xdr:col>
      <xdr:colOff>165100</xdr:colOff>
      <xdr:row>62</xdr:row>
      <xdr:rowOff>35560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151765</xdr:rowOff>
    </xdr:from>
    <xdr:to>
      <xdr:col>41</xdr:col>
      <xdr:colOff>50800</xdr:colOff>
      <xdr:row>61</xdr:row>
      <xdr:rowOff>156210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6102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33020</xdr:rowOff>
    </xdr:from>
    <xdr:ext cx="597535" cy="259080"/>
    <xdr:sp macro="" textlink="">
      <xdr:nvSpPr>
        <xdr:cNvPr id="256" name="n_1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9326880" y="10834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34290</xdr:rowOff>
    </xdr:from>
    <xdr:ext cx="597535" cy="259080"/>
    <xdr:sp macro="" textlink="">
      <xdr:nvSpPr>
        <xdr:cNvPr id="257" name="n_2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8450580" y="10835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36195</xdr:rowOff>
    </xdr:from>
    <xdr:ext cx="597535" cy="259080"/>
    <xdr:sp macro="" textlink="">
      <xdr:nvSpPr>
        <xdr:cNvPr id="258" name="n_3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7561580" y="108375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41910</xdr:rowOff>
    </xdr:from>
    <xdr:ext cx="597535" cy="257810"/>
    <xdr:sp macro="" textlink="">
      <xdr:nvSpPr>
        <xdr:cNvPr id="259" name="n_4ave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6672580" y="10843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39370</xdr:rowOff>
    </xdr:from>
    <xdr:ext cx="597535" cy="259080"/>
    <xdr:sp macro="" textlink="">
      <xdr:nvSpPr>
        <xdr:cNvPr id="260" name="n_1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9326880" y="10326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44450</xdr:rowOff>
    </xdr:from>
    <xdr:ext cx="597535" cy="259080"/>
    <xdr:sp macro="" textlink="">
      <xdr:nvSpPr>
        <xdr:cNvPr id="261" name="n_2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8450580" y="10331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347,985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47625</xdr:rowOff>
    </xdr:from>
    <xdr:ext cx="597535" cy="259080"/>
    <xdr:sp macro="" textlink="">
      <xdr:nvSpPr>
        <xdr:cNvPr id="262" name="n_3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7561580" y="103346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345,320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52070</xdr:rowOff>
    </xdr:from>
    <xdr:ext cx="597535" cy="257810"/>
    <xdr:sp macro="" textlink="">
      <xdr:nvSpPr>
        <xdr:cNvPr id="263" name="n_4main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6672580" y="10339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6090"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111125</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48422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41910</xdr:rowOff>
    </xdr:from>
    <xdr:ext cx="469900" cy="257810"/>
    <xdr:sp macro="" textlink="">
      <xdr:nvSpPr>
        <xdr:cNvPr id="287" name="【公営住宅】&#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57785</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25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111125</xdr:rowOff>
    </xdr:from>
    <xdr:to>
      <xdr:col>24</xdr:col>
      <xdr:colOff>152400</xdr:colOff>
      <xdr:row>78</xdr:row>
      <xdr:rowOff>111125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48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52070</xdr:rowOff>
    </xdr:from>
    <xdr:ext cx="405130" cy="257810"/>
    <xdr:sp macro="" textlink="">
      <xdr:nvSpPr>
        <xdr:cNvPr id="291" name="【公営住宅】&#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395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29210</xdr:rowOff>
    </xdr:from>
    <xdr:to>
      <xdr:col>24</xdr:col>
      <xdr:colOff>114300</xdr:colOff>
      <xdr:row>82</xdr:row>
      <xdr:rowOff>130175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154940</xdr:rowOff>
    </xdr:from>
    <xdr:to>
      <xdr:col>20</xdr:col>
      <xdr:colOff>38100</xdr:colOff>
      <xdr:row>82</xdr:row>
      <xdr:rowOff>84455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042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127000</xdr:rowOff>
    </xdr:from>
    <xdr:to>
      <xdr:col>15</xdr:col>
      <xdr:colOff>101600</xdr:colOff>
      <xdr:row>82</xdr:row>
      <xdr:rowOff>57150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4445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6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29210</xdr:rowOff>
    </xdr:from>
    <xdr:to>
      <xdr:col>6</xdr:col>
      <xdr:colOff>38100</xdr:colOff>
      <xdr:row>81</xdr:row>
      <xdr:rowOff>130175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1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87630</xdr:rowOff>
    </xdr:from>
    <xdr:to>
      <xdr:col>24</xdr:col>
      <xdr:colOff>114300</xdr:colOff>
      <xdr:row>83</xdr:row>
      <xdr:rowOff>17780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1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66040</xdr:rowOff>
    </xdr:from>
    <xdr:ext cx="405130" cy="257810"/>
    <xdr:sp macro="" textlink="">
      <xdr:nvSpPr>
        <xdr:cNvPr id="303" name="【公営住宅】&#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1249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58420</xdr:rowOff>
    </xdr:from>
    <xdr:to>
      <xdr:col>20</xdr:col>
      <xdr:colOff>38100</xdr:colOff>
      <xdr:row>82</xdr:row>
      <xdr:rowOff>160020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109220</xdr:rowOff>
    </xdr:from>
    <xdr:to>
      <xdr:col>24</xdr:col>
      <xdr:colOff>63500</xdr:colOff>
      <xdr:row>82</xdr:row>
      <xdr:rowOff>138430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1681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26035</xdr:rowOff>
    </xdr:from>
    <xdr:to>
      <xdr:col>15</xdr:col>
      <xdr:colOff>101600</xdr:colOff>
      <xdr:row>82</xdr:row>
      <xdr:rowOff>127635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0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76835</xdr:rowOff>
    </xdr:from>
    <xdr:to>
      <xdr:col>19</xdr:col>
      <xdr:colOff>177800</xdr:colOff>
      <xdr:row>82</xdr:row>
      <xdr:rowOff>109220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1357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161290</xdr:rowOff>
    </xdr:from>
    <xdr:to>
      <xdr:col>10</xdr:col>
      <xdr:colOff>165100</xdr:colOff>
      <xdr:row>82</xdr:row>
      <xdr:rowOff>91440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40640</xdr:rowOff>
    </xdr:from>
    <xdr:to>
      <xdr:col>15</xdr:col>
      <xdr:colOff>50800</xdr:colOff>
      <xdr:row>82</xdr:row>
      <xdr:rowOff>76835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0995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50165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008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170815</xdr:rowOff>
    </xdr:from>
    <xdr:to>
      <xdr:col>10</xdr:col>
      <xdr:colOff>114300</xdr:colOff>
      <xdr:row>82</xdr:row>
      <xdr:rowOff>40640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0582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100965</xdr:rowOff>
    </xdr:from>
    <xdr:ext cx="405130" cy="257810"/>
    <xdr:sp macro="" textlink="">
      <xdr:nvSpPr>
        <xdr:cNvPr id="312" name="n_1aveValue【公営住宅】&#10;有形固定資産減価償却率">
          <a:extLst>
            <a:ext uri="{FF2B5EF4-FFF2-40B4-BE49-F238E27FC236}">
              <a16:creationId xmlns:a16="http://schemas.microsoft.com/office/drawing/2014/main" id="{00000000-0008-0000-0F00-000038010000}"/>
            </a:ext>
          </a:extLst>
        </xdr:cNvPr>
        <xdr:cNvSpPr txBox="1"/>
      </xdr:nvSpPr>
      <xdr:spPr>
        <a:xfrm>
          <a:off x="3582035" y="13816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73660</xdr:rowOff>
    </xdr:from>
    <xdr:ext cx="403860" cy="259080"/>
    <xdr:sp macro="" textlink="">
      <xdr:nvSpPr>
        <xdr:cNvPr id="313" name="n_2aveValue【公営住宅】&#10;有形固定資産減価償却率">
          <a:extLst>
            <a:ext uri="{FF2B5EF4-FFF2-40B4-BE49-F238E27FC236}">
              <a16:creationId xmlns:a16="http://schemas.microsoft.com/office/drawing/2014/main" id="{00000000-0008-0000-0F00-000039010000}"/>
            </a:ext>
          </a:extLst>
        </xdr:cNvPr>
        <xdr:cNvSpPr txBox="1"/>
      </xdr:nvSpPr>
      <xdr:spPr>
        <a:xfrm>
          <a:off x="2705735" y="13789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20955</xdr:rowOff>
    </xdr:from>
    <xdr:ext cx="403860" cy="257810"/>
    <xdr:sp macro="" textlink="">
      <xdr:nvSpPr>
        <xdr:cNvPr id="314" name="n_3aveValue【公営住宅】&#10;有形固定資産減価償却率">
          <a:extLst>
            <a:ext uri="{FF2B5EF4-FFF2-40B4-BE49-F238E27FC236}">
              <a16:creationId xmlns:a16="http://schemas.microsoft.com/office/drawing/2014/main" id="{00000000-0008-0000-0F00-00003A010000}"/>
            </a:ext>
          </a:extLst>
        </xdr:cNvPr>
        <xdr:cNvSpPr txBox="1"/>
      </xdr:nvSpPr>
      <xdr:spPr>
        <a:xfrm>
          <a:off x="1816735" y="13736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146685</xdr:rowOff>
    </xdr:from>
    <xdr:ext cx="403860" cy="257810"/>
    <xdr:sp macro="" textlink="">
      <xdr:nvSpPr>
        <xdr:cNvPr id="315" name="n_4aveValue【公営住宅】&#10;有形固定資産減価償却率">
          <a:extLst>
            <a:ext uri="{FF2B5EF4-FFF2-40B4-BE49-F238E27FC236}">
              <a16:creationId xmlns:a16="http://schemas.microsoft.com/office/drawing/2014/main" id="{00000000-0008-0000-0F00-00003B010000}"/>
            </a:ext>
          </a:extLst>
        </xdr:cNvPr>
        <xdr:cNvSpPr txBox="1"/>
      </xdr:nvSpPr>
      <xdr:spPr>
        <a:xfrm>
          <a:off x="927735" y="13691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151130</xdr:rowOff>
    </xdr:from>
    <xdr:ext cx="405130" cy="259080"/>
    <xdr:sp macro="" textlink="">
      <xdr:nvSpPr>
        <xdr:cNvPr id="316" name="n_1mainValue【公営住宅】&#10;有形固定資産減価償却率">
          <a:extLst>
            <a:ext uri="{FF2B5EF4-FFF2-40B4-BE49-F238E27FC236}">
              <a16:creationId xmlns:a16="http://schemas.microsoft.com/office/drawing/2014/main" id="{00000000-0008-0000-0F00-00003C010000}"/>
            </a:ext>
          </a:extLst>
        </xdr:cNvPr>
        <xdr:cNvSpPr txBox="1"/>
      </xdr:nvSpPr>
      <xdr:spPr>
        <a:xfrm>
          <a:off x="3582035" y="14210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118745</xdr:rowOff>
    </xdr:from>
    <xdr:ext cx="403860" cy="259080"/>
    <xdr:sp macro="" textlink="">
      <xdr:nvSpPr>
        <xdr:cNvPr id="317" name="n_2mainValue【公営住宅】&#10;有形固定資産減価償却率">
          <a:extLst>
            <a:ext uri="{FF2B5EF4-FFF2-40B4-BE49-F238E27FC236}">
              <a16:creationId xmlns:a16="http://schemas.microsoft.com/office/drawing/2014/main" id="{00000000-0008-0000-0F00-00003D010000}"/>
            </a:ext>
          </a:extLst>
        </xdr:cNvPr>
        <xdr:cNvSpPr txBox="1"/>
      </xdr:nvSpPr>
      <xdr:spPr>
        <a:xfrm>
          <a:off x="2705735" y="14177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82550</xdr:rowOff>
    </xdr:from>
    <xdr:ext cx="403860" cy="259080"/>
    <xdr:sp macro="" textlink="">
      <xdr:nvSpPr>
        <xdr:cNvPr id="318" name="n_3mainValue【公営住宅】&#10;有形固定資産減価償却率">
          <a:extLst>
            <a:ext uri="{FF2B5EF4-FFF2-40B4-BE49-F238E27FC236}">
              <a16:creationId xmlns:a16="http://schemas.microsoft.com/office/drawing/2014/main" id="{00000000-0008-0000-0F00-00003E010000}"/>
            </a:ext>
          </a:extLst>
        </xdr:cNvPr>
        <xdr:cNvSpPr txBox="1"/>
      </xdr:nvSpPr>
      <xdr:spPr>
        <a:xfrm>
          <a:off x="1816735" y="14141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41275</xdr:rowOff>
    </xdr:from>
    <xdr:ext cx="403860" cy="257810"/>
    <xdr:sp macro="" textlink="">
      <xdr:nvSpPr>
        <xdr:cNvPr id="319" name="n_4mainValue【公営住宅】&#10;有形固定資産減価償却率">
          <a:extLst>
            <a:ext uri="{FF2B5EF4-FFF2-40B4-BE49-F238E27FC236}">
              <a16:creationId xmlns:a16="http://schemas.microsoft.com/office/drawing/2014/main" id="{00000000-0008-0000-0F00-00003F010000}"/>
            </a:ext>
          </a:extLst>
        </xdr:cNvPr>
        <xdr:cNvSpPr txBox="1"/>
      </xdr:nvSpPr>
      <xdr:spPr>
        <a:xfrm>
          <a:off x="927735" y="141001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66040</xdr:rowOff>
    </xdr:from>
    <xdr:to>
      <xdr:col>54</xdr:col>
      <xdr:colOff>189865</xdr:colOff>
      <xdr:row>86</xdr:row>
      <xdr:rowOff>109220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4391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344" name="【公営住宅】&#10;一人当たり面積最小値テキスト">
          <a:extLst>
            <a:ext uri="{FF2B5EF4-FFF2-40B4-BE49-F238E27FC236}">
              <a16:creationId xmlns:a16="http://schemas.microsoft.com/office/drawing/2014/main" id="{00000000-0008-0000-0F00-000058010000}"/>
            </a:ext>
          </a:extLst>
        </xdr:cNvPr>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12700</xdr:rowOff>
    </xdr:from>
    <xdr:ext cx="469900" cy="259080"/>
    <xdr:sp macro="" textlink="">
      <xdr:nvSpPr>
        <xdr:cNvPr id="346" name="【公営住宅】&#10;一人当たり面積最大値テキスト">
          <a:extLst>
            <a:ext uri="{FF2B5EF4-FFF2-40B4-BE49-F238E27FC236}">
              <a16:creationId xmlns:a16="http://schemas.microsoft.com/office/drawing/2014/main" id="{00000000-0008-0000-0F00-00005A010000}"/>
            </a:ext>
          </a:extLst>
        </xdr:cNvPr>
        <xdr:cNvSpPr txBox="1"/>
      </xdr:nvSpPr>
      <xdr:spPr>
        <a:xfrm>
          <a:off x="10515600" y="1321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66040</xdr:rowOff>
    </xdr:from>
    <xdr:to>
      <xdr:col>55</xdr:col>
      <xdr:colOff>88900</xdr:colOff>
      <xdr:row>78</xdr:row>
      <xdr:rowOff>66040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153035</xdr:rowOff>
    </xdr:from>
    <xdr:ext cx="469900" cy="259080"/>
    <xdr:sp macro="" textlink="">
      <xdr:nvSpPr>
        <xdr:cNvPr id="348" name="【公営住宅】&#10;一人当たり面積平均値テキスト">
          <a:extLst>
            <a:ext uri="{FF2B5EF4-FFF2-40B4-BE49-F238E27FC236}">
              <a16:creationId xmlns:a16="http://schemas.microsoft.com/office/drawing/2014/main" id="{00000000-0008-0000-0F00-00005C010000}"/>
            </a:ext>
          </a:extLst>
        </xdr:cNvPr>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13335</xdr:rowOff>
    </xdr:from>
    <xdr:to>
      <xdr:col>50</xdr:col>
      <xdr:colOff>165100</xdr:colOff>
      <xdr:row>84</xdr:row>
      <xdr:rowOff>114935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1270</xdr:rowOff>
    </xdr:from>
    <xdr:to>
      <xdr:col>46</xdr:col>
      <xdr:colOff>38100</xdr:colOff>
      <xdr:row>84</xdr:row>
      <xdr:rowOff>102870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5080</xdr:rowOff>
    </xdr:from>
    <xdr:to>
      <xdr:col>41</xdr:col>
      <xdr:colOff>101600</xdr:colOff>
      <xdr:row>84</xdr:row>
      <xdr:rowOff>106680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170815</xdr:rowOff>
    </xdr:from>
    <xdr:to>
      <xdr:col>36</xdr:col>
      <xdr:colOff>165100</xdr:colOff>
      <xdr:row>84</xdr:row>
      <xdr:rowOff>100965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96520</xdr:rowOff>
    </xdr:from>
    <xdr:to>
      <xdr:col>55</xdr:col>
      <xdr:colOff>50800</xdr:colOff>
      <xdr:row>80</xdr:row>
      <xdr:rowOff>26670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119380</xdr:rowOff>
    </xdr:from>
    <xdr:ext cx="469900" cy="259080"/>
    <xdr:sp macro="" textlink="">
      <xdr:nvSpPr>
        <xdr:cNvPr id="360" name="【公営住宅】&#10;一人当たり面積該当値テキスト">
          <a:extLst>
            <a:ext uri="{FF2B5EF4-FFF2-40B4-BE49-F238E27FC236}">
              <a16:creationId xmlns:a16="http://schemas.microsoft.com/office/drawing/2014/main" id="{00000000-0008-0000-0F00-000068010000}"/>
            </a:ext>
          </a:extLst>
        </xdr:cNvPr>
        <xdr:cNvSpPr txBox="1"/>
      </xdr:nvSpPr>
      <xdr:spPr>
        <a:xfrm>
          <a:off x="10515600" y="1349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106680</xdr:rowOff>
    </xdr:from>
    <xdr:to>
      <xdr:col>50</xdr:col>
      <xdr:colOff>165100</xdr:colOff>
      <xdr:row>80</xdr:row>
      <xdr:rowOff>36830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147320</xdr:rowOff>
    </xdr:from>
    <xdr:to>
      <xdr:col>55</xdr:col>
      <xdr:colOff>0</xdr:colOff>
      <xdr:row>79</xdr:row>
      <xdr:rowOff>157480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369187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50165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3665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157480</xdr:rowOff>
    </xdr:from>
    <xdr:to>
      <xdr:col>50</xdr:col>
      <xdr:colOff>114300</xdr:colOff>
      <xdr:row>79</xdr:row>
      <xdr:rowOff>170815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37020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128905</xdr:rowOff>
    </xdr:from>
    <xdr:to>
      <xdr:col>41</xdr:col>
      <xdr:colOff>101600</xdr:colOff>
      <xdr:row>80</xdr:row>
      <xdr:rowOff>59055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170815</xdr:rowOff>
    </xdr:from>
    <xdr:to>
      <xdr:col>45</xdr:col>
      <xdr:colOff>177800</xdr:colOff>
      <xdr:row>80</xdr:row>
      <xdr:rowOff>8255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37153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139065</xdr:rowOff>
    </xdr:from>
    <xdr:to>
      <xdr:col>36</xdr:col>
      <xdr:colOff>165100</xdr:colOff>
      <xdr:row>80</xdr:row>
      <xdr:rowOff>69215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36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8255</xdr:rowOff>
    </xdr:from>
    <xdr:to>
      <xdr:col>41</xdr:col>
      <xdr:colOff>50800</xdr:colOff>
      <xdr:row>80</xdr:row>
      <xdr:rowOff>18415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37242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106045</xdr:rowOff>
    </xdr:from>
    <xdr:ext cx="469900" cy="259080"/>
    <xdr:sp macro="" textlink="">
      <xdr:nvSpPr>
        <xdr:cNvPr id="369" name="n_1aveValue【公営住宅】&#10;一人当たり面積">
          <a:extLst>
            <a:ext uri="{FF2B5EF4-FFF2-40B4-BE49-F238E27FC236}">
              <a16:creationId xmlns:a16="http://schemas.microsoft.com/office/drawing/2014/main" id="{00000000-0008-0000-0F00-000071010000}"/>
            </a:ext>
          </a:extLst>
        </xdr:cNvPr>
        <xdr:cNvSpPr txBox="1"/>
      </xdr:nvSpPr>
      <xdr:spPr>
        <a:xfrm>
          <a:off x="9391650" y="1450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93980</xdr:rowOff>
    </xdr:from>
    <xdr:ext cx="468630" cy="259080"/>
    <xdr:sp macro="" textlink="">
      <xdr:nvSpPr>
        <xdr:cNvPr id="370" name="n_2aveValue【公営住宅】&#10;一人当たり面積">
          <a:extLst>
            <a:ext uri="{FF2B5EF4-FFF2-40B4-BE49-F238E27FC236}">
              <a16:creationId xmlns:a16="http://schemas.microsoft.com/office/drawing/2014/main" id="{00000000-0008-0000-0F00-000072010000}"/>
            </a:ext>
          </a:extLst>
        </xdr:cNvPr>
        <xdr:cNvSpPr txBox="1"/>
      </xdr:nvSpPr>
      <xdr:spPr>
        <a:xfrm>
          <a:off x="8515350" y="14495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97790</xdr:rowOff>
    </xdr:from>
    <xdr:ext cx="468630" cy="257810"/>
    <xdr:sp macro="" textlink="">
      <xdr:nvSpPr>
        <xdr:cNvPr id="371" name="n_3aveValue【公営住宅】&#10;一人当たり面積">
          <a:extLst>
            <a:ext uri="{FF2B5EF4-FFF2-40B4-BE49-F238E27FC236}">
              <a16:creationId xmlns:a16="http://schemas.microsoft.com/office/drawing/2014/main" id="{00000000-0008-0000-0F00-000073010000}"/>
            </a:ext>
          </a:extLst>
        </xdr:cNvPr>
        <xdr:cNvSpPr txBox="1"/>
      </xdr:nvSpPr>
      <xdr:spPr>
        <a:xfrm>
          <a:off x="7626350" y="14499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92075</xdr:rowOff>
    </xdr:from>
    <xdr:ext cx="468630" cy="259080"/>
    <xdr:sp macro="" textlink="">
      <xdr:nvSpPr>
        <xdr:cNvPr id="372" name="n_4aveValue【公営住宅】&#10;一人当たり面積">
          <a:extLst>
            <a:ext uri="{FF2B5EF4-FFF2-40B4-BE49-F238E27FC236}">
              <a16:creationId xmlns:a16="http://schemas.microsoft.com/office/drawing/2014/main" id="{00000000-0008-0000-0F00-000074010000}"/>
            </a:ext>
          </a:extLst>
        </xdr:cNvPr>
        <xdr:cNvSpPr txBox="1"/>
      </xdr:nvSpPr>
      <xdr:spPr>
        <a:xfrm>
          <a:off x="6737350" y="14493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53340</xdr:rowOff>
    </xdr:from>
    <xdr:ext cx="469900" cy="257810"/>
    <xdr:sp macro="" textlink="">
      <xdr:nvSpPr>
        <xdr:cNvPr id="373" name="n_1mainValue【公営住宅】&#10;一人当たり面積">
          <a:extLst>
            <a:ext uri="{FF2B5EF4-FFF2-40B4-BE49-F238E27FC236}">
              <a16:creationId xmlns:a16="http://schemas.microsoft.com/office/drawing/2014/main" id="{00000000-0008-0000-0F00-000075010000}"/>
            </a:ext>
          </a:extLst>
        </xdr:cNvPr>
        <xdr:cNvSpPr txBox="1"/>
      </xdr:nvSpPr>
      <xdr:spPr>
        <a:xfrm>
          <a:off x="9391650" y="134264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66675</xdr:rowOff>
    </xdr:from>
    <xdr:ext cx="468630" cy="257810"/>
    <xdr:sp macro="" textlink="">
      <xdr:nvSpPr>
        <xdr:cNvPr id="374" name="n_2mainValue【公営住宅】&#10;一人当たり面積">
          <a:extLst>
            <a:ext uri="{FF2B5EF4-FFF2-40B4-BE49-F238E27FC236}">
              <a16:creationId xmlns:a16="http://schemas.microsoft.com/office/drawing/2014/main" id="{00000000-0008-0000-0F00-000076010000}"/>
            </a:ext>
          </a:extLst>
        </xdr:cNvPr>
        <xdr:cNvSpPr txBox="1"/>
      </xdr:nvSpPr>
      <xdr:spPr>
        <a:xfrm>
          <a:off x="8515350" y="13439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75565</xdr:rowOff>
    </xdr:from>
    <xdr:ext cx="468630" cy="257810"/>
    <xdr:sp macro="" textlink="">
      <xdr:nvSpPr>
        <xdr:cNvPr id="375" name="n_3mainValue【公営住宅】&#10;一人当たり面積">
          <a:extLst>
            <a:ext uri="{FF2B5EF4-FFF2-40B4-BE49-F238E27FC236}">
              <a16:creationId xmlns:a16="http://schemas.microsoft.com/office/drawing/2014/main" id="{00000000-0008-0000-0F00-000077010000}"/>
            </a:ext>
          </a:extLst>
        </xdr:cNvPr>
        <xdr:cNvSpPr txBox="1"/>
      </xdr:nvSpPr>
      <xdr:spPr>
        <a:xfrm>
          <a:off x="7626350" y="134486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78</xdr:row>
      <xdr:rowOff>86360</xdr:rowOff>
    </xdr:from>
    <xdr:ext cx="468630" cy="257810"/>
    <xdr:sp macro="" textlink="">
      <xdr:nvSpPr>
        <xdr:cNvPr id="376" name="n_4mainValue【公営住宅】&#10;一人当たり面積">
          <a:extLst>
            <a:ext uri="{FF2B5EF4-FFF2-40B4-BE49-F238E27FC236}">
              <a16:creationId xmlns:a16="http://schemas.microsoft.com/office/drawing/2014/main" id="{00000000-0008-0000-0F00-000078010000}"/>
            </a:ext>
          </a:extLst>
        </xdr:cNvPr>
        <xdr:cNvSpPr txBox="1"/>
      </xdr:nvSpPr>
      <xdr:spPr>
        <a:xfrm>
          <a:off x="6737350" y="13459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F00-0000A0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36195</xdr:rowOff>
    </xdr:from>
    <xdr:to>
      <xdr:col>85</xdr:col>
      <xdr:colOff>126365</xdr:colOff>
      <xdr:row>42</xdr:row>
      <xdr:rowOff>32385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6318865" y="586549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36195</xdr:rowOff>
    </xdr:from>
    <xdr:ext cx="405130" cy="259080"/>
    <xdr:sp macro="" textlink="">
      <xdr:nvSpPr>
        <xdr:cNvPr id="418" name="【認定こども園・幼稚園・保育所】&#10;有形固定資産減価償却率最小値テキスト">
          <a:extLst>
            <a:ext uri="{FF2B5EF4-FFF2-40B4-BE49-F238E27FC236}">
              <a16:creationId xmlns:a16="http://schemas.microsoft.com/office/drawing/2014/main" id="{00000000-0008-0000-0F00-0000A2010000}"/>
            </a:ext>
          </a:extLst>
        </xdr:cNvPr>
        <xdr:cNvSpPr txBox="1"/>
      </xdr:nvSpPr>
      <xdr:spPr>
        <a:xfrm>
          <a:off x="16357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7810"/>
    <xdr:sp macro="" textlink="">
      <xdr:nvSpPr>
        <xdr:cNvPr id="420" name="【認定こども園・幼稚園・保育所】&#10;有形固定資産減価償却率最大値テキスト">
          <a:extLst>
            <a:ext uri="{FF2B5EF4-FFF2-40B4-BE49-F238E27FC236}">
              <a16:creationId xmlns:a16="http://schemas.microsoft.com/office/drawing/2014/main" id="{00000000-0008-0000-0F00-0000A4010000}"/>
            </a:ext>
          </a:extLst>
        </xdr:cNvPr>
        <xdr:cNvSpPr txBox="1"/>
      </xdr:nvSpPr>
      <xdr:spPr>
        <a:xfrm>
          <a:off x="16357600" y="5641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170180</xdr:rowOff>
    </xdr:from>
    <xdr:ext cx="405130" cy="259080"/>
    <xdr:sp macro="" textlink="">
      <xdr:nvSpPr>
        <xdr:cNvPr id="422" name="【認定こども園・幼稚園・保育所】&#10;有形固定資産減価償却率平均値テキスト">
          <a:extLst>
            <a:ext uri="{FF2B5EF4-FFF2-40B4-BE49-F238E27FC236}">
              <a16:creationId xmlns:a16="http://schemas.microsoft.com/office/drawing/2014/main" id="{00000000-0008-0000-0F00-0000A6010000}"/>
            </a:ext>
          </a:extLst>
        </xdr:cNvPr>
        <xdr:cNvSpPr txBox="1"/>
      </xdr:nvSpPr>
      <xdr:spPr>
        <a:xfrm>
          <a:off x="16357600" y="634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141605</xdr:rowOff>
    </xdr:from>
    <xdr:to>
      <xdr:col>85</xdr:col>
      <xdr:colOff>177800</xdr:colOff>
      <xdr:row>41</xdr:row>
      <xdr:rowOff>71755</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6268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120650</xdr:rowOff>
    </xdr:from>
    <xdr:ext cx="405130" cy="257810"/>
    <xdr:sp macro="" textlink="">
      <xdr:nvSpPr>
        <xdr:cNvPr id="434" name="【認定こども園・幼稚園・保育所】&#10;有形固定資産減価償却率該当値テキスト">
          <a:extLst>
            <a:ext uri="{FF2B5EF4-FFF2-40B4-BE49-F238E27FC236}">
              <a16:creationId xmlns:a16="http://schemas.microsoft.com/office/drawing/2014/main" id="{00000000-0008-0000-0F00-0000B2010000}"/>
            </a:ext>
          </a:extLst>
        </xdr:cNvPr>
        <xdr:cNvSpPr txBox="1"/>
      </xdr:nvSpPr>
      <xdr:spPr>
        <a:xfrm>
          <a:off x="16357600" y="6978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109220</xdr:rowOff>
    </xdr:from>
    <xdr:to>
      <xdr:col>81</xdr:col>
      <xdr:colOff>101600</xdr:colOff>
      <xdr:row>41</xdr:row>
      <xdr:rowOff>39370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543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160020</xdr:rowOff>
    </xdr:from>
    <xdr:to>
      <xdr:col>85</xdr:col>
      <xdr:colOff>127000</xdr:colOff>
      <xdr:row>41</xdr:row>
      <xdr:rowOff>20955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5481300" y="70180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76835</xdr:rowOff>
    </xdr:from>
    <xdr:to>
      <xdr:col>76</xdr:col>
      <xdr:colOff>165100</xdr:colOff>
      <xdr:row>41</xdr:row>
      <xdr:rowOff>6985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541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127635</xdr:rowOff>
    </xdr:from>
    <xdr:to>
      <xdr:col>81</xdr:col>
      <xdr:colOff>50800</xdr:colOff>
      <xdr:row>40</xdr:row>
      <xdr:rowOff>160020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4592300" y="69856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42545</xdr:rowOff>
    </xdr:from>
    <xdr:to>
      <xdr:col>72</xdr:col>
      <xdr:colOff>38100</xdr:colOff>
      <xdr:row>40</xdr:row>
      <xdr:rowOff>144145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652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93345</xdr:rowOff>
    </xdr:from>
    <xdr:to>
      <xdr:col>76</xdr:col>
      <xdr:colOff>114300</xdr:colOff>
      <xdr:row>40</xdr:row>
      <xdr:rowOff>127635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703300" y="69513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12065</xdr:rowOff>
    </xdr:from>
    <xdr:to>
      <xdr:col>67</xdr:col>
      <xdr:colOff>101600</xdr:colOff>
      <xdr:row>40</xdr:row>
      <xdr:rowOff>113665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2763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63500</xdr:rowOff>
    </xdr:from>
    <xdr:to>
      <xdr:col>71</xdr:col>
      <xdr:colOff>177800</xdr:colOff>
      <xdr:row>40</xdr:row>
      <xdr:rowOff>93345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814300" y="69215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101600</xdr:rowOff>
    </xdr:from>
    <xdr:ext cx="405130" cy="259080"/>
    <xdr:sp macro="" textlink="">
      <xdr:nvSpPr>
        <xdr:cNvPr id="443" name="n_1aveValue【認定こども園・幼稚園・保育所】&#10;有形固定資産減価償却率">
          <a:extLst>
            <a:ext uri="{FF2B5EF4-FFF2-40B4-BE49-F238E27FC236}">
              <a16:creationId xmlns:a16="http://schemas.microsoft.com/office/drawing/2014/main" id="{00000000-0008-0000-0F00-0000BB010000}"/>
            </a:ext>
          </a:extLst>
        </xdr:cNvPr>
        <xdr:cNvSpPr txBox="1"/>
      </xdr:nvSpPr>
      <xdr:spPr>
        <a:xfrm>
          <a:off x="152660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38735</xdr:rowOff>
    </xdr:from>
    <xdr:ext cx="403860" cy="259080"/>
    <xdr:sp macro="" textlink="">
      <xdr:nvSpPr>
        <xdr:cNvPr id="444" name="n_2aveValue【認定こども園・幼稚園・保育所】&#10;有形固定資産減価償却率">
          <a:extLst>
            <a:ext uri="{FF2B5EF4-FFF2-40B4-BE49-F238E27FC236}">
              <a16:creationId xmlns:a16="http://schemas.microsoft.com/office/drawing/2014/main" id="{00000000-0008-0000-0F00-0000BC010000}"/>
            </a:ext>
          </a:extLst>
        </xdr:cNvPr>
        <xdr:cNvSpPr txBox="1"/>
      </xdr:nvSpPr>
      <xdr:spPr>
        <a:xfrm>
          <a:off x="14389735" y="62109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61595</xdr:rowOff>
    </xdr:from>
    <xdr:ext cx="403860" cy="259080"/>
    <xdr:sp macro="" textlink="">
      <xdr:nvSpPr>
        <xdr:cNvPr id="445" name="n_3ave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3500735" y="6233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34925</xdr:rowOff>
    </xdr:from>
    <xdr:ext cx="403860" cy="259080"/>
    <xdr:sp macro="" textlink="">
      <xdr:nvSpPr>
        <xdr:cNvPr id="446" name="n_4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2611735" y="6207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30480</xdr:rowOff>
    </xdr:from>
    <xdr:ext cx="405130" cy="257810"/>
    <xdr:sp macro="" textlink="">
      <xdr:nvSpPr>
        <xdr:cNvPr id="447" name="n_1main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5266035" y="7059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169545</xdr:rowOff>
    </xdr:from>
    <xdr:ext cx="403860" cy="257810"/>
    <xdr:sp macro="" textlink="">
      <xdr:nvSpPr>
        <xdr:cNvPr id="448" name="n_2main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4389735" y="70275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135255</xdr:rowOff>
    </xdr:from>
    <xdr:ext cx="403860" cy="257810"/>
    <xdr:sp macro="" textlink="">
      <xdr:nvSpPr>
        <xdr:cNvPr id="449" name="n_3main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3500735" y="69932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104775</xdr:rowOff>
    </xdr:from>
    <xdr:ext cx="403860" cy="259080"/>
    <xdr:sp macro="" textlink="">
      <xdr:nvSpPr>
        <xdr:cNvPr id="450" name="n_4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2611735" y="6962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64770</xdr:rowOff>
    </xdr:from>
    <xdr:to>
      <xdr:col>116</xdr:col>
      <xdr:colOff>62865</xdr:colOff>
      <xdr:row>42</xdr:row>
      <xdr:rowOff>3810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7620</xdr:rowOff>
    </xdr:from>
    <xdr:ext cx="469900" cy="257810"/>
    <xdr:sp macro="" textlink="">
      <xdr:nvSpPr>
        <xdr:cNvPr id="475" name="【認定こども園・幼稚園・保育所】&#10;一人当たり面積最小値テキスト">
          <a:extLst>
            <a:ext uri="{FF2B5EF4-FFF2-40B4-BE49-F238E27FC236}">
              <a16:creationId xmlns:a16="http://schemas.microsoft.com/office/drawing/2014/main" id="{00000000-0008-0000-0F00-0000DB010000}"/>
            </a:ext>
          </a:extLst>
        </xdr:cNvPr>
        <xdr:cNvSpPr txBox="1"/>
      </xdr:nvSpPr>
      <xdr:spPr>
        <a:xfrm>
          <a:off x="22199600" y="7208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11430</xdr:rowOff>
    </xdr:from>
    <xdr:ext cx="469900" cy="259080"/>
    <xdr:sp macro="" textlink="">
      <xdr:nvSpPr>
        <xdr:cNvPr id="477" name="【認定こども園・幼稚園・保育所】&#10;一人当たり面積最大値テキスト">
          <a:extLst>
            <a:ext uri="{FF2B5EF4-FFF2-40B4-BE49-F238E27FC236}">
              <a16:creationId xmlns:a16="http://schemas.microsoft.com/office/drawing/2014/main" id="{00000000-0008-0000-0F00-0000DD010000}"/>
            </a:ext>
          </a:extLst>
        </xdr:cNvPr>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132080</xdr:rowOff>
    </xdr:from>
    <xdr:ext cx="469900" cy="257810"/>
    <xdr:sp macro="" textlink="">
      <xdr:nvSpPr>
        <xdr:cNvPr id="479" name="【認定こども園・幼稚園・保育所】&#10;一人当たり面積平均値テキスト">
          <a:extLst>
            <a:ext uri="{FF2B5EF4-FFF2-40B4-BE49-F238E27FC236}">
              <a16:creationId xmlns:a16="http://schemas.microsoft.com/office/drawing/2014/main" id="{00000000-0008-0000-0F00-0000DF010000}"/>
            </a:ext>
          </a:extLst>
        </xdr:cNvPr>
        <xdr:cNvSpPr txBox="1"/>
      </xdr:nvSpPr>
      <xdr:spPr>
        <a:xfrm>
          <a:off x="22199600" y="64757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158750</xdr:rowOff>
    </xdr:from>
    <xdr:to>
      <xdr:col>116</xdr:col>
      <xdr:colOff>114300</xdr:colOff>
      <xdr:row>41</xdr:row>
      <xdr:rowOff>88900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2110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137160</xdr:rowOff>
    </xdr:from>
    <xdr:ext cx="469900" cy="259080"/>
    <xdr:sp macro="" textlink="">
      <xdr:nvSpPr>
        <xdr:cNvPr id="491" name="【認定こども園・幼稚園・保育所】&#10;一人当たり面積該当値テキスト">
          <a:extLst>
            <a:ext uri="{FF2B5EF4-FFF2-40B4-BE49-F238E27FC236}">
              <a16:creationId xmlns:a16="http://schemas.microsoft.com/office/drawing/2014/main" id="{00000000-0008-0000-0F00-0000EB010000}"/>
            </a:ext>
          </a:extLst>
        </xdr:cNvPr>
        <xdr:cNvSpPr txBox="1"/>
      </xdr:nvSpPr>
      <xdr:spPr>
        <a:xfrm>
          <a:off x="22199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158750</xdr:rowOff>
    </xdr:from>
    <xdr:to>
      <xdr:col>112</xdr:col>
      <xdr:colOff>38100</xdr:colOff>
      <xdr:row>41</xdr:row>
      <xdr:rowOff>88900</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38100</xdr:rowOff>
    </xdr:from>
    <xdr:to>
      <xdr:col>116</xdr:col>
      <xdr:colOff>63500</xdr:colOff>
      <xdr:row>41</xdr:row>
      <xdr:rowOff>38100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21323300" y="706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38100</xdr:rowOff>
    </xdr:from>
    <xdr:to>
      <xdr:col>111</xdr:col>
      <xdr:colOff>177800</xdr:colOff>
      <xdr:row>41</xdr:row>
      <xdr:rowOff>41910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0434300" y="7067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9545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162560</xdr:rowOff>
    </xdr:from>
    <xdr:to>
      <xdr:col>98</xdr:col>
      <xdr:colOff>38100</xdr:colOff>
      <xdr:row>41</xdr:row>
      <xdr:rowOff>92710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41910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656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67310</xdr:rowOff>
    </xdr:from>
    <xdr:ext cx="469900" cy="259080"/>
    <xdr:sp macro="" textlink="">
      <xdr:nvSpPr>
        <xdr:cNvPr id="500" name="n_1aveValue【認定こども園・幼稚園・保育所】&#10;一人当たり面積">
          <a:extLst>
            <a:ext uri="{FF2B5EF4-FFF2-40B4-BE49-F238E27FC236}">
              <a16:creationId xmlns:a16="http://schemas.microsoft.com/office/drawing/2014/main" id="{00000000-0008-0000-0F00-0000F4010000}"/>
            </a:ext>
          </a:extLst>
        </xdr:cNvPr>
        <xdr:cNvSpPr txBox="1"/>
      </xdr:nvSpPr>
      <xdr:spPr>
        <a:xfrm>
          <a:off x="21075650" y="641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36830</xdr:rowOff>
    </xdr:from>
    <xdr:ext cx="468630" cy="259080"/>
    <xdr:sp macro="" textlink="">
      <xdr:nvSpPr>
        <xdr:cNvPr id="501" name="n_2aveValue【認定こども園・幼稚園・保育所】&#10;一人当たり面積">
          <a:extLst>
            <a:ext uri="{FF2B5EF4-FFF2-40B4-BE49-F238E27FC236}">
              <a16:creationId xmlns:a16="http://schemas.microsoft.com/office/drawing/2014/main" id="{00000000-0008-0000-0F00-0000F5010000}"/>
            </a:ext>
          </a:extLst>
        </xdr:cNvPr>
        <xdr:cNvSpPr txBox="1"/>
      </xdr:nvSpPr>
      <xdr:spPr>
        <a:xfrm>
          <a:off x="20199350" y="6380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44450</xdr:rowOff>
    </xdr:from>
    <xdr:ext cx="468630" cy="259080"/>
    <xdr:sp macro="" textlink="">
      <xdr:nvSpPr>
        <xdr:cNvPr id="502" name="n_3ave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19310350" y="6388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40640</xdr:rowOff>
    </xdr:from>
    <xdr:ext cx="468630" cy="257810"/>
    <xdr:sp macro="" textlink="">
      <xdr:nvSpPr>
        <xdr:cNvPr id="503" name="n_4ave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18421350" y="6384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80010</xdr:rowOff>
    </xdr:from>
    <xdr:ext cx="469900" cy="259080"/>
    <xdr:sp macro="" textlink="">
      <xdr:nvSpPr>
        <xdr:cNvPr id="504" name="n_1main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21075650" y="710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83820</xdr:rowOff>
    </xdr:from>
    <xdr:ext cx="468630" cy="259080"/>
    <xdr:sp macro="" textlink="">
      <xdr:nvSpPr>
        <xdr:cNvPr id="505" name="n_2main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20199350" y="711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83820</xdr:rowOff>
    </xdr:from>
    <xdr:ext cx="468630" cy="259080"/>
    <xdr:sp macro="" textlink="">
      <xdr:nvSpPr>
        <xdr:cNvPr id="506" name="n_3main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19310350" y="711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83820</xdr:rowOff>
    </xdr:from>
    <xdr:ext cx="468630" cy="259080"/>
    <xdr:sp macro="" textlink="">
      <xdr:nvSpPr>
        <xdr:cNvPr id="507" name="n_4main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18421350" y="711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810"/>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810"/>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81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81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F00-000011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88900</xdr:rowOff>
    </xdr:from>
    <xdr:to>
      <xdr:col>85</xdr:col>
      <xdr:colOff>126365</xdr:colOff>
      <xdr:row>64</xdr:row>
      <xdr:rowOff>18415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16318865" y="951865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22225</xdr:rowOff>
    </xdr:from>
    <xdr:ext cx="405130" cy="258445"/>
    <xdr:sp macro="" textlink="">
      <xdr:nvSpPr>
        <xdr:cNvPr id="531" name="【学校施設】&#10;有形固定資産減価償却率最小値テキスト">
          <a:extLst>
            <a:ext uri="{FF2B5EF4-FFF2-40B4-BE49-F238E27FC236}">
              <a16:creationId xmlns:a16="http://schemas.microsoft.com/office/drawing/2014/main" id="{00000000-0008-0000-0F00-000013020000}"/>
            </a:ext>
          </a:extLst>
        </xdr:cNvPr>
        <xdr:cNvSpPr txBox="1"/>
      </xdr:nvSpPr>
      <xdr:spPr>
        <a:xfrm>
          <a:off x="16357600" y="1099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18415</xdr:rowOff>
    </xdr:from>
    <xdr:to>
      <xdr:col>86</xdr:col>
      <xdr:colOff>25400</xdr:colOff>
      <xdr:row>64</xdr:row>
      <xdr:rowOff>18415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1099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35560</xdr:rowOff>
    </xdr:from>
    <xdr:ext cx="405130" cy="259080"/>
    <xdr:sp macro="" textlink="">
      <xdr:nvSpPr>
        <xdr:cNvPr id="533" name="【学校施設】&#10;有形固定資産減価償却率最大値テキスト">
          <a:extLst>
            <a:ext uri="{FF2B5EF4-FFF2-40B4-BE49-F238E27FC236}">
              <a16:creationId xmlns:a16="http://schemas.microsoft.com/office/drawing/2014/main" id="{00000000-0008-0000-0F00-000015020000}"/>
            </a:ext>
          </a:extLst>
        </xdr:cNvPr>
        <xdr:cNvSpPr txBox="1"/>
      </xdr:nvSpPr>
      <xdr:spPr>
        <a:xfrm>
          <a:off x="16357600" y="929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88900</xdr:rowOff>
    </xdr:from>
    <xdr:to>
      <xdr:col>86</xdr:col>
      <xdr:colOff>25400</xdr:colOff>
      <xdr:row>55</xdr:row>
      <xdr:rowOff>88900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147955</xdr:rowOff>
    </xdr:from>
    <xdr:ext cx="405130" cy="258445"/>
    <xdr:sp macro="" textlink="">
      <xdr:nvSpPr>
        <xdr:cNvPr id="535" name="【学校施設】&#10;有形固定資産減価償却率平均値テキスト">
          <a:extLst>
            <a:ext uri="{FF2B5EF4-FFF2-40B4-BE49-F238E27FC236}">
              <a16:creationId xmlns:a16="http://schemas.microsoft.com/office/drawing/2014/main" id="{00000000-0008-0000-0F00-000017020000}"/>
            </a:ext>
          </a:extLst>
        </xdr:cNvPr>
        <xdr:cNvSpPr txBox="1"/>
      </xdr:nvSpPr>
      <xdr:spPr>
        <a:xfrm>
          <a:off x="16357600" y="100920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125095</xdr:rowOff>
    </xdr:from>
    <xdr:to>
      <xdr:col>85</xdr:col>
      <xdr:colOff>177800</xdr:colOff>
      <xdr:row>60</xdr:row>
      <xdr:rowOff>55245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62687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152400</xdr:rowOff>
    </xdr:from>
    <xdr:to>
      <xdr:col>81</xdr:col>
      <xdr:colOff>101600</xdr:colOff>
      <xdr:row>60</xdr:row>
      <xdr:rowOff>82550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54305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102235</xdr:rowOff>
    </xdr:from>
    <xdr:to>
      <xdr:col>76</xdr:col>
      <xdr:colOff>165100</xdr:colOff>
      <xdr:row>60</xdr:row>
      <xdr:rowOff>32385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45415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79375</xdr:rowOff>
    </xdr:from>
    <xdr:to>
      <xdr:col>72</xdr:col>
      <xdr:colOff>38100</xdr:colOff>
      <xdr:row>60</xdr:row>
      <xdr:rowOff>9525</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36525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43180</xdr:rowOff>
    </xdr:from>
    <xdr:to>
      <xdr:col>67</xdr:col>
      <xdr:colOff>101600</xdr:colOff>
      <xdr:row>59</xdr:row>
      <xdr:rowOff>144780</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2763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99060</xdr:rowOff>
    </xdr:from>
    <xdr:ext cx="405130" cy="257810"/>
    <xdr:sp macro="" textlink="">
      <xdr:nvSpPr>
        <xdr:cNvPr id="547" name="【学校施設】&#10;有形固定資産減価償却率該当値テキスト">
          <a:extLst>
            <a:ext uri="{FF2B5EF4-FFF2-40B4-BE49-F238E27FC236}">
              <a16:creationId xmlns:a16="http://schemas.microsoft.com/office/drawing/2014/main" id="{00000000-0008-0000-0F00-000023020000}"/>
            </a:ext>
          </a:extLst>
        </xdr:cNvPr>
        <xdr:cNvSpPr txBox="1"/>
      </xdr:nvSpPr>
      <xdr:spPr>
        <a:xfrm>
          <a:off x="16357600" y="105575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543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63</xdr:row>
      <xdr:rowOff>11430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5481300" y="1062990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31750</xdr:rowOff>
    </xdr:from>
    <xdr:to>
      <xdr:col>76</xdr:col>
      <xdr:colOff>165100</xdr:colOff>
      <xdr:row>62</xdr:row>
      <xdr:rowOff>133350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4541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82550</xdr:rowOff>
    </xdr:from>
    <xdr:to>
      <xdr:col>81</xdr:col>
      <xdr:colOff>50800</xdr:colOff>
      <xdr:row>63</xdr:row>
      <xdr:rowOff>11430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4592300" y="107124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82550</xdr:rowOff>
    </xdr:from>
    <xdr:to>
      <xdr:col>76</xdr:col>
      <xdr:colOff>114300</xdr:colOff>
      <xdr:row>62</xdr:row>
      <xdr:rowOff>160020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3703300" y="107124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127635</xdr:rowOff>
    </xdr:from>
    <xdr:to>
      <xdr:col>67</xdr:col>
      <xdr:colOff>101600</xdr:colOff>
      <xdr:row>63</xdr:row>
      <xdr:rowOff>57785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27635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160020</xdr:rowOff>
    </xdr:from>
    <xdr:to>
      <xdr:col>71</xdr:col>
      <xdr:colOff>177800</xdr:colOff>
      <xdr:row>63</xdr:row>
      <xdr:rowOff>6985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2814300" y="107899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99060</xdr:rowOff>
    </xdr:from>
    <xdr:ext cx="405130" cy="257810"/>
    <xdr:sp macro="" textlink="">
      <xdr:nvSpPr>
        <xdr:cNvPr id="556" name="n_1aveValue【学校施設】&#10;有形固定資産減価償却率">
          <a:extLst>
            <a:ext uri="{FF2B5EF4-FFF2-40B4-BE49-F238E27FC236}">
              <a16:creationId xmlns:a16="http://schemas.microsoft.com/office/drawing/2014/main" id="{00000000-0008-0000-0F00-00002C020000}"/>
            </a:ext>
          </a:extLst>
        </xdr:cNvPr>
        <xdr:cNvSpPr txBox="1"/>
      </xdr:nvSpPr>
      <xdr:spPr>
        <a:xfrm>
          <a:off x="15266035" y="100431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48895</xdr:rowOff>
    </xdr:from>
    <xdr:ext cx="403860" cy="259080"/>
    <xdr:sp macro="" textlink="">
      <xdr:nvSpPr>
        <xdr:cNvPr id="557" name="n_2aveValue【学校施設】&#10;有形固定資産減価償却率">
          <a:extLst>
            <a:ext uri="{FF2B5EF4-FFF2-40B4-BE49-F238E27FC236}">
              <a16:creationId xmlns:a16="http://schemas.microsoft.com/office/drawing/2014/main" id="{00000000-0008-0000-0F00-00002D020000}"/>
            </a:ext>
          </a:extLst>
        </xdr:cNvPr>
        <xdr:cNvSpPr txBox="1"/>
      </xdr:nvSpPr>
      <xdr:spPr>
        <a:xfrm>
          <a:off x="14389735" y="99929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26035</xdr:rowOff>
    </xdr:from>
    <xdr:ext cx="403860" cy="259080"/>
    <xdr:sp macro="" textlink="">
      <xdr:nvSpPr>
        <xdr:cNvPr id="558" name="n_3aveValue【学校施設】&#10;有形固定資産減価償却率">
          <a:extLst>
            <a:ext uri="{FF2B5EF4-FFF2-40B4-BE49-F238E27FC236}">
              <a16:creationId xmlns:a16="http://schemas.microsoft.com/office/drawing/2014/main" id="{00000000-0008-0000-0F00-00002E020000}"/>
            </a:ext>
          </a:extLst>
        </xdr:cNvPr>
        <xdr:cNvSpPr txBox="1"/>
      </xdr:nvSpPr>
      <xdr:spPr>
        <a:xfrm>
          <a:off x="13500735" y="9970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161290</xdr:rowOff>
    </xdr:from>
    <xdr:ext cx="403860" cy="259080"/>
    <xdr:sp macro="" textlink="">
      <xdr:nvSpPr>
        <xdr:cNvPr id="559" name="n_4aveValue【学校施設】&#10;有形固定資産減価償却率">
          <a:extLst>
            <a:ext uri="{FF2B5EF4-FFF2-40B4-BE49-F238E27FC236}">
              <a16:creationId xmlns:a16="http://schemas.microsoft.com/office/drawing/2014/main" id="{00000000-0008-0000-0F00-00002F020000}"/>
            </a:ext>
          </a:extLst>
        </xdr:cNvPr>
        <xdr:cNvSpPr txBox="1"/>
      </xdr:nvSpPr>
      <xdr:spPr>
        <a:xfrm>
          <a:off x="12611735" y="9933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53340</xdr:rowOff>
    </xdr:from>
    <xdr:ext cx="405130" cy="257810"/>
    <xdr:sp macro="" textlink="">
      <xdr:nvSpPr>
        <xdr:cNvPr id="560" name="n_1mainValue【学校施設】&#10;有形固定資産減価償却率">
          <a:extLst>
            <a:ext uri="{FF2B5EF4-FFF2-40B4-BE49-F238E27FC236}">
              <a16:creationId xmlns:a16="http://schemas.microsoft.com/office/drawing/2014/main" id="{00000000-0008-0000-0F00-000030020000}"/>
            </a:ext>
          </a:extLst>
        </xdr:cNvPr>
        <xdr:cNvSpPr txBox="1"/>
      </xdr:nvSpPr>
      <xdr:spPr>
        <a:xfrm>
          <a:off x="15266035" y="108546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124460</xdr:rowOff>
    </xdr:from>
    <xdr:ext cx="403860" cy="259080"/>
    <xdr:sp macro="" textlink="">
      <xdr:nvSpPr>
        <xdr:cNvPr id="561" name="n_2mainValue【学校施設】&#10;有形固定資産減価償却率">
          <a:extLst>
            <a:ext uri="{FF2B5EF4-FFF2-40B4-BE49-F238E27FC236}">
              <a16:creationId xmlns:a16="http://schemas.microsoft.com/office/drawing/2014/main" id="{00000000-0008-0000-0F00-000031020000}"/>
            </a:ext>
          </a:extLst>
        </xdr:cNvPr>
        <xdr:cNvSpPr txBox="1"/>
      </xdr:nvSpPr>
      <xdr:spPr>
        <a:xfrm>
          <a:off x="14389735" y="10754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30480</xdr:rowOff>
    </xdr:from>
    <xdr:ext cx="403860" cy="257810"/>
    <xdr:sp macro="" textlink="">
      <xdr:nvSpPr>
        <xdr:cNvPr id="562" name="n_3mainValue【学校施設】&#10;有形固定資産減価償却率">
          <a:extLst>
            <a:ext uri="{FF2B5EF4-FFF2-40B4-BE49-F238E27FC236}">
              <a16:creationId xmlns:a16="http://schemas.microsoft.com/office/drawing/2014/main" id="{00000000-0008-0000-0F00-000032020000}"/>
            </a:ext>
          </a:extLst>
        </xdr:cNvPr>
        <xdr:cNvSpPr txBox="1"/>
      </xdr:nvSpPr>
      <xdr:spPr>
        <a:xfrm>
          <a:off x="13500735" y="108318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48895</xdr:rowOff>
    </xdr:from>
    <xdr:ext cx="403860" cy="259080"/>
    <xdr:sp macro="" textlink="">
      <xdr:nvSpPr>
        <xdr:cNvPr id="563" name="n_4mainValue【学校施設】&#10;有形固定資産減価償却率">
          <a:extLst>
            <a:ext uri="{FF2B5EF4-FFF2-40B4-BE49-F238E27FC236}">
              <a16:creationId xmlns:a16="http://schemas.microsoft.com/office/drawing/2014/main" id="{00000000-0008-0000-0F00-000033020000}"/>
            </a:ext>
          </a:extLst>
        </xdr:cNvPr>
        <xdr:cNvSpPr txBox="1"/>
      </xdr:nvSpPr>
      <xdr:spPr>
        <a:xfrm>
          <a:off x="12611735" y="10850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21590</xdr:rowOff>
    </xdr:from>
    <xdr:to>
      <xdr:col>116</xdr:col>
      <xdr:colOff>62865</xdr:colOff>
      <xdr:row>63</xdr:row>
      <xdr:rowOff>170180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5" y="945134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2540</xdr:rowOff>
    </xdr:from>
    <xdr:ext cx="469900" cy="259080"/>
    <xdr:sp macro="" textlink="">
      <xdr:nvSpPr>
        <xdr:cNvPr id="589" name="【学校施設】&#10;一人当たり面積最小値テキスト">
          <a:extLst>
            <a:ext uri="{FF2B5EF4-FFF2-40B4-BE49-F238E27FC236}">
              <a16:creationId xmlns:a16="http://schemas.microsoft.com/office/drawing/2014/main" id="{00000000-0008-0000-0F00-00004D020000}"/>
            </a:ext>
          </a:extLst>
        </xdr:cNvPr>
        <xdr:cNvSpPr txBox="1"/>
      </xdr:nvSpPr>
      <xdr:spPr>
        <a:xfrm>
          <a:off x="22199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170180</xdr:rowOff>
    </xdr:from>
    <xdr:to>
      <xdr:col>116</xdr:col>
      <xdr:colOff>152400</xdr:colOff>
      <xdr:row>63</xdr:row>
      <xdr:rowOff>170180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139700</xdr:rowOff>
    </xdr:from>
    <xdr:ext cx="469900" cy="259080"/>
    <xdr:sp macro="" textlink="">
      <xdr:nvSpPr>
        <xdr:cNvPr id="591" name="【学校施設】&#10;一人当たり面積最大値テキスト">
          <a:extLst>
            <a:ext uri="{FF2B5EF4-FFF2-40B4-BE49-F238E27FC236}">
              <a16:creationId xmlns:a16="http://schemas.microsoft.com/office/drawing/2014/main" id="{00000000-0008-0000-0F00-00004F020000}"/>
            </a:ext>
          </a:extLst>
        </xdr:cNvPr>
        <xdr:cNvSpPr txBox="1"/>
      </xdr:nvSpPr>
      <xdr:spPr>
        <a:xfrm>
          <a:off x="2219960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45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7810"/>
    <xdr:sp macro="" textlink="">
      <xdr:nvSpPr>
        <xdr:cNvPr id="593" name="【学校施設】&#10;一人当たり面積平均値テキスト">
          <a:extLst>
            <a:ext uri="{FF2B5EF4-FFF2-40B4-BE49-F238E27FC236}">
              <a16:creationId xmlns:a16="http://schemas.microsoft.com/office/drawing/2014/main" id="{00000000-0008-0000-0F00-000051020000}"/>
            </a:ext>
          </a:extLst>
        </xdr:cNvPr>
        <xdr:cNvSpPr txBox="1"/>
      </xdr:nvSpPr>
      <xdr:spPr>
        <a:xfrm>
          <a:off x="22199600" y="103162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107315</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34290</xdr:rowOff>
    </xdr:from>
    <xdr:to>
      <xdr:col>112</xdr:col>
      <xdr:colOff>38100</xdr:colOff>
      <xdr:row>61</xdr:row>
      <xdr:rowOff>135890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38100</xdr:rowOff>
    </xdr:from>
    <xdr:to>
      <xdr:col>107</xdr:col>
      <xdr:colOff>101600</xdr:colOff>
      <xdr:row>61</xdr:row>
      <xdr:rowOff>139700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87630</xdr:rowOff>
    </xdr:from>
    <xdr:to>
      <xdr:col>98</xdr:col>
      <xdr:colOff>38100</xdr:colOff>
      <xdr:row>62</xdr:row>
      <xdr:rowOff>17780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66040</xdr:rowOff>
    </xdr:from>
    <xdr:to>
      <xdr:col>116</xdr:col>
      <xdr:colOff>114300</xdr:colOff>
      <xdr:row>61</xdr:row>
      <xdr:rowOff>167640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44450</xdr:rowOff>
    </xdr:from>
    <xdr:ext cx="469900" cy="259080"/>
    <xdr:sp macro="" textlink="">
      <xdr:nvSpPr>
        <xdr:cNvPr id="605" name="【学校施設】&#10;一人当たり面積該当値テキスト">
          <a:extLst>
            <a:ext uri="{FF2B5EF4-FFF2-40B4-BE49-F238E27FC236}">
              <a16:creationId xmlns:a16="http://schemas.microsoft.com/office/drawing/2014/main" id="{00000000-0008-0000-0F00-00005D020000}"/>
            </a:ext>
          </a:extLst>
        </xdr:cNvPr>
        <xdr:cNvSpPr txBox="1"/>
      </xdr:nvSpPr>
      <xdr:spPr>
        <a:xfrm>
          <a:off x="22199600"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81280</xdr:rowOff>
    </xdr:from>
    <xdr:to>
      <xdr:col>112</xdr:col>
      <xdr:colOff>38100</xdr:colOff>
      <xdr:row>62</xdr:row>
      <xdr:rowOff>11430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116840</xdr:rowOff>
    </xdr:from>
    <xdr:to>
      <xdr:col>116</xdr:col>
      <xdr:colOff>63500</xdr:colOff>
      <xdr:row>61</xdr:row>
      <xdr:rowOff>132080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21323300" y="105752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94615</xdr:rowOff>
    </xdr:from>
    <xdr:to>
      <xdr:col>107</xdr:col>
      <xdr:colOff>101600</xdr:colOff>
      <xdr:row>62</xdr:row>
      <xdr:rowOff>24765</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132080</xdr:rowOff>
    </xdr:from>
    <xdr:to>
      <xdr:col>111</xdr:col>
      <xdr:colOff>177800</xdr:colOff>
      <xdr:row>61</xdr:row>
      <xdr:rowOff>145415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434300" y="105905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20320</xdr:rowOff>
    </xdr:from>
    <xdr:to>
      <xdr:col>102</xdr:col>
      <xdr:colOff>165100</xdr:colOff>
      <xdr:row>61</xdr:row>
      <xdr:rowOff>121920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71120</xdr:rowOff>
    </xdr:from>
    <xdr:to>
      <xdr:col>107</xdr:col>
      <xdr:colOff>50800</xdr:colOff>
      <xdr:row>61</xdr:row>
      <xdr:rowOff>145415</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9545300" y="1052957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38100</xdr:rowOff>
    </xdr:from>
    <xdr:to>
      <xdr:col>102</xdr:col>
      <xdr:colOff>114300</xdr:colOff>
      <xdr:row>61</xdr:row>
      <xdr:rowOff>71120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656300" y="104965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152400</xdr:rowOff>
    </xdr:from>
    <xdr:ext cx="469900" cy="259080"/>
    <xdr:sp macro="" textlink="">
      <xdr:nvSpPr>
        <xdr:cNvPr id="614" name="n_1aveValue【学校施設】&#10;一人当たり面積">
          <a:extLst>
            <a:ext uri="{FF2B5EF4-FFF2-40B4-BE49-F238E27FC236}">
              <a16:creationId xmlns:a16="http://schemas.microsoft.com/office/drawing/2014/main" id="{00000000-0008-0000-0F00-000066020000}"/>
            </a:ext>
          </a:extLst>
        </xdr:cNvPr>
        <xdr:cNvSpPr txBox="1"/>
      </xdr:nvSpPr>
      <xdr:spPr>
        <a:xfrm>
          <a:off x="21075650" y="1026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156210</xdr:rowOff>
    </xdr:from>
    <xdr:ext cx="468630" cy="257810"/>
    <xdr:sp macro="" textlink="">
      <xdr:nvSpPr>
        <xdr:cNvPr id="615" name="n_2aveValue【学校施設】&#10;一人当たり面積">
          <a:extLst>
            <a:ext uri="{FF2B5EF4-FFF2-40B4-BE49-F238E27FC236}">
              <a16:creationId xmlns:a16="http://schemas.microsoft.com/office/drawing/2014/main" id="{00000000-0008-0000-0F00-000067020000}"/>
            </a:ext>
          </a:extLst>
        </xdr:cNvPr>
        <xdr:cNvSpPr txBox="1"/>
      </xdr:nvSpPr>
      <xdr:spPr>
        <a:xfrm>
          <a:off x="20199350" y="10271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167640</xdr:rowOff>
    </xdr:from>
    <xdr:ext cx="468630" cy="257810"/>
    <xdr:sp macro="" textlink="">
      <xdr:nvSpPr>
        <xdr:cNvPr id="616" name="n_3aveValue【学校施設】&#10;一人当たり面積">
          <a:extLst>
            <a:ext uri="{FF2B5EF4-FFF2-40B4-BE49-F238E27FC236}">
              <a16:creationId xmlns:a16="http://schemas.microsoft.com/office/drawing/2014/main" id="{00000000-0008-0000-0F00-000068020000}"/>
            </a:ext>
          </a:extLst>
        </xdr:cNvPr>
        <xdr:cNvSpPr txBox="1"/>
      </xdr:nvSpPr>
      <xdr:spPr>
        <a:xfrm>
          <a:off x="19310350" y="106260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8890</xdr:rowOff>
    </xdr:from>
    <xdr:ext cx="468630" cy="257810"/>
    <xdr:sp macro="" textlink="">
      <xdr:nvSpPr>
        <xdr:cNvPr id="617" name="n_4aveValue【学校施設】&#10;一人当たり面積">
          <a:extLst>
            <a:ext uri="{FF2B5EF4-FFF2-40B4-BE49-F238E27FC236}">
              <a16:creationId xmlns:a16="http://schemas.microsoft.com/office/drawing/2014/main" id="{00000000-0008-0000-0F00-000069020000}"/>
            </a:ext>
          </a:extLst>
        </xdr:cNvPr>
        <xdr:cNvSpPr txBox="1"/>
      </xdr:nvSpPr>
      <xdr:spPr>
        <a:xfrm>
          <a:off x="18421350" y="106387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2540</xdr:rowOff>
    </xdr:from>
    <xdr:ext cx="469900" cy="259080"/>
    <xdr:sp macro="" textlink="">
      <xdr:nvSpPr>
        <xdr:cNvPr id="618" name="n_1mainValue【学校施設】&#10;一人当たり面積">
          <a:extLst>
            <a:ext uri="{FF2B5EF4-FFF2-40B4-BE49-F238E27FC236}">
              <a16:creationId xmlns:a16="http://schemas.microsoft.com/office/drawing/2014/main" id="{00000000-0008-0000-0F00-00006A020000}"/>
            </a:ext>
          </a:extLst>
        </xdr:cNvPr>
        <xdr:cNvSpPr txBox="1"/>
      </xdr:nvSpPr>
      <xdr:spPr>
        <a:xfrm>
          <a:off x="21075650" y="10632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15875</xdr:rowOff>
    </xdr:from>
    <xdr:ext cx="468630" cy="259080"/>
    <xdr:sp macro="" textlink="">
      <xdr:nvSpPr>
        <xdr:cNvPr id="619" name="n_2mainValue【学校施設】&#10;一人当たり面積">
          <a:extLst>
            <a:ext uri="{FF2B5EF4-FFF2-40B4-BE49-F238E27FC236}">
              <a16:creationId xmlns:a16="http://schemas.microsoft.com/office/drawing/2014/main" id="{00000000-0008-0000-0F00-00006B020000}"/>
            </a:ext>
          </a:extLst>
        </xdr:cNvPr>
        <xdr:cNvSpPr txBox="1"/>
      </xdr:nvSpPr>
      <xdr:spPr>
        <a:xfrm>
          <a:off x="20199350" y="10645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138430</xdr:rowOff>
    </xdr:from>
    <xdr:ext cx="468630" cy="259080"/>
    <xdr:sp macro="" textlink="">
      <xdr:nvSpPr>
        <xdr:cNvPr id="620" name="n_3mainValue【学校施設】&#10;一人当たり面積">
          <a:extLst>
            <a:ext uri="{FF2B5EF4-FFF2-40B4-BE49-F238E27FC236}">
              <a16:creationId xmlns:a16="http://schemas.microsoft.com/office/drawing/2014/main" id="{00000000-0008-0000-0F00-00006C020000}"/>
            </a:ext>
          </a:extLst>
        </xdr:cNvPr>
        <xdr:cNvSpPr txBox="1"/>
      </xdr:nvSpPr>
      <xdr:spPr>
        <a:xfrm>
          <a:off x="19310350" y="10253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105410</xdr:rowOff>
    </xdr:from>
    <xdr:ext cx="468630" cy="259080"/>
    <xdr:sp macro="" textlink="">
      <xdr:nvSpPr>
        <xdr:cNvPr id="621" name="n_4mainValue【学校施設】&#10;一人当たり面積">
          <a:extLst>
            <a:ext uri="{FF2B5EF4-FFF2-40B4-BE49-F238E27FC236}">
              <a16:creationId xmlns:a16="http://schemas.microsoft.com/office/drawing/2014/main" id="{00000000-0008-0000-0F00-00006D020000}"/>
            </a:ext>
          </a:extLst>
        </xdr:cNvPr>
        <xdr:cNvSpPr txBox="1"/>
      </xdr:nvSpPr>
      <xdr:spPr>
        <a:xfrm>
          <a:off x="18421350" y="10220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F00-000085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163830</xdr:rowOff>
    </xdr:from>
    <xdr:to>
      <xdr:col>85</xdr:col>
      <xdr:colOff>126365</xdr:colOff>
      <xdr:row>86</xdr:row>
      <xdr:rowOff>114300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6318865" y="133654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47" name="【児童館】&#10;有形固定資産減価償却率最小値テキスト">
          <a:extLst>
            <a:ext uri="{FF2B5EF4-FFF2-40B4-BE49-F238E27FC236}">
              <a16:creationId xmlns:a16="http://schemas.microsoft.com/office/drawing/2014/main" id="{00000000-0008-0000-0F00-000087020000}"/>
            </a:ext>
          </a:extLst>
        </xdr:cNvPr>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110490</xdr:rowOff>
    </xdr:from>
    <xdr:ext cx="405130" cy="257810"/>
    <xdr:sp macro="" textlink="">
      <xdr:nvSpPr>
        <xdr:cNvPr id="649" name="【児童館】&#10;有形固定資産減価償却率最大値テキスト">
          <a:extLst>
            <a:ext uri="{FF2B5EF4-FFF2-40B4-BE49-F238E27FC236}">
              <a16:creationId xmlns:a16="http://schemas.microsoft.com/office/drawing/2014/main" id="{00000000-0008-0000-0F00-000089020000}"/>
            </a:ext>
          </a:extLst>
        </xdr:cNvPr>
        <xdr:cNvSpPr txBox="1"/>
      </xdr:nvSpPr>
      <xdr:spPr>
        <a:xfrm>
          <a:off x="16357600" y="131406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8255</xdr:rowOff>
    </xdr:from>
    <xdr:ext cx="405130" cy="257810"/>
    <xdr:sp macro="" textlink="">
      <xdr:nvSpPr>
        <xdr:cNvPr id="651" name="【児童館】&#10;有形固定資産減価償却率平均値テキスト">
          <a:extLst>
            <a:ext uri="{FF2B5EF4-FFF2-40B4-BE49-F238E27FC236}">
              <a16:creationId xmlns:a16="http://schemas.microsoft.com/office/drawing/2014/main" id="{00000000-0008-0000-0F00-00008B020000}"/>
            </a:ext>
          </a:extLst>
        </xdr:cNvPr>
        <xdr:cNvSpPr txBox="1"/>
      </xdr:nvSpPr>
      <xdr:spPr>
        <a:xfrm>
          <a:off x="16357600" y="140671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114935</xdr:rowOff>
    </xdr:from>
    <xdr:to>
      <xdr:col>81</xdr:col>
      <xdr:colOff>101600</xdr:colOff>
      <xdr:row>83</xdr:row>
      <xdr:rowOff>45085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5430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31115</xdr:rowOff>
    </xdr:from>
    <xdr:to>
      <xdr:col>67</xdr:col>
      <xdr:colOff>101600</xdr:colOff>
      <xdr:row>82</xdr:row>
      <xdr:rowOff>132715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2763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76835</xdr:rowOff>
    </xdr:from>
    <xdr:to>
      <xdr:col>85</xdr:col>
      <xdr:colOff>177800</xdr:colOff>
      <xdr:row>84</xdr:row>
      <xdr:rowOff>6985</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55245</xdr:rowOff>
    </xdr:from>
    <xdr:ext cx="405130" cy="257810"/>
    <xdr:sp macro="" textlink="">
      <xdr:nvSpPr>
        <xdr:cNvPr id="663" name="【児童館】&#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42855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8255</xdr:rowOff>
    </xdr:from>
    <xdr:to>
      <xdr:col>81</xdr:col>
      <xdr:colOff>101600</xdr:colOff>
      <xdr:row>83</xdr:row>
      <xdr:rowOff>109855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59055</xdr:rowOff>
    </xdr:from>
    <xdr:to>
      <xdr:col>85</xdr:col>
      <xdr:colOff>127000</xdr:colOff>
      <xdr:row>83</xdr:row>
      <xdr:rowOff>127635</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5481300" y="1428940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118745</xdr:rowOff>
    </xdr:from>
    <xdr:to>
      <xdr:col>76</xdr:col>
      <xdr:colOff>165100</xdr:colOff>
      <xdr:row>83</xdr:row>
      <xdr:rowOff>48895</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169545</xdr:rowOff>
    </xdr:from>
    <xdr:to>
      <xdr:col>81</xdr:col>
      <xdr:colOff>50800</xdr:colOff>
      <xdr:row>83</xdr:row>
      <xdr:rowOff>59055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592300" y="1422844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50165</xdr:rowOff>
    </xdr:from>
    <xdr:to>
      <xdr:col>72</xdr:col>
      <xdr:colOff>38100</xdr:colOff>
      <xdr:row>82</xdr:row>
      <xdr:rowOff>151765</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36525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100965</xdr:rowOff>
    </xdr:from>
    <xdr:to>
      <xdr:col>76</xdr:col>
      <xdr:colOff>114300</xdr:colOff>
      <xdr:row>82</xdr:row>
      <xdr:rowOff>169545</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3703300" y="141598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154940</xdr:rowOff>
    </xdr:from>
    <xdr:to>
      <xdr:col>67</xdr:col>
      <xdr:colOff>101600</xdr:colOff>
      <xdr:row>82</xdr:row>
      <xdr:rowOff>85090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27635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34290</xdr:rowOff>
    </xdr:from>
    <xdr:to>
      <xdr:col>71</xdr:col>
      <xdr:colOff>177800</xdr:colOff>
      <xdr:row>82</xdr:row>
      <xdr:rowOff>100965</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814300" y="140931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61595</xdr:rowOff>
    </xdr:from>
    <xdr:ext cx="405130" cy="259080"/>
    <xdr:sp macro="" textlink="">
      <xdr:nvSpPr>
        <xdr:cNvPr id="672" name="n_1aveValue【児童館】&#10;有形固定資産減価償却率">
          <a:extLst>
            <a:ext uri="{FF2B5EF4-FFF2-40B4-BE49-F238E27FC236}">
              <a16:creationId xmlns:a16="http://schemas.microsoft.com/office/drawing/2014/main" id="{00000000-0008-0000-0F00-0000A0020000}"/>
            </a:ext>
          </a:extLst>
        </xdr:cNvPr>
        <xdr:cNvSpPr txBox="1"/>
      </xdr:nvSpPr>
      <xdr:spPr>
        <a:xfrm>
          <a:off x="15266035" y="13949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12065</xdr:rowOff>
    </xdr:from>
    <xdr:ext cx="403860" cy="259080"/>
    <xdr:sp macro="" textlink="">
      <xdr:nvSpPr>
        <xdr:cNvPr id="673" name="n_2aveValue【児童館】&#10;有形固定資産減価償却率">
          <a:extLst>
            <a:ext uri="{FF2B5EF4-FFF2-40B4-BE49-F238E27FC236}">
              <a16:creationId xmlns:a16="http://schemas.microsoft.com/office/drawing/2014/main" id="{00000000-0008-0000-0F00-0000A1020000}"/>
            </a:ext>
          </a:extLst>
        </xdr:cNvPr>
        <xdr:cNvSpPr txBox="1"/>
      </xdr:nvSpPr>
      <xdr:spPr>
        <a:xfrm>
          <a:off x="14389735" y="13899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162560</xdr:rowOff>
    </xdr:from>
    <xdr:ext cx="403860" cy="259080"/>
    <xdr:sp macro="" textlink="">
      <xdr:nvSpPr>
        <xdr:cNvPr id="674" name="n_3aveValue【児童館】&#10;有形固定資産減価償却率">
          <a:extLst>
            <a:ext uri="{FF2B5EF4-FFF2-40B4-BE49-F238E27FC236}">
              <a16:creationId xmlns:a16="http://schemas.microsoft.com/office/drawing/2014/main" id="{00000000-0008-0000-0F00-0000A2020000}"/>
            </a:ext>
          </a:extLst>
        </xdr:cNvPr>
        <xdr:cNvSpPr txBox="1"/>
      </xdr:nvSpPr>
      <xdr:spPr>
        <a:xfrm>
          <a:off x="13500735" y="13878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123825</xdr:rowOff>
    </xdr:from>
    <xdr:ext cx="403860" cy="257810"/>
    <xdr:sp macro="" textlink="">
      <xdr:nvSpPr>
        <xdr:cNvPr id="675" name="n_4aveValue【児童館】&#10;有形固定資産減価償却率">
          <a:extLst>
            <a:ext uri="{FF2B5EF4-FFF2-40B4-BE49-F238E27FC236}">
              <a16:creationId xmlns:a16="http://schemas.microsoft.com/office/drawing/2014/main" id="{00000000-0008-0000-0F00-0000A3020000}"/>
            </a:ext>
          </a:extLst>
        </xdr:cNvPr>
        <xdr:cNvSpPr txBox="1"/>
      </xdr:nvSpPr>
      <xdr:spPr>
        <a:xfrm>
          <a:off x="12611735" y="141827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100965</xdr:rowOff>
    </xdr:from>
    <xdr:ext cx="405130" cy="257810"/>
    <xdr:sp macro="" textlink="">
      <xdr:nvSpPr>
        <xdr:cNvPr id="676" name="n_1mainValue【児童館】&#10;有形固定資産減価償却率">
          <a:extLst>
            <a:ext uri="{FF2B5EF4-FFF2-40B4-BE49-F238E27FC236}">
              <a16:creationId xmlns:a16="http://schemas.microsoft.com/office/drawing/2014/main" id="{00000000-0008-0000-0F00-0000A4020000}"/>
            </a:ext>
          </a:extLst>
        </xdr:cNvPr>
        <xdr:cNvSpPr txBox="1"/>
      </xdr:nvSpPr>
      <xdr:spPr>
        <a:xfrm>
          <a:off x="15266035" y="143313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40640</xdr:rowOff>
    </xdr:from>
    <xdr:ext cx="403860" cy="257810"/>
    <xdr:sp macro="" textlink="">
      <xdr:nvSpPr>
        <xdr:cNvPr id="677" name="n_2mainValue【児童館】&#10;有形固定資産減価償却率">
          <a:extLst>
            <a:ext uri="{FF2B5EF4-FFF2-40B4-BE49-F238E27FC236}">
              <a16:creationId xmlns:a16="http://schemas.microsoft.com/office/drawing/2014/main" id="{00000000-0008-0000-0F00-0000A5020000}"/>
            </a:ext>
          </a:extLst>
        </xdr:cNvPr>
        <xdr:cNvSpPr txBox="1"/>
      </xdr:nvSpPr>
      <xdr:spPr>
        <a:xfrm>
          <a:off x="14389735" y="14270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143510</xdr:rowOff>
    </xdr:from>
    <xdr:ext cx="403860" cy="257810"/>
    <xdr:sp macro="" textlink="">
      <xdr:nvSpPr>
        <xdr:cNvPr id="678" name="n_3mainValue【児童館】&#10;有形固定資産減価償却率">
          <a:extLst>
            <a:ext uri="{FF2B5EF4-FFF2-40B4-BE49-F238E27FC236}">
              <a16:creationId xmlns:a16="http://schemas.microsoft.com/office/drawing/2014/main" id="{00000000-0008-0000-0F00-0000A6020000}"/>
            </a:ext>
          </a:extLst>
        </xdr:cNvPr>
        <xdr:cNvSpPr txBox="1"/>
      </xdr:nvSpPr>
      <xdr:spPr>
        <a:xfrm>
          <a:off x="13500735" y="14202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101600</xdr:rowOff>
    </xdr:from>
    <xdr:ext cx="403860" cy="259080"/>
    <xdr:sp macro="" textlink="">
      <xdr:nvSpPr>
        <xdr:cNvPr id="679" name="n_4mainValue【児童館】&#10;有形固定資産減価償却率">
          <a:extLst>
            <a:ext uri="{FF2B5EF4-FFF2-40B4-BE49-F238E27FC236}">
              <a16:creationId xmlns:a16="http://schemas.microsoft.com/office/drawing/2014/main" id="{00000000-0008-0000-0F00-0000A7020000}"/>
            </a:ext>
          </a:extLst>
        </xdr:cNvPr>
        <xdr:cNvSpPr txBox="1"/>
      </xdr:nvSpPr>
      <xdr:spPr>
        <a:xfrm>
          <a:off x="12611735" y="13817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F00-0000BE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38100</xdr:rowOff>
    </xdr:from>
    <xdr:to>
      <xdr:col>116</xdr:col>
      <xdr:colOff>62865</xdr:colOff>
      <xdr:row>86</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22160865" y="132397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99060</xdr:rowOff>
    </xdr:from>
    <xdr:ext cx="469900" cy="257810"/>
    <xdr:sp macro="" textlink="">
      <xdr:nvSpPr>
        <xdr:cNvPr id="704" name="【児童館】&#10;一人当たり面積最小値テキスト">
          <a:extLst>
            <a:ext uri="{FF2B5EF4-FFF2-40B4-BE49-F238E27FC236}">
              <a16:creationId xmlns:a16="http://schemas.microsoft.com/office/drawing/2014/main" id="{00000000-0008-0000-0F00-0000C0020000}"/>
            </a:ext>
          </a:extLst>
        </xdr:cNvPr>
        <xdr:cNvSpPr txBox="1"/>
      </xdr:nvSpPr>
      <xdr:spPr>
        <a:xfrm>
          <a:off x="22199600" y="148437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156210</xdr:rowOff>
    </xdr:from>
    <xdr:ext cx="469900" cy="257810"/>
    <xdr:sp macro="" textlink="">
      <xdr:nvSpPr>
        <xdr:cNvPr id="706" name="【児童館】&#10;一人当たり面積最大値テキスト">
          <a:extLst>
            <a:ext uri="{FF2B5EF4-FFF2-40B4-BE49-F238E27FC236}">
              <a16:creationId xmlns:a16="http://schemas.microsoft.com/office/drawing/2014/main" id="{00000000-0008-0000-0F00-0000C2020000}"/>
            </a:ext>
          </a:extLst>
        </xdr:cNvPr>
        <xdr:cNvSpPr txBox="1"/>
      </xdr:nvSpPr>
      <xdr:spPr>
        <a:xfrm>
          <a:off x="22199600" y="130149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143510</xdr:rowOff>
    </xdr:from>
    <xdr:ext cx="469900" cy="257810"/>
    <xdr:sp macro="" textlink="">
      <xdr:nvSpPr>
        <xdr:cNvPr id="708" name="【児童館】&#10;一人当たり面積平均値テキスト">
          <a:extLst>
            <a:ext uri="{FF2B5EF4-FFF2-40B4-BE49-F238E27FC236}">
              <a16:creationId xmlns:a16="http://schemas.microsoft.com/office/drawing/2014/main" id="{00000000-0008-0000-0F00-0000C4020000}"/>
            </a:ext>
          </a:extLst>
        </xdr:cNvPr>
        <xdr:cNvSpPr txBox="1"/>
      </xdr:nvSpPr>
      <xdr:spPr>
        <a:xfrm>
          <a:off x="22199600" y="142024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41910</xdr:rowOff>
    </xdr:from>
    <xdr:ext cx="469900" cy="257810"/>
    <xdr:sp macro="" textlink="">
      <xdr:nvSpPr>
        <xdr:cNvPr id="720" name="【児童館】&#10;一人当たり面積該当値テキスト">
          <a:extLst>
            <a:ext uri="{FF2B5EF4-FFF2-40B4-BE49-F238E27FC236}">
              <a16:creationId xmlns:a16="http://schemas.microsoft.com/office/drawing/2014/main" id="{00000000-0008-0000-0F00-0000D0020000}"/>
            </a:ext>
          </a:extLst>
        </xdr:cNvPr>
        <xdr:cNvSpPr txBox="1"/>
      </xdr:nvSpPr>
      <xdr:spPr>
        <a:xfrm>
          <a:off x="22199600" y="146151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21323300" y="1468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0434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9545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656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67310</xdr:rowOff>
    </xdr:from>
    <xdr:ext cx="469900" cy="259080"/>
    <xdr:sp macro="" textlink="">
      <xdr:nvSpPr>
        <xdr:cNvPr id="729" name="n_1aveValue【児童館】&#10;一人当たり面積">
          <a:extLst>
            <a:ext uri="{FF2B5EF4-FFF2-40B4-BE49-F238E27FC236}">
              <a16:creationId xmlns:a16="http://schemas.microsoft.com/office/drawing/2014/main" id="{00000000-0008-0000-0F00-0000D9020000}"/>
            </a:ext>
          </a:extLst>
        </xdr:cNvPr>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67310</xdr:rowOff>
    </xdr:from>
    <xdr:ext cx="468630" cy="259080"/>
    <xdr:sp macro="" textlink="">
      <xdr:nvSpPr>
        <xdr:cNvPr id="730" name="n_2aveValue【児童館】&#10;一人当たり面積">
          <a:extLst>
            <a:ext uri="{FF2B5EF4-FFF2-40B4-BE49-F238E27FC236}">
              <a16:creationId xmlns:a16="http://schemas.microsoft.com/office/drawing/2014/main" id="{00000000-0008-0000-0F00-0000DA020000}"/>
            </a:ext>
          </a:extLst>
        </xdr:cNvPr>
        <xdr:cNvSpPr txBox="1"/>
      </xdr:nvSpPr>
      <xdr:spPr>
        <a:xfrm>
          <a:off x="201993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67310</xdr:rowOff>
    </xdr:from>
    <xdr:ext cx="468630" cy="259080"/>
    <xdr:sp macro="" textlink="">
      <xdr:nvSpPr>
        <xdr:cNvPr id="731" name="n_3aveValue【児童館】&#10;一人当たり面積">
          <a:extLst>
            <a:ext uri="{FF2B5EF4-FFF2-40B4-BE49-F238E27FC236}">
              <a16:creationId xmlns:a16="http://schemas.microsoft.com/office/drawing/2014/main" id="{00000000-0008-0000-0F00-0000DB020000}"/>
            </a:ext>
          </a:extLst>
        </xdr:cNvPr>
        <xdr:cNvSpPr txBox="1"/>
      </xdr:nvSpPr>
      <xdr:spPr>
        <a:xfrm>
          <a:off x="193103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48260</xdr:rowOff>
    </xdr:from>
    <xdr:ext cx="468630" cy="259080"/>
    <xdr:sp macro="" textlink="">
      <xdr:nvSpPr>
        <xdr:cNvPr id="732" name="n_4aveValue【児童館】&#10;一人当たり面積">
          <a:extLst>
            <a:ext uri="{FF2B5EF4-FFF2-40B4-BE49-F238E27FC236}">
              <a16:creationId xmlns:a16="http://schemas.microsoft.com/office/drawing/2014/main" id="{00000000-0008-0000-0F00-0000DC020000}"/>
            </a:ext>
          </a:extLst>
        </xdr:cNvPr>
        <xdr:cNvSpPr txBox="1"/>
      </xdr:nvSpPr>
      <xdr:spPr>
        <a:xfrm>
          <a:off x="18421350" y="14107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156210</xdr:rowOff>
    </xdr:from>
    <xdr:ext cx="469900" cy="257810"/>
    <xdr:sp macro="" textlink="">
      <xdr:nvSpPr>
        <xdr:cNvPr id="733" name="n_1mainValue【児童館】&#10;一人当たり面積">
          <a:extLst>
            <a:ext uri="{FF2B5EF4-FFF2-40B4-BE49-F238E27FC236}">
              <a16:creationId xmlns:a16="http://schemas.microsoft.com/office/drawing/2014/main" id="{00000000-0008-0000-0F00-0000DD020000}"/>
            </a:ext>
          </a:extLst>
        </xdr:cNvPr>
        <xdr:cNvSpPr txBox="1"/>
      </xdr:nvSpPr>
      <xdr:spPr>
        <a:xfrm>
          <a:off x="21075650" y="14729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156210</xdr:rowOff>
    </xdr:from>
    <xdr:ext cx="468630" cy="257810"/>
    <xdr:sp macro="" textlink="">
      <xdr:nvSpPr>
        <xdr:cNvPr id="734" name="n_2mainValue【児童館】&#10;一人当たり面積">
          <a:extLst>
            <a:ext uri="{FF2B5EF4-FFF2-40B4-BE49-F238E27FC236}">
              <a16:creationId xmlns:a16="http://schemas.microsoft.com/office/drawing/2014/main" id="{00000000-0008-0000-0F00-0000DE020000}"/>
            </a:ext>
          </a:extLst>
        </xdr:cNvPr>
        <xdr:cNvSpPr txBox="1"/>
      </xdr:nvSpPr>
      <xdr:spPr>
        <a:xfrm>
          <a:off x="20199350" y="14729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156210</xdr:rowOff>
    </xdr:from>
    <xdr:ext cx="468630" cy="257810"/>
    <xdr:sp macro="" textlink="">
      <xdr:nvSpPr>
        <xdr:cNvPr id="735" name="n_3mainValue【児童館】&#10;一人当たり面積">
          <a:extLst>
            <a:ext uri="{FF2B5EF4-FFF2-40B4-BE49-F238E27FC236}">
              <a16:creationId xmlns:a16="http://schemas.microsoft.com/office/drawing/2014/main" id="{00000000-0008-0000-0F00-0000DF020000}"/>
            </a:ext>
          </a:extLst>
        </xdr:cNvPr>
        <xdr:cNvSpPr txBox="1"/>
      </xdr:nvSpPr>
      <xdr:spPr>
        <a:xfrm>
          <a:off x="19310350" y="14729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156210</xdr:rowOff>
    </xdr:from>
    <xdr:ext cx="468630" cy="257810"/>
    <xdr:sp macro="" textlink="">
      <xdr:nvSpPr>
        <xdr:cNvPr id="736" name="n_4mainValue【児童館】&#10;一人当たり面積">
          <a:extLst>
            <a:ext uri="{FF2B5EF4-FFF2-40B4-BE49-F238E27FC236}">
              <a16:creationId xmlns:a16="http://schemas.microsoft.com/office/drawing/2014/main" id="{00000000-0008-0000-0F00-0000E0020000}"/>
            </a:ext>
          </a:extLst>
        </xdr:cNvPr>
        <xdr:cNvSpPr txBox="1"/>
      </xdr:nvSpPr>
      <xdr:spPr>
        <a:xfrm>
          <a:off x="18421350" y="14729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F00-0000F9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133350</xdr:rowOff>
    </xdr:from>
    <xdr:to>
      <xdr:col>85</xdr:col>
      <xdr:colOff>126365</xdr:colOff>
      <xdr:row>108</xdr:row>
      <xdr:rowOff>109220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6318865" y="172783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112395</xdr:rowOff>
    </xdr:from>
    <xdr:ext cx="405130" cy="257810"/>
    <xdr:sp macro="" textlink="">
      <xdr:nvSpPr>
        <xdr:cNvPr id="763" name="【公民館】&#10;有形固定資産減価償却率最小値テキスト">
          <a:extLst>
            <a:ext uri="{FF2B5EF4-FFF2-40B4-BE49-F238E27FC236}">
              <a16:creationId xmlns:a16="http://schemas.microsoft.com/office/drawing/2014/main" id="{00000000-0008-0000-0F00-0000FB020000}"/>
            </a:ext>
          </a:extLst>
        </xdr:cNvPr>
        <xdr:cNvSpPr txBox="1"/>
      </xdr:nvSpPr>
      <xdr:spPr>
        <a:xfrm>
          <a:off x="16357600" y="186289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109220</xdr:rowOff>
    </xdr:from>
    <xdr:to>
      <xdr:col>86</xdr:col>
      <xdr:colOff>25400</xdr:colOff>
      <xdr:row>108</xdr:row>
      <xdr:rowOff>109220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80010</xdr:rowOff>
    </xdr:from>
    <xdr:ext cx="405130" cy="259080"/>
    <xdr:sp macro="" textlink="">
      <xdr:nvSpPr>
        <xdr:cNvPr id="765" name="【公民館】&#10;有形固定資産減価償却率最大値テキスト">
          <a:extLst>
            <a:ext uri="{FF2B5EF4-FFF2-40B4-BE49-F238E27FC236}">
              <a16:creationId xmlns:a16="http://schemas.microsoft.com/office/drawing/2014/main" id="{00000000-0008-0000-0F00-0000FD020000}"/>
            </a:ext>
          </a:extLst>
        </xdr:cNvPr>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52070</xdr:rowOff>
    </xdr:from>
    <xdr:ext cx="405130" cy="257810"/>
    <xdr:sp macro="" textlink="">
      <xdr:nvSpPr>
        <xdr:cNvPr id="767" name="【公民館】&#10;有形固定資産減価償却率平均値テキスト">
          <a:extLst>
            <a:ext uri="{FF2B5EF4-FFF2-40B4-BE49-F238E27FC236}">
              <a16:creationId xmlns:a16="http://schemas.microsoft.com/office/drawing/2014/main" id="{00000000-0008-0000-0F00-0000FF020000}"/>
            </a:ext>
          </a:extLst>
        </xdr:cNvPr>
        <xdr:cNvSpPr txBox="1"/>
      </xdr:nvSpPr>
      <xdr:spPr>
        <a:xfrm>
          <a:off x="16357600" y="178828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29210</xdr:rowOff>
    </xdr:from>
    <xdr:to>
      <xdr:col>85</xdr:col>
      <xdr:colOff>177800</xdr:colOff>
      <xdr:row>105</xdr:row>
      <xdr:rowOff>130175</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6268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20320</xdr:rowOff>
    </xdr:from>
    <xdr:to>
      <xdr:col>81</xdr:col>
      <xdr:colOff>101600</xdr:colOff>
      <xdr:row>105</xdr:row>
      <xdr:rowOff>121920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543050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xdr:rowOff>
    </xdr:from>
    <xdr:to>
      <xdr:col>76</xdr:col>
      <xdr:colOff>165100</xdr:colOff>
      <xdr:row>105</xdr:row>
      <xdr:rowOff>104140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4541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153035</xdr:rowOff>
    </xdr:from>
    <xdr:to>
      <xdr:col>72</xdr:col>
      <xdr:colOff>38100</xdr:colOff>
      <xdr:row>105</xdr:row>
      <xdr:rowOff>83185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3652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136525</xdr:rowOff>
    </xdr:from>
    <xdr:to>
      <xdr:col>67</xdr:col>
      <xdr:colOff>101600</xdr:colOff>
      <xdr:row>105</xdr:row>
      <xdr:rowOff>66675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276350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77470</xdr:rowOff>
    </xdr:from>
    <xdr:to>
      <xdr:col>85</xdr:col>
      <xdr:colOff>177800</xdr:colOff>
      <xdr:row>107</xdr:row>
      <xdr:rowOff>7620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6268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55880</xdr:rowOff>
    </xdr:from>
    <xdr:ext cx="405130" cy="259080"/>
    <xdr:sp macro="" textlink="">
      <xdr:nvSpPr>
        <xdr:cNvPr id="779" name="【公民館】&#10;有形固定資産減価償却率該当値テキスト">
          <a:extLst>
            <a:ext uri="{FF2B5EF4-FFF2-40B4-BE49-F238E27FC236}">
              <a16:creationId xmlns:a16="http://schemas.microsoft.com/office/drawing/2014/main" id="{00000000-0008-0000-0F00-00000B030000}"/>
            </a:ext>
          </a:extLst>
        </xdr:cNvPr>
        <xdr:cNvSpPr txBox="1"/>
      </xdr:nvSpPr>
      <xdr:spPr>
        <a:xfrm>
          <a:off x="16357600" y="1822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40640</xdr:rowOff>
    </xdr:from>
    <xdr:to>
      <xdr:col>81</xdr:col>
      <xdr:colOff>101600</xdr:colOff>
      <xdr:row>106</xdr:row>
      <xdr:rowOff>141605</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5430500" y="1821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90805</xdr:rowOff>
    </xdr:from>
    <xdr:to>
      <xdr:col>85</xdr:col>
      <xdr:colOff>127000</xdr:colOff>
      <xdr:row>106</xdr:row>
      <xdr:rowOff>128270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5481300" y="1826450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167640</xdr:rowOff>
    </xdr:from>
    <xdr:to>
      <xdr:col>76</xdr:col>
      <xdr:colOff>165100</xdr:colOff>
      <xdr:row>106</xdr:row>
      <xdr:rowOff>97790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4541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46990</xdr:rowOff>
    </xdr:from>
    <xdr:to>
      <xdr:col>81</xdr:col>
      <xdr:colOff>50800</xdr:colOff>
      <xdr:row>106</xdr:row>
      <xdr:rowOff>90805</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4592300" y="182206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123190</xdr:rowOff>
    </xdr:from>
    <xdr:to>
      <xdr:col>72</xdr:col>
      <xdr:colOff>38100</xdr:colOff>
      <xdr:row>106</xdr:row>
      <xdr:rowOff>53340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3652500" y="1812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2540</xdr:rowOff>
    </xdr:from>
    <xdr:to>
      <xdr:col>76</xdr:col>
      <xdr:colOff>114300</xdr:colOff>
      <xdr:row>106</xdr:row>
      <xdr:rowOff>46990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3703300" y="181762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80645</xdr:rowOff>
    </xdr:from>
    <xdr:to>
      <xdr:col>67</xdr:col>
      <xdr:colOff>101600</xdr:colOff>
      <xdr:row>106</xdr:row>
      <xdr:rowOff>10795</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276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132080</xdr:rowOff>
    </xdr:from>
    <xdr:to>
      <xdr:col>71</xdr:col>
      <xdr:colOff>177800</xdr:colOff>
      <xdr:row>106</xdr:row>
      <xdr:rowOff>2540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814300" y="181343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138430</xdr:rowOff>
    </xdr:from>
    <xdr:ext cx="405130" cy="259080"/>
    <xdr:sp macro="" textlink="">
      <xdr:nvSpPr>
        <xdr:cNvPr id="788" name="n_1aveValue【公民館】&#10;有形固定資産減価償却率">
          <a:extLst>
            <a:ext uri="{FF2B5EF4-FFF2-40B4-BE49-F238E27FC236}">
              <a16:creationId xmlns:a16="http://schemas.microsoft.com/office/drawing/2014/main" id="{00000000-0008-0000-0F00-000014030000}"/>
            </a:ext>
          </a:extLst>
        </xdr:cNvPr>
        <xdr:cNvSpPr txBox="1"/>
      </xdr:nvSpPr>
      <xdr:spPr>
        <a:xfrm>
          <a:off x="15266035" y="1779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120650</xdr:rowOff>
    </xdr:from>
    <xdr:ext cx="403860" cy="257810"/>
    <xdr:sp macro="" textlink="">
      <xdr:nvSpPr>
        <xdr:cNvPr id="789" name="n_2aveValue【公民館】&#10;有形固定資産減価償却率">
          <a:extLst>
            <a:ext uri="{FF2B5EF4-FFF2-40B4-BE49-F238E27FC236}">
              <a16:creationId xmlns:a16="http://schemas.microsoft.com/office/drawing/2014/main" id="{00000000-0008-0000-0F00-000015030000}"/>
            </a:ext>
          </a:extLst>
        </xdr:cNvPr>
        <xdr:cNvSpPr txBox="1"/>
      </xdr:nvSpPr>
      <xdr:spPr>
        <a:xfrm>
          <a:off x="14389735" y="177800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99695</xdr:rowOff>
    </xdr:from>
    <xdr:ext cx="403860" cy="257810"/>
    <xdr:sp macro="" textlink="">
      <xdr:nvSpPr>
        <xdr:cNvPr id="790" name="n_3aveValue【公民館】&#10;有形固定資産減価償却率">
          <a:extLst>
            <a:ext uri="{FF2B5EF4-FFF2-40B4-BE49-F238E27FC236}">
              <a16:creationId xmlns:a16="http://schemas.microsoft.com/office/drawing/2014/main" id="{00000000-0008-0000-0F00-000016030000}"/>
            </a:ext>
          </a:extLst>
        </xdr:cNvPr>
        <xdr:cNvSpPr txBox="1"/>
      </xdr:nvSpPr>
      <xdr:spPr>
        <a:xfrm>
          <a:off x="13500735" y="177590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83185</xdr:rowOff>
    </xdr:from>
    <xdr:ext cx="403860" cy="259080"/>
    <xdr:sp macro="" textlink="">
      <xdr:nvSpPr>
        <xdr:cNvPr id="791" name="n_4aveValue【公民館】&#10;有形固定資産減価償却率">
          <a:extLst>
            <a:ext uri="{FF2B5EF4-FFF2-40B4-BE49-F238E27FC236}">
              <a16:creationId xmlns:a16="http://schemas.microsoft.com/office/drawing/2014/main" id="{00000000-0008-0000-0F00-000017030000}"/>
            </a:ext>
          </a:extLst>
        </xdr:cNvPr>
        <xdr:cNvSpPr txBox="1"/>
      </xdr:nvSpPr>
      <xdr:spPr>
        <a:xfrm>
          <a:off x="12611735" y="17742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132715</xdr:rowOff>
    </xdr:from>
    <xdr:ext cx="405130" cy="257810"/>
    <xdr:sp macro="" textlink="">
      <xdr:nvSpPr>
        <xdr:cNvPr id="792" name="n_1mainValue【公民館】&#10;有形固定資産減価償却率">
          <a:extLst>
            <a:ext uri="{FF2B5EF4-FFF2-40B4-BE49-F238E27FC236}">
              <a16:creationId xmlns:a16="http://schemas.microsoft.com/office/drawing/2014/main" id="{00000000-0008-0000-0F00-000018030000}"/>
            </a:ext>
          </a:extLst>
        </xdr:cNvPr>
        <xdr:cNvSpPr txBox="1"/>
      </xdr:nvSpPr>
      <xdr:spPr>
        <a:xfrm>
          <a:off x="15266035" y="183064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88900</xdr:rowOff>
    </xdr:from>
    <xdr:ext cx="403860" cy="257810"/>
    <xdr:sp macro="" textlink="">
      <xdr:nvSpPr>
        <xdr:cNvPr id="793" name="n_2mainValue【公民館】&#10;有形固定資産減価償却率">
          <a:extLst>
            <a:ext uri="{FF2B5EF4-FFF2-40B4-BE49-F238E27FC236}">
              <a16:creationId xmlns:a16="http://schemas.microsoft.com/office/drawing/2014/main" id="{00000000-0008-0000-0F00-000019030000}"/>
            </a:ext>
          </a:extLst>
        </xdr:cNvPr>
        <xdr:cNvSpPr txBox="1"/>
      </xdr:nvSpPr>
      <xdr:spPr>
        <a:xfrm>
          <a:off x="14389735" y="18262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44450</xdr:rowOff>
    </xdr:from>
    <xdr:ext cx="403860" cy="259080"/>
    <xdr:sp macro="" textlink="">
      <xdr:nvSpPr>
        <xdr:cNvPr id="794" name="n_3mainValue【公民館】&#10;有形固定資産減価償却率">
          <a:extLst>
            <a:ext uri="{FF2B5EF4-FFF2-40B4-BE49-F238E27FC236}">
              <a16:creationId xmlns:a16="http://schemas.microsoft.com/office/drawing/2014/main" id="{00000000-0008-0000-0F00-00001A030000}"/>
            </a:ext>
          </a:extLst>
        </xdr:cNvPr>
        <xdr:cNvSpPr txBox="1"/>
      </xdr:nvSpPr>
      <xdr:spPr>
        <a:xfrm>
          <a:off x="13500735" y="18218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1905</xdr:rowOff>
    </xdr:from>
    <xdr:ext cx="403860" cy="259080"/>
    <xdr:sp macro="" textlink="">
      <xdr:nvSpPr>
        <xdr:cNvPr id="795" name="n_4mainValue【公民館】&#10;有形固定資産減価償却率">
          <a:extLst>
            <a:ext uri="{FF2B5EF4-FFF2-40B4-BE49-F238E27FC236}">
              <a16:creationId xmlns:a16="http://schemas.microsoft.com/office/drawing/2014/main" id="{00000000-0008-0000-0F00-00001B030000}"/>
            </a:ext>
          </a:extLst>
        </xdr:cNvPr>
        <xdr:cNvSpPr txBox="1"/>
      </xdr:nvSpPr>
      <xdr:spPr>
        <a:xfrm>
          <a:off x="12611735" y="18175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F00-000030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48895</xdr:rowOff>
    </xdr:from>
    <xdr:to>
      <xdr:col>116</xdr:col>
      <xdr:colOff>62865</xdr:colOff>
      <xdr:row>108</xdr:row>
      <xdr:rowOff>62230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22160865" y="171938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66040</xdr:rowOff>
    </xdr:from>
    <xdr:ext cx="469900" cy="257810"/>
    <xdr:sp macro="" textlink="">
      <xdr:nvSpPr>
        <xdr:cNvPr id="818" name="【公民館】&#10;一人当たり面積最小値テキスト">
          <a:extLst>
            <a:ext uri="{FF2B5EF4-FFF2-40B4-BE49-F238E27FC236}">
              <a16:creationId xmlns:a16="http://schemas.microsoft.com/office/drawing/2014/main" id="{00000000-0008-0000-0F00-000032030000}"/>
            </a:ext>
          </a:extLst>
        </xdr:cNvPr>
        <xdr:cNvSpPr txBox="1"/>
      </xdr:nvSpPr>
      <xdr:spPr>
        <a:xfrm>
          <a:off x="22199600" y="18582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167005</xdr:rowOff>
    </xdr:from>
    <xdr:ext cx="469900" cy="257810"/>
    <xdr:sp macro="" textlink="">
      <xdr:nvSpPr>
        <xdr:cNvPr id="820" name="【公民館】&#10;一人当たり面積最大値テキスト">
          <a:extLst>
            <a:ext uri="{FF2B5EF4-FFF2-40B4-BE49-F238E27FC236}">
              <a16:creationId xmlns:a16="http://schemas.microsoft.com/office/drawing/2014/main" id="{00000000-0008-0000-0F00-000034030000}"/>
            </a:ext>
          </a:extLst>
        </xdr:cNvPr>
        <xdr:cNvSpPr txBox="1"/>
      </xdr:nvSpPr>
      <xdr:spPr>
        <a:xfrm>
          <a:off x="22199600" y="16969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48895</xdr:rowOff>
    </xdr:from>
    <xdr:to>
      <xdr:col>116</xdr:col>
      <xdr:colOff>152400</xdr:colOff>
      <xdr:row>100</xdr:row>
      <xdr:rowOff>48895</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36830</xdr:rowOff>
    </xdr:from>
    <xdr:ext cx="469900" cy="259080"/>
    <xdr:sp macro="" textlink="">
      <xdr:nvSpPr>
        <xdr:cNvPr id="822" name="【公民館】&#10;一人当たり面積平均値テキスト">
          <a:extLst>
            <a:ext uri="{FF2B5EF4-FFF2-40B4-BE49-F238E27FC236}">
              <a16:creationId xmlns:a16="http://schemas.microsoft.com/office/drawing/2014/main" id="{00000000-0008-0000-0F00-000036030000}"/>
            </a:ext>
          </a:extLst>
        </xdr:cNvPr>
        <xdr:cNvSpPr txBox="1"/>
      </xdr:nvSpPr>
      <xdr:spPr>
        <a:xfrm>
          <a:off x="22199600" y="1803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48260</xdr:rowOff>
    </xdr:from>
    <xdr:to>
      <xdr:col>112</xdr:col>
      <xdr:colOff>38100</xdr:colOff>
      <xdr:row>106</xdr:row>
      <xdr:rowOff>149860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1272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59690</xdr:rowOff>
    </xdr:from>
    <xdr:to>
      <xdr:col>107</xdr:col>
      <xdr:colOff>101600</xdr:colOff>
      <xdr:row>106</xdr:row>
      <xdr:rowOff>161290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038350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62230</xdr:rowOff>
    </xdr:from>
    <xdr:to>
      <xdr:col>102</xdr:col>
      <xdr:colOff>165100</xdr:colOff>
      <xdr:row>106</xdr:row>
      <xdr:rowOff>163830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9494500" y="182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80010</xdr:rowOff>
    </xdr:from>
    <xdr:to>
      <xdr:col>98</xdr:col>
      <xdr:colOff>38100</xdr:colOff>
      <xdr:row>107</xdr:row>
      <xdr:rowOff>10160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8605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55245</xdr:rowOff>
    </xdr:from>
    <xdr:to>
      <xdr:col>116</xdr:col>
      <xdr:colOff>114300</xdr:colOff>
      <xdr:row>106</xdr:row>
      <xdr:rowOff>156845</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2110700" y="182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33655</xdr:rowOff>
    </xdr:from>
    <xdr:ext cx="469900" cy="258445"/>
    <xdr:sp macro="" textlink="">
      <xdr:nvSpPr>
        <xdr:cNvPr id="834" name="【公民館】&#10;一人当たり面積該当値テキスト">
          <a:extLst>
            <a:ext uri="{FF2B5EF4-FFF2-40B4-BE49-F238E27FC236}">
              <a16:creationId xmlns:a16="http://schemas.microsoft.com/office/drawing/2014/main" id="{00000000-0008-0000-0F00-000042030000}"/>
            </a:ext>
          </a:extLst>
        </xdr:cNvPr>
        <xdr:cNvSpPr txBox="1"/>
      </xdr:nvSpPr>
      <xdr:spPr>
        <a:xfrm>
          <a:off x="22199600" y="1820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106045</xdr:rowOff>
    </xdr:from>
    <xdr:to>
      <xdr:col>116</xdr:col>
      <xdr:colOff>63500</xdr:colOff>
      <xdr:row>106</xdr:row>
      <xdr:rowOff>121920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1323300" y="182797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75565</xdr:rowOff>
    </xdr:from>
    <xdr:to>
      <xdr:col>107</xdr:col>
      <xdr:colOff>101600</xdr:colOff>
      <xdr:row>107</xdr:row>
      <xdr:rowOff>6350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0383500" y="1824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126365</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20434300" y="182956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78105</xdr:rowOff>
    </xdr:from>
    <xdr:to>
      <xdr:col>102</xdr:col>
      <xdr:colOff>165100</xdr:colOff>
      <xdr:row>107</xdr:row>
      <xdr:rowOff>8255</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9494500" y="182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126365</xdr:rowOff>
    </xdr:from>
    <xdr:to>
      <xdr:col>107</xdr:col>
      <xdr:colOff>50800</xdr:colOff>
      <xdr:row>106</xdr:row>
      <xdr:rowOff>128905</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9545300" y="183000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80010</xdr:rowOff>
    </xdr:from>
    <xdr:to>
      <xdr:col>98</xdr:col>
      <xdr:colOff>38100</xdr:colOff>
      <xdr:row>107</xdr:row>
      <xdr:rowOff>10160</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8605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128905</xdr:rowOff>
    </xdr:from>
    <xdr:to>
      <xdr:col>102</xdr:col>
      <xdr:colOff>114300</xdr:colOff>
      <xdr:row>106</xdr:row>
      <xdr:rowOff>130810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8656300" y="18302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166370</xdr:rowOff>
    </xdr:from>
    <xdr:ext cx="469900" cy="257810"/>
    <xdr:sp macro="" textlink="">
      <xdr:nvSpPr>
        <xdr:cNvPr id="843" name="n_1aveValue【公民館】&#10;一人当たり面積">
          <a:extLst>
            <a:ext uri="{FF2B5EF4-FFF2-40B4-BE49-F238E27FC236}">
              <a16:creationId xmlns:a16="http://schemas.microsoft.com/office/drawing/2014/main" id="{00000000-0008-0000-0F00-00004B030000}"/>
            </a:ext>
          </a:extLst>
        </xdr:cNvPr>
        <xdr:cNvSpPr txBox="1"/>
      </xdr:nvSpPr>
      <xdr:spPr>
        <a:xfrm>
          <a:off x="21075650" y="17997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6350</xdr:rowOff>
    </xdr:from>
    <xdr:ext cx="468630" cy="257810"/>
    <xdr:sp macro="" textlink="">
      <xdr:nvSpPr>
        <xdr:cNvPr id="844" name="n_2aveValue【公民館】&#10;一人当たり面積">
          <a:extLst>
            <a:ext uri="{FF2B5EF4-FFF2-40B4-BE49-F238E27FC236}">
              <a16:creationId xmlns:a16="http://schemas.microsoft.com/office/drawing/2014/main" id="{00000000-0008-0000-0F00-00004C030000}"/>
            </a:ext>
          </a:extLst>
        </xdr:cNvPr>
        <xdr:cNvSpPr txBox="1"/>
      </xdr:nvSpPr>
      <xdr:spPr>
        <a:xfrm>
          <a:off x="20199350" y="18008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8890</xdr:rowOff>
    </xdr:from>
    <xdr:ext cx="468630" cy="257810"/>
    <xdr:sp macro="" textlink="">
      <xdr:nvSpPr>
        <xdr:cNvPr id="845" name="n_3aveValue【公民館】&#10;一人当たり面積">
          <a:extLst>
            <a:ext uri="{FF2B5EF4-FFF2-40B4-BE49-F238E27FC236}">
              <a16:creationId xmlns:a16="http://schemas.microsoft.com/office/drawing/2014/main" id="{00000000-0008-0000-0F00-00004D030000}"/>
            </a:ext>
          </a:extLst>
        </xdr:cNvPr>
        <xdr:cNvSpPr txBox="1"/>
      </xdr:nvSpPr>
      <xdr:spPr>
        <a:xfrm>
          <a:off x="19310350" y="18011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1270</xdr:rowOff>
    </xdr:from>
    <xdr:ext cx="468630" cy="259080"/>
    <xdr:sp macro="" textlink="">
      <xdr:nvSpPr>
        <xdr:cNvPr id="846" name="n_4aveValue【公民館】&#10;一人当たり面積">
          <a:extLst>
            <a:ext uri="{FF2B5EF4-FFF2-40B4-BE49-F238E27FC236}">
              <a16:creationId xmlns:a16="http://schemas.microsoft.com/office/drawing/2014/main" id="{00000000-0008-0000-0F00-00004E030000}"/>
            </a:ext>
          </a:extLst>
        </xdr:cNvPr>
        <xdr:cNvSpPr txBox="1"/>
      </xdr:nvSpPr>
      <xdr:spPr>
        <a:xfrm>
          <a:off x="18421350" y="18346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163830</xdr:rowOff>
    </xdr:from>
    <xdr:ext cx="469900" cy="259080"/>
    <xdr:sp macro="" textlink="">
      <xdr:nvSpPr>
        <xdr:cNvPr id="847" name="n_1mainValue【公民館】&#10;一人当たり面積">
          <a:extLst>
            <a:ext uri="{FF2B5EF4-FFF2-40B4-BE49-F238E27FC236}">
              <a16:creationId xmlns:a16="http://schemas.microsoft.com/office/drawing/2014/main" id="{00000000-0008-0000-0F00-00004F030000}"/>
            </a:ext>
          </a:extLst>
        </xdr:cNvPr>
        <xdr:cNvSpPr txBox="1"/>
      </xdr:nvSpPr>
      <xdr:spPr>
        <a:xfrm>
          <a:off x="21075650" y="1833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168275</xdr:rowOff>
    </xdr:from>
    <xdr:ext cx="468630" cy="257810"/>
    <xdr:sp macro="" textlink="">
      <xdr:nvSpPr>
        <xdr:cNvPr id="848" name="n_2mainValue【公民館】&#10;一人当たり面積">
          <a:extLst>
            <a:ext uri="{FF2B5EF4-FFF2-40B4-BE49-F238E27FC236}">
              <a16:creationId xmlns:a16="http://schemas.microsoft.com/office/drawing/2014/main" id="{00000000-0008-0000-0F00-000050030000}"/>
            </a:ext>
          </a:extLst>
        </xdr:cNvPr>
        <xdr:cNvSpPr txBox="1"/>
      </xdr:nvSpPr>
      <xdr:spPr>
        <a:xfrm>
          <a:off x="20199350" y="183419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170815</xdr:rowOff>
    </xdr:from>
    <xdr:ext cx="468630" cy="258445"/>
    <xdr:sp macro="" textlink="">
      <xdr:nvSpPr>
        <xdr:cNvPr id="849" name="n_3mainValue【公民館】&#10;一人当たり面積">
          <a:extLst>
            <a:ext uri="{FF2B5EF4-FFF2-40B4-BE49-F238E27FC236}">
              <a16:creationId xmlns:a16="http://schemas.microsoft.com/office/drawing/2014/main" id="{00000000-0008-0000-0F00-000051030000}"/>
            </a:ext>
          </a:extLst>
        </xdr:cNvPr>
        <xdr:cNvSpPr txBox="1"/>
      </xdr:nvSpPr>
      <xdr:spPr>
        <a:xfrm>
          <a:off x="19310350" y="183445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26670</xdr:rowOff>
    </xdr:from>
    <xdr:ext cx="468630" cy="259080"/>
    <xdr:sp macro="" textlink="">
      <xdr:nvSpPr>
        <xdr:cNvPr id="850" name="n_4mainValue【公民館】&#10;一人当たり面積">
          <a:extLst>
            <a:ext uri="{FF2B5EF4-FFF2-40B4-BE49-F238E27FC236}">
              <a16:creationId xmlns:a16="http://schemas.microsoft.com/office/drawing/2014/main" id="{00000000-0008-0000-0F00-000052030000}"/>
            </a:ext>
          </a:extLst>
        </xdr:cNvPr>
        <xdr:cNvSpPr txBox="1"/>
      </xdr:nvSpPr>
      <xdr:spPr>
        <a:xfrm>
          <a:off x="18421350" y="18028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類似団体と比較して有形固定資産減価償却率が高くなっている主な施設は、認定こども園・幼稚園・保育所、学校施設及び公民館である。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特に学校施設については、前年から改善傾向にあるが全体的に老朽化が進行しているため、引き続き廃校施設の利活用や処分を行うとともに、必要な修繕・維持補修や計画的な改修・更新等に取り組む必要が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その他の有形固定資産減価償却率が高い施設について</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、適切な維持管理に努めるととに、利用実態等を踏まえた統合・廃止の検討に取り組む必要がある。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29210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85851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146685</xdr:rowOff>
    </xdr:from>
    <xdr:ext cx="405130" cy="25781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633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29210</xdr:rowOff>
    </xdr:from>
    <xdr:to>
      <xdr:col>24</xdr:col>
      <xdr:colOff>152400</xdr:colOff>
      <xdr:row>34</xdr:row>
      <xdr:rowOff>29210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74930</xdr:rowOff>
    </xdr:from>
    <xdr:ext cx="405130" cy="25781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2471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52070</xdr:rowOff>
    </xdr:from>
    <xdr:to>
      <xdr:col>24</xdr:col>
      <xdr:colOff>114300</xdr:colOff>
      <xdr:row>37</xdr:row>
      <xdr:rowOff>153035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23495</xdr:rowOff>
    </xdr:from>
    <xdr:to>
      <xdr:col>20</xdr:col>
      <xdr:colOff>38100</xdr:colOff>
      <xdr:row>37</xdr:row>
      <xdr:rowOff>125095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xdr:rowOff>
    </xdr:from>
    <xdr:to>
      <xdr:col>15</xdr:col>
      <xdr:colOff>101600</xdr:colOff>
      <xdr:row>37</xdr:row>
      <xdr:rowOff>117475</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164465</xdr:rowOff>
    </xdr:from>
    <xdr:to>
      <xdr:col>10</xdr:col>
      <xdr:colOff>165100</xdr:colOff>
      <xdr:row>37</xdr:row>
      <xdr:rowOff>94615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41</xdr:row>
      <xdr:rowOff>139700</xdr:rowOff>
    </xdr:from>
    <xdr:to>
      <xdr:col>24</xdr:col>
      <xdr:colOff>114300</xdr:colOff>
      <xdr:row>42</xdr:row>
      <xdr:rowOff>69850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54610</xdr:rowOff>
    </xdr:from>
    <xdr:ext cx="405130" cy="25781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70840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134620</xdr:rowOff>
    </xdr:from>
    <xdr:to>
      <xdr:col>20</xdr:col>
      <xdr:colOff>38100</xdr:colOff>
      <xdr:row>42</xdr:row>
      <xdr:rowOff>64770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13970</xdr:rowOff>
    </xdr:from>
    <xdr:to>
      <xdr:col>24</xdr:col>
      <xdr:colOff>63500</xdr:colOff>
      <xdr:row>42</xdr:row>
      <xdr:rowOff>19050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72148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130175</xdr:rowOff>
    </xdr:from>
    <xdr:to>
      <xdr:col>15</xdr:col>
      <xdr:colOff>101600</xdr:colOff>
      <xdr:row>42</xdr:row>
      <xdr:rowOff>60325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9525</xdr:rowOff>
    </xdr:from>
    <xdr:to>
      <xdr:col>19</xdr:col>
      <xdr:colOff>177800</xdr:colOff>
      <xdr:row>42</xdr:row>
      <xdr:rowOff>13970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72104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125095</xdr:rowOff>
    </xdr:from>
    <xdr:to>
      <xdr:col>10</xdr:col>
      <xdr:colOff>165100</xdr:colOff>
      <xdr:row>42</xdr:row>
      <xdr:rowOff>55245</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71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4445</xdr:rowOff>
    </xdr:from>
    <xdr:to>
      <xdr:col>15</xdr:col>
      <xdr:colOff>50800</xdr:colOff>
      <xdr:row>42</xdr:row>
      <xdr:rowOff>9525</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72053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118745</xdr:rowOff>
    </xdr:from>
    <xdr:to>
      <xdr:col>6</xdr:col>
      <xdr:colOff>38100</xdr:colOff>
      <xdr:row>42</xdr:row>
      <xdr:rowOff>48895</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169545</xdr:rowOff>
    </xdr:from>
    <xdr:to>
      <xdr:col>10</xdr:col>
      <xdr:colOff>114300</xdr:colOff>
      <xdr:row>42</xdr:row>
      <xdr:rowOff>4445</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7198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141605</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14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133985</xdr:rowOff>
    </xdr:from>
    <xdr:ext cx="403860" cy="25781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134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111125</xdr:rowOff>
    </xdr:from>
    <xdr:ext cx="403860" cy="25781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111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76835</xdr:rowOff>
    </xdr:from>
    <xdr:ext cx="403860" cy="25781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077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55880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725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52070</xdr:rowOff>
    </xdr:from>
    <xdr:ext cx="403860" cy="25781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7252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46355</xdr:rowOff>
    </xdr:from>
    <xdr:ext cx="403860" cy="25908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7247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40640</xdr:rowOff>
    </xdr:from>
    <xdr:ext cx="403860" cy="25781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7241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10476865" y="58293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7810"/>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10515600" y="7141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118110</xdr:rowOff>
    </xdr:from>
    <xdr:ext cx="469900" cy="259080"/>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10515600" y="56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10388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99060</xdr:rowOff>
    </xdr:from>
    <xdr:ext cx="469900" cy="257810"/>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10515600" y="64427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54610</xdr:rowOff>
    </xdr:from>
    <xdr:ext cx="469900" cy="257810"/>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10515600" y="6912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139700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9639300" y="69850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8750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7861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88900</xdr:rowOff>
    </xdr:from>
    <xdr:to>
      <xdr:col>36</xdr:col>
      <xdr:colOff>165100</xdr:colOff>
      <xdr:row>41</xdr:row>
      <xdr:rowOff>19050</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139700</xdr:rowOff>
    </xdr:from>
    <xdr:to>
      <xdr:col>41</xdr:col>
      <xdr:colOff>50800</xdr:colOff>
      <xdr:row>40</xdr:row>
      <xdr:rowOff>139700</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a:off x="6972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10160</xdr:rowOff>
    </xdr:from>
    <xdr:ext cx="469900" cy="259080"/>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10160</xdr:rowOff>
    </xdr:from>
    <xdr:ext cx="468630" cy="259080"/>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8515350" y="6353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10160</xdr:rowOff>
    </xdr:from>
    <xdr:ext cx="468630" cy="259080"/>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7626350" y="6353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168910</xdr:rowOff>
    </xdr:from>
    <xdr:ext cx="468630" cy="257810"/>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737350" y="6341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10160</xdr:rowOff>
    </xdr:from>
    <xdr:ext cx="469900" cy="259080"/>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9391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10160</xdr:rowOff>
    </xdr:from>
    <xdr:ext cx="468630" cy="259080"/>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8515350" y="7039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10160</xdr:rowOff>
    </xdr:from>
    <xdr:ext cx="468630" cy="259080"/>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7626350" y="7039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10160</xdr:rowOff>
    </xdr:from>
    <xdr:ext cx="468630" cy="259080"/>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737350" y="7039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1000-0000A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74930</xdr:rowOff>
    </xdr:from>
    <xdr:to>
      <xdr:col>24</xdr:col>
      <xdr:colOff>62865</xdr:colOff>
      <xdr:row>64</xdr:row>
      <xdr:rowOff>100965</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flipV="1">
          <a:off x="4634865" y="967613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104775</xdr:rowOff>
    </xdr:from>
    <xdr:ext cx="405130" cy="259080"/>
    <xdr:sp macro="" textlink="">
      <xdr:nvSpPr>
        <xdr:cNvPr id="175" name="【体育館・プール】&#10;有形固定資産減価償却率最小値テキスト">
          <a:extLst>
            <a:ext uri="{FF2B5EF4-FFF2-40B4-BE49-F238E27FC236}">
              <a16:creationId xmlns:a16="http://schemas.microsoft.com/office/drawing/2014/main" id="{00000000-0008-0000-1000-0000AF000000}"/>
            </a:ext>
          </a:extLst>
        </xdr:cNvPr>
        <xdr:cNvSpPr txBox="1"/>
      </xdr:nvSpPr>
      <xdr:spPr>
        <a:xfrm>
          <a:off x="4673600" y="1107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100965</xdr:rowOff>
    </xdr:from>
    <xdr:to>
      <xdr:col>24</xdr:col>
      <xdr:colOff>152400</xdr:colOff>
      <xdr:row>64</xdr:row>
      <xdr:rowOff>100965</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4546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21590</xdr:rowOff>
    </xdr:from>
    <xdr:ext cx="405130" cy="259080"/>
    <xdr:sp macro="" textlink="">
      <xdr:nvSpPr>
        <xdr:cNvPr id="177" name="【体育館・プール】&#10;有形固定資産減価償却率最大値テキスト">
          <a:extLst>
            <a:ext uri="{FF2B5EF4-FFF2-40B4-BE49-F238E27FC236}">
              <a16:creationId xmlns:a16="http://schemas.microsoft.com/office/drawing/2014/main" id="{00000000-0008-0000-1000-0000B1000000}"/>
            </a:ext>
          </a:extLst>
        </xdr:cNvPr>
        <xdr:cNvSpPr txBox="1"/>
      </xdr:nvSpPr>
      <xdr:spPr>
        <a:xfrm>
          <a:off x="467360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78" name="直線コネクタ 177">
          <a:extLst>
            <a:ext uri="{FF2B5EF4-FFF2-40B4-BE49-F238E27FC236}">
              <a16:creationId xmlns:a16="http://schemas.microsoft.com/office/drawing/2014/main" id="{00000000-0008-0000-1000-0000B2000000}"/>
            </a:ext>
          </a:extLst>
        </xdr:cNvPr>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17780</xdr:rowOff>
    </xdr:from>
    <xdr:ext cx="405130" cy="257810"/>
    <xdr:sp macro="" textlink="">
      <xdr:nvSpPr>
        <xdr:cNvPr id="179" name="【体育館・プール】&#10;有形固定資産減価償却率平均値テキスト">
          <a:extLst>
            <a:ext uri="{FF2B5EF4-FFF2-40B4-BE49-F238E27FC236}">
              <a16:creationId xmlns:a16="http://schemas.microsoft.com/office/drawing/2014/main" id="{00000000-0008-0000-1000-0000B3000000}"/>
            </a:ext>
          </a:extLst>
        </xdr:cNvPr>
        <xdr:cNvSpPr txBox="1"/>
      </xdr:nvSpPr>
      <xdr:spPr>
        <a:xfrm>
          <a:off x="4673600" y="103047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149860</xdr:rowOff>
    </xdr:from>
    <xdr:to>
      <xdr:col>20</xdr:col>
      <xdr:colOff>38100</xdr:colOff>
      <xdr:row>61</xdr:row>
      <xdr:rowOff>80010</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3746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141605</xdr:rowOff>
    </xdr:from>
    <xdr:to>
      <xdr:col>15</xdr:col>
      <xdr:colOff>101600</xdr:colOff>
      <xdr:row>61</xdr:row>
      <xdr:rowOff>71755</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2857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149860</xdr:rowOff>
    </xdr:from>
    <xdr:to>
      <xdr:col>10</xdr:col>
      <xdr:colOff>165100</xdr:colOff>
      <xdr:row>61</xdr:row>
      <xdr:rowOff>80010</xdr:rowOff>
    </xdr:to>
    <xdr:sp macro="" textlink="">
      <xdr:nvSpPr>
        <xdr:cNvPr id="183" name="フローチャート: 判断 182">
          <a:extLst>
            <a:ext uri="{FF2B5EF4-FFF2-40B4-BE49-F238E27FC236}">
              <a16:creationId xmlns:a16="http://schemas.microsoft.com/office/drawing/2014/main" id="{00000000-0008-0000-1000-0000B7000000}"/>
            </a:ext>
          </a:extLst>
        </xdr:cNvPr>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10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8" name="テキスト ボックス 187">
          <a:extLst>
            <a:ext uri="{FF2B5EF4-FFF2-40B4-BE49-F238E27FC236}">
              <a16:creationId xmlns:a16="http://schemas.microsoft.com/office/drawing/2014/main" id="{00000000-0008-0000-1000-0000BC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9" name="テキスト ボックス 188">
          <a:extLst>
            <a:ext uri="{FF2B5EF4-FFF2-40B4-BE49-F238E27FC236}">
              <a16:creationId xmlns:a16="http://schemas.microsoft.com/office/drawing/2014/main" id="{00000000-0008-0000-1000-0000BD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64</xdr:row>
      <xdr:rowOff>50165</xdr:rowOff>
    </xdr:from>
    <xdr:to>
      <xdr:col>24</xdr:col>
      <xdr:colOff>114300</xdr:colOff>
      <xdr:row>64</xdr:row>
      <xdr:rowOff>151765</xdr:rowOff>
    </xdr:to>
    <xdr:sp macro="" textlink="">
      <xdr:nvSpPr>
        <xdr:cNvPr id="190" name="楕円 189">
          <a:extLst>
            <a:ext uri="{FF2B5EF4-FFF2-40B4-BE49-F238E27FC236}">
              <a16:creationId xmlns:a16="http://schemas.microsoft.com/office/drawing/2014/main" id="{00000000-0008-0000-1000-0000BE000000}"/>
            </a:ext>
          </a:extLst>
        </xdr:cNvPr>
        <xdr:cNvSpPr/>
      </xdr:nvSpPr>
      <xdr:spPr>
        <a:xfrm>
          <a:off x="4584700" y="110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136525</xdr:rowOff>
    </xdr:from>
    <xdr:ext cx="405130" cy="258445"/>
    <xdr:sp macro="" textlink="">
      <xdr:nvSpPr>
        <xdr:cNvPr id="191" name="【体育館・プール】&#10;有形固定資産減価償却率該当値テキスト">
          <a:extLst>
            <a:ext uri="{FF2B5EF4-FFF2-40B4-BE49-F238E27FC236}">
              <a16:creationId xmlns:a16="http://schemas.microsoft.com/office/drawing/2014/main" id="{00000000-0008-0000-1000-0000BF000000}"/>
            </a:ext>
          </a:extLst>
        </xdr:cNvPr>
        <xdr:cNvSpPr txBox="1"/>
      </xdr:nvSpPr>
      <xdr:spPr>
        <a:xfrm>
          <a:off x="4673600" y="10937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64</xdr:row>
      <xdr:rowOff>40640</xdr:rowOff>
    </xdr:from>
    <xdr:to>
      <xdr:col>20</xdr:col>
      <xdr:colOff>38100</xdr:colOff>
      <xdr:row>64</xdr:row>
      <xdr:rowOff>142240</xdr:rowOff>
    </xdr:to>
    <xdr:sp macro="" textlink="">
      <xdr:nvSpPr>
        <xdr:cNvPr id="192" name="楕円 191">
          <a:extLst>
            <a:ext uri="{FF2B5EF4-FFF2-40B4-BE49-F238E27FC236}">
              <a16:creationId xmlns:a16="http://schemas.microsoft.com/office/drawing/2014/main" id="{00000000-0008-0000-1000-0000C0000000}"/>
            </a:ext>
          </a:extLst>
        </xdr:cNvPr>
        <xdr:cNvSpPr/>
      </xdr:nvSpPr>
      <xdr:spPr>
        <a:xfrm>
          <a:off x="3746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91440</xdr:rowOff>
    </xdr:from>
    <xdr:to>
      <xdr:col>24</xdr:col>
      <xdr:colOff>63500</xdr:colOff>
      <xdr:row>64</xdr:row>
      <xdr:rowOff>100965</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3797300" y="110642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31115</xdr:rowOff>
    </xdr:from>
    <xdr:to>
      <xdr:col>15</xdr:col>
      <xdr:colOff>101600</xdr:colOff>
      <xdr:row>64</xdr:row>
      <xdr:rowOff>132715</xdr:rowOff>
    </xdr:to>
    <xdr:sp macro="" textlink="">
      <xdr:nvSpPr>
        <xdr:cNvPr id="194" name="楕円 193">
          <a:extLst>
            <a:ext uri="{FF2B5EF4-FFF2-40B4-BE49-F238E27FC236}">
              <a16:creationId xmlns:a16="http://schemas.microsoft.com/office/drawing/2014/main" id="{00000000-0008-0000-1000-0000C2000000}"/>
            </a:ext>
          </a:extLst>
        </xdr:cNvPr>
        <xdr:cNvSpPr/>
      </xdr:nvSpPr>
      <xdr:spPr>
        <a:xfrm>
          <a:off x="2857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81915</xdr:rowOff>
    </xdr:from>
    <xdr:to>
      <xdr:col>19</xdr:col>
      <xdr:colOff>177800</xdr:colOff>
      <xdr:row>64</xdr:row>
      <xdr:rowOff>91440</xdr:rowOff>
    </xdr:to>
    <xdr:cxnSp macro="">
      <xdr:nvCxnSpPr>
        <xdr:cNvPr id="195" name="直線コネクタ 194">
          <a:extLst>
            <a:ext uri="{FF2B5EF4-FFF2-40B4-BE49-F238E27FC236}">
              <a16:creationId xmlns:a16="http://schemas.microsoft.com/office/drawing/2014/main" id="{00000000-0008-0000-1000-0000C3000000}"/>
            </a:ext>
          </a:extLst>
        </xdr:cNvPr>
        <xdr:cNvCxnSpPr/>
      </xdr:nvCxnSpPr>
      <xdr:spPr>
        <a:xfrm>
          <a:off x="2908300" y="110547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20955</xdr:rowOff>
    </xdr:from>
    <xdr:to>
      <xdr:col>10</xdr:col>
      <xdr:colOff>165100</xdr:colOff>
      <xdr:row>64</xdr:row>
      <xdr:rowOff>122555</xdr:rowOff>
    </xdr:to>
    <xdr:sp macro="" textlink="">
      <xdr:nvSpPr>
        <xdr:cNvPr id="196" name="楕円 195">
          <a:extLst>
            <a:ext uri="{FF2B5EF4-FFF2-40B4-BE49-F238E27FC236}">
              <a16:creationId xmlns:a16="http://schemas.microsoft.com/office/drawing/2014/main" id="{00000000-0008-0000-1000-0000C4000000}"/>
            </a:ext>
          </a:extLst>
        </xdr:cNvPr>
        <xdr:cNvSpPr/>
      </xdr:nvSpPr>
      <xdr:spPr>
        <a:xfrm>
          <a:off x="1968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71755</xdr:rowOff>
    </xdr:from>
    <xdr:to>
      <xdr:col>15</xdr:col>
      <xdr:colOff>50800</xdr:colOff>
      <xdr:row>64</xdr:row>
      <xdr:rowOff>81915</xdr:rowOff>
    </xdr:to>
    <xdr:cxnSp macro="">
      <xdr:nvCxnSpPr>
        <xdr:cNvPr id="197" name="直線コネクタ 196">
          <a:extLst>
            <a:ext uri="{FF2B5EF4-FFF2-40B4-BE49-F238E27FC236}">
              <a16:creationId xmlns:a16="http://schemas.microsoft.com/office/drawing/2014/main" id="{00000000-0008-0000-1000-0000C5000000}"/>
            </a:ext>
          </a:extLst>
        </xdr:cNvPr>
        <xdr:cNvCxnSpPr/>
      </xdr:nvCxnSpPr>
      <xdr:spPr>
        <a:xfrm>
          <a:off x="2019300" y="110445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11430</xdr:rowOff>
    </xdr:from>
    <xdr:to>
      <xdr:col>6</xdr:col>
      <xdr:colOff>38100</xdr:colOff>
      <xdr:row>64</xdr:row>
      <xdr:rowOff>113030</xdr:rowOff>
    </xdr:to>
    <xdr:sp macro="" textlink="">
      <xdr:nvSpPr>
        <xdr:cNvPr id="198" name="楕円 197">
          <a:extLst>
            <a:ext uri="{FF2B5EF4-FFF2-40B4-BE49-F238E27FC236}">
              <a16:creationId xmlns:a16="http://schemas.microsoft.com/office/drawing/2014/main" id="{00000000-0008-0000-1000-0000C6000000}"/>
            </a:ext>
          </a:extLst>
        </xdr:cNvPr>
        <xdr:cNvSpPr/>
      </xdr:nvSpPr>
      <xdr:spPr>
        <a:xfrm>
          <a:off x="10795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62230</xdr:rowOff>
    </xdr:from>
    <xdr:to>
      <xdr:col>10</xdr:col>
      <xdr:colOff>114300</xdr:colOff>
      <xdr:row>64</xdr:row>
      <xdr:rowOff>71755</xdr:rowOff>
    </xdr:to>
    <xdr:cxnSp macro="">
      <xdr:nvCxnSpPr>
        <xdr:cNvPr id="199" name="直線コネクタ 198">
          <a:extLst>
            <a:ext uri="{FF2B5EF4-FFF2-40B4-BE49-F238E27FC236}">
              <a16:creationId xmlns:a16="http://schemas.microsoft.com/office/drawing/2014/main" id="{00000000-0008-0000-1000-0000C7000000}"/>
            </a:ext>
          </a:extLst>
        </xdr:cNvPr>
        <xdr:cNvCxnSpPr/>
      </xdr:nvCxnSpPr>
      <xdr:spPr>
        <a:xfrm>
          <a:off x="1130300" y="110350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96520</xdr:rowOff>
    </xdr:from>
    <xdr:ext cx="405130" cy="259080"/>
    <xdr:sp macro="" textlink="">
      <xdr:nvSpPr>
        <xdr:cNvPr id="200" name="n_1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3582035" y="10212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88265</xdr:rowOff>
    </xdr:from>
    <xdr:ext cx="403860" cy="257810"/>
    <xdr:sp macro="" textlink="">
      <xdr:nvSpPr>
        <xdr:cNvPr id="201" name="n_2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2705735" y="10203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96520</xdr:rowOff>
    </xdr:from>
    <xdr:ext cx="403860" cy="259080"/>
    <xdr:sp macro="" textlink="">
      <xdr:nvSpPr>
        <xdr:cNvPr id="202" name="n_3ave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1816735" y="10212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67310</xdr:rowOff>
    </xdr:from>
    <xdr:ext cx="403860" cy="259080"/>
    <xdr:sp macro="" textlink="">
      <xdr:nvSpPr>
        <xdr:cNvPr id="203" name="n_4ave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927735" y="10182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133350</xdr:rowOff>
    </xdr:from>
    <xdr:ext cx="405130" cy="257810"/>
    <xdr:sp macro="" textlink="">
      <xdr:nvSpPr>
        <xdr:cNvPr id="204" name="n_1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3582035" y="111061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123825</xdr:rowOff>
    </xdr:from>
    <xdr:ext cx="403860" cy="257810"/>
    <xdr:sp macro="" textlink="">
      <xdr:nvSpPr>
        <xdr:cNvPr id="205" name="n_2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2705735" y="110966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113665</xdr:rowOff>
    </xdr:from>
    <xdr:ext cx="403860" cy="258445"/>
    <xdr:sp macro="" textlink="">
      <xdr:nvSpPr>
        <xdr:cNvPr id="206" name="n_3mainValue【体育館・プール】&#10;有形固定資産減価償却率">
          <a:extLst>
            <a:ext uri="{FF2B5EF4-FFF2-40B4-BE49-F238E27FC236}">
              <a16:creationId xmlns:a16="http://schemas.microsoft.com/office/drawing/2014/main" id="{00000000-0008-0000-1000-0000CE000000}"/>
            </a:ext>
          </a:extLst>
        </xdr:cNvPr>
        <xdr:cNvSpPr txBox="1"/>
      </xdr:nvSpPr>
      <xdr:spPr>
        <a:xfrm>
          <a:off x="1816735" y="110864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104140</xdr:rowOff>
    </xdr:from>
    <xdr:ext cx="403860" cy="259080"/>
    <xdr:sp macro="" textlink="">
      <xdr:nvSpPr>
        <xdr:cNvPr id="207" name="n_4mainValue【体育館・プール】&#10;有形固定資産減価償却率">
          <a:extLst>
            <a:ext uri="{FF2B5EF4-FFF2-40B4-BE49-F238E27FC236}">
              <a16:creationId xmlns:a16="http://schemas.microsoft.com/office/drawing/2014/main" id="{00000000-0008-0000-1000-0000CF000000}"/>
            </a:ext>
          </a:extLst>
        </xdr:cNvPr>
        <xdr:cNvSpPr txBox="1"/>
      </xdr:nvSpPr>
      <xdr:spPr>
        <a:xfrm>
          <a:off x="927735" y="11076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10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1000-0000E0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1000-0000E2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1000-0000E4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9" name="テキスト ボックス 228">
          <a:extLst>
            <a:ext uri="{FF2B5EF4-FFF2-40B4-BE49-F238E27FC236}">
              <a16:creationId xmlns:a16="http://schemas.microsoft.com/office/drawing/2014/main" id="{00000000-0008-0000-1000-0000E5000000}"/>
            </a:ext>
          </a:extLst>
        </xdr:cNvPr>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1000-0000E6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flipV="1">
          <a:off x="10476865" y="96088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64770</xdr:rowOff>
    </xdr:from>
    <xdr:ext cx="469900" cy="257810"/>
    <xdr:sp macro="" textlink="">
      <xdr:nvSpPr>
        <xdr:cNvPr id="232" name="【体育館・プール】&#10;一人当たり面積最小値テキスト">
          <a:extLst>
            <a:ext uri="{FF2B5EF4-FFF2-40B4-BE49-F238E27FC236}">
              <a16:creationId xmlns:a16="http://schemas.microsoft.com/office/drawing/2014/main" id="{00000000-0008-0000-1000-0000E8000000}"/>
            </a:ext>
          </a:extLst>
        </xdr:cNvPr>
        <xdr:cNvSpPr txBox="1"/>
      </xdr:nvSpPr>
      <xdr:spPr>
        <a:xfrm>
          <a:off x="10515600" y="11037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125730</xdr:rowOff>
    </xdr:from>
    <xdr:ext cx="469900" cy="259080"/>
    <xdr:sp macro="" textlink="">
      <xdr:nvSpPr>
        <xdr:cNvPr id="234" name="【体育館・プール】&#10;一人当たり面積最大値テキスト">
          <a:extLst>
            <a:ext uri="{FF2B5EF4-FFF2-40B4-BE49-F238E27FC236}">
              <a16:creationId xmlns:a16="http://schemas.microsoft.com/office/drawing/2014/main" id="{00000000-0008-0000-1000-0000EA000000}"/>
            </a:ext>
          </a:extLst>
        </xdr:cNvPr>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1000-0000EB000000}"/>
            </a:ext>
          </a:extLst>
        </xdr:cNvPr>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xdr:rowOff>
    </xdr:from>
    <xdr:ext cx="469900" cy="259080"/>
    <xdr:sp macro="" textlink="">
      <xdr:nvSpPr>
        <xdr:cNvPr id="236" name="【体育館・プール】&#10;一人当たり面積平均値テキスト">
          <a:extLst>
            <a:ext uri="{FF2B5EF4-FFF2-40B4-BE49-F238E27FC236}">
              <a16:creationId xmlns:a16="http://schemas.microsoft.com/office/drawing/2014/main" id="{00000000-0008-0000-1000-0000EC000000}"/>
            </a:ext>
          </a:extLst>
        </xdr:cNvPr>
        <xdr:cNvSpPr txBox="1"/>
      </xdr:nvSpPr>
      <xdr:spPr>
        <a:xfrm>
          <a:off x="10515600" y="10459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10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69215</xdr:rowOff>
    </xdr:from>
    <xdr:to>
      <xdr:col>55</xdr:col>
      <xdr:colOff>50800</xdr:colOff>
      <xdr:row>63</xdr:row>
      <xdr:rowOff>170815</xdr:rowOff>
    </xdr:to>
    <xdr:sp macro="" textlink="">
      <xdr:nvSpPr>
        <xdr:cNvPr id="247" name="楕円 246">
          <a:extLst>
            <a:ext uri="{FF2B5EF4-FFF2-40B4-BE49-F238E27FC236}">
              <a16:creationId xmlns:a16="http://schemas.microsoft.com/office/drawing/2014/main" id="{00000000-0008-0000-1000-0000F7000000}"/>
            </a:ext>
          </a:extLst>
        </xdr:cNvPr>
        <xdr:cNvSpPr/>
      </xdr:nvSpPr>
      <xdr:spPr>
        <a:xfrm>
          <a:off x="10426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155575</xdr:rowOff>
    </xdr:from>
    <xdr:ext cx="469900" cy="257810"/>
    <xdr:sp macro="" textlink="">
      <xdr:nvSpPr>
        <xdr:cNvPr id="248" name="【体育館・プール】&#10;一人当たり面積該当値テキスト">
          <a:extLst>
            <a:ext uri="{FF2B5EF4-FFF2-40B4-BE49-F238E27FC236}">
              <a16:creationId xmlns:a16="http://schemas.microsoft.com/office/drawing/2014/main" id="{00000000-0008-0000-1000-0000F8000000}"/>
            </a:ext>
          </a:extLst>
        </xdr:cNvPr>
        <xdr:cNvSpPr txBox="1"/>
      </xdr:nvSpPr>
      <xdr:spPr>
        <a:xfrm>
          <a:off x="10515600" y="107854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71120</xdr:rowOff>
    </xdr:from>
    <xdr:to>
      <xdr:col>50</xdr:col>
      <xdr:colOff>165100</xdr:colOff>
      <xdr:row>64</xdr:row>
      <xdr:rowOff>1270</xdr:rowOff>
    </xdr:to>
    <xdr:sp macro="" textlink="">
      <xdr:nvSpPr>
        <xdr:cNvPr id="249" name="楕円 248">
          <a:extLst>
            <a:ext uri="{FF2B5EF4-FFF2-40B4-BE49-F238E27FC236}">
              <a16:creationId xmlns:a16="http://schemas.microsoft.com/office/drawing/2014/main" id="{00000000-0008-0000-1000-0000F9000000}"/>
            </a:ext>
          </a:extLst>
        </xdr:cNvPr>
        <xdr:cNvSpPr/>
      </xdr:nvSpPr>
      <xdr:spPr>
        <a:xfrm>
          <a:off x="958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120650</xdr:rowOff>
    </xdr:from>
    <xdr:to>
      <xdr:col>55</xdr:col>
      <xdr:colOff>0</xdr:colOff>
      <xdr:row>63</xdr:row>
      <xdr:rowOff>121920</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flipV="1">
          <a:off x="9639300" y="109220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73025</xdr:rowOff>
    </xdr:from>
    <xdr:to>
      <xdr:col>46</xdr:col>
      <xdr:colOff>38100</xdr:colOff>
      <xdr:row>64</xdr:row>
      <xdr:rowOff>3175</xdr:rowOff>
    </xdr:to>
    <xdr:sp macro="" textlink="">
      <xdr:nvSpPr>
        <xdr:cNvPr id="251" name="楕円 250">
          <a:extLst>
            <a:ext uri="{FF2B5EF4-FFF2-40B4-BE49-F238E27FC236}">
              <a16:creationId xmlns:a16="http://schemas.microsoft.com/office/drawing/2014/main" id="{00000000-0008-0000-1000-0000FB000000}"/>
            </a:ext>
          </a:extLst>
        </xdr:cNvPr>
        <xdr:cNvSpPr/>
      </xdr:nvSpPr>
      <xdr:spPr>
        <a:xfrm>
          <a:off x="869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121920</xdr:rowOff>
    </xdr:from>
    <xdr:to>
      <xdr:col>50</xdr:col>
      <xdr:colOff>114300</xdr:colOff>
      <xdr:row>63</xdr:row>
      <xdr:rowOff>123825</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flipV="1">
          <a:off x="8750300" y="109232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73025</xdr:rowOff>
    </xdr:from>
    <xdr:to>
      <xdr:col>41</xdr:col>
      <xdr:colOff>101600</xdr:colOff>
      <xdr:row>64</xdr:row>
      <xdr:rowOff>3175</xdr:rowOff>
    </xdr:to>
    <xdr:sp macro="" textlink="">
      <xdr:nvSpPr>
        <xdr:cNvPr id="253" name="楕円 252">
          <a:extLst>
            <a:ext uri="{FF2B5EF4-FFF2-40B4-BE49-F238E27FC236}">
              <a16:creationId xmlns:a16="http://schemas.microsoft.com/office/drawing/2014/main" id="{00000000-0008-0000-1000-0000FD000000}"/>
            </a:ext>
          </a:extLst>
        </xdr:cNvPr>
        <xdr:cNvSpPr/>
      </xdr:nvSpPr>
      <xdr:spPr>
        <a:xfrm>
          <a:off x="781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123825</xdr:rowOff>
    </xdr:from>
    <xdr:to>
      <xdr:col>45</xdr:col>
      <xdr:colOff>177800</xdr:colOff>
      <xdr:row>63</xdr:row>
      <xdr:rowOff>123825</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a:off x="7861300" y="10925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74930</xdr:rowOff>
    </xdr:from>
    <xdr:to>
      <xdr:col>36</xdr:col>
      <xdr:colOff>165100</xdr:colOff>
      <xdr:row>64</xdr:row>
      <xdr:rowOff>5080</xdr:rowOff>
    </xdr:to>
    <xdr:sp macro="" textlink="">
      <xdr:nvSpPr>
        <xdr:cNvPr id="255" name="楕円 254">
          <a:extLst>
            <a:ext uri="{FF2B5EF4-FFF2-40B4-BE49-F238E27FC236}">
              <a16:creationId xmlns:a16="http://schemas.microsoft.com/office/drawing/2014/main" id="{00000000-0008-0000-1000-0000FF000000}"/>
            </a:ext>
          </a:extLst>
        </xdr:cNvPr>
        <xdr:cNvSpPr/>
      </xdr:nvSpPr>
      <xdr:spPr>
        <a:xfrm>
          <a:off x="692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123825</xdr:rowOff>
    </xdr:from>
    <xdr:to>
      <xdr:col>41</xdr:col>
      <xdr:colOff>50800</xdr:colOff>
      <xdr:row>63</xdr:row>
      <xdr:rowOff>125730</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flipV="1">
          <a:off x="6972300" y="10925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141605</xdr:rowOff>
    </xdr:from>
    <xdr:ext cx="469900" cy="259080"/>
    <xdr:sp macro="" textlink="">
      <xdr:nvSpPr>
        <xdr:cNvPr id="257" name="n_1aveValue【体育館・プール】&#10;一人当たり面積">
          <a:extLst>
            <a:ext uri="{FF2B5EF4-FFF2-40B4-BE49-F238E27FC236}">
              <a16:creationId xmlns:a16="http://schemas.microsoft.com/office/drawing/2014/main" id="{00000000-0008-0000-1000-000001010000}"/>
            </a:ext>
          </a:extLst>
        </xdr:cNvPr>
        <xdr:cNvSpPr txBox="1"/>
      </xdr:nvSpPr>
      <xdr:spPr>
        <a:xfrm>
          <a:off x="9391650" y="1042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130175</xdr:rowOff>
    </xdr:from>
    <xdr:ext cx="468630" cy="259080"/>
    <xdr:sp macro="" textlink="">
      <xdr:nvSpPr>
        <xdr:cNvPr id="258" name="n_2aveValue【体育館・プール】&#10;一人当たり面積">
          <a:extLst>
            <a:ext uri="{FF2B5EF4-FFF2-40B4-BE49-F238E27FC236}">
              <a16:creationId xmlns:a16="http://schemas.microsoft.com/office/drawing/2014/main" id="{00000000-0008-0000-1000-000002010000}"/>
            </a:ext>
          </a:extLst>
        </xdr:cNvPr>
        <xdr:cNvSpPr txBox="1"/>
      </xdr:nvSpPr>
      <xdr:spPr>
        <a:xfrm>
          <a:off x="8515350" y="10417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53975</xdr:rowOff>
    </xdr:from>
    <xdr:ext cx="468630" cy="257810"/>
    <xdr:sp macro="" textlink="">
      <xdr:nvSpPr>
        <xdr:cNvPr id="259" name="n_3aveValue【体育館・プール】&#10;一人当たり面積">
          <a:extLst>
            <a:ext uri="{FF2B5EF4-FFF2-40B4-BE49-F238E27FC236}">
              <a16:creationId xmlns:a16="http://schemas.microsoft.com/office/drawing/2014/main" id="{00000000-0008-0000-1000-000003010000}"/>
            </a:ext>
          </a:extLst>
        </xdr:cNvPr>
        <xdr:cNvSpPr txBox="1"/>
      </xdr:nvSpPr>
      <xdr:spPr>
        <a:xfrm>
          <a:off x="7626350" y="103409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50165</xdr:rowOff>
    </xdr:from>
    <xdr:ext cx="468630" cy="259080"/>
    <xdr:sp macro="" textlink="">
      <xdr:nvSpPr>
        <xdr:cNvPr id="260" name="n_4aveValue【体育館・プール】&#10;一人当たり面積">
          <a:extLst>
            <a:ext uri="{FF2B5EF4-FFF2-40B4-BE49-F238E27FC236}">
              <a16:creationId xmlns:a16="http://schemas.microsoft.com/office/drawing/2014/main" id="{00000000-0008-0000-1000-000004010000}"/>
            </a:ext>
          </a:extLst>
        </xdr:cNvPr>
        <xdr:cNvSpPr txBox="1"/>
      </xdr:nvSpPr>
      <xdr:spPr>
        <a:xfrm>
          <a:off x="6737350" y="10337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163830</xdr:rowOff>
    </xdr:from>
    <xdr:ext cx="469900" cy="259080"/>
    <xdr:sp macro="" textlink="">
      <xdr:nvSpPr>
        <xdr:cNvPr id="261" name="n_1mainValue【体育館・プール】&#10;一人当たり面積">
          <a:extLst>
            <a:ext uri="{FF2B5EF4-FFF2-40B4-BE49-F238E27FC236}">
              <a16:creationId xmlns:a16="http://schemas.microsoft.com/office/drawing/2014/main" id="{00000000-0008-0000-1000-000005010000}"/>
            </a:ext>
          </a:extLst>
        </xdr:cNvPr>
        <xdr:cNvSpPr txBox="1"/>
      </xdr:nvSpPr>
      <xdr:spPr>
        <a:xfrm>
          <a:off x="9391650" y="1096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166370</xdr:rowOff>
    </xdr:from>
    <xdr:ext cx="468630" cy="257810"/>
    <xdr:sp macro="" textlink="">
      <xdr:nvSpPr>
        <xdr:cNvPr id="262" name="n_2mainValue【体育館・プール】&#10;一人当たり面積">
          <a:extLst>
            <a:ext uri="{FF2B5EF4-FFF2-40B4-BE49-F238E27FC236}">
              <a16:creationId xmlns:a16="http://schemas.microsoft.com/office/drawing/2014/main" id="{00000000-0008-0000-1000-000006010000}"/>
            </a:ext>
          </a:extLst>
        </xdr:cNvPr>
        <xdr:cNvSpPr txBox="1"/>
      </xdr:nvSpPr>
      <xdr:spPr>
        <a:xfrm>
          <a:off x="8515350" y="10967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166370</xdr:rowOff>
    </xdr:from>
    <xdr:ext cx="468630" cy="257810"/>
    <xdr:sp macro="" textlink="">
      <xdr:nvSpPr>
        <xdr:cNvPr id="263" name="n_3mainValue【体育館・プール】&#10;一人当たり面積">
          <a:extLst>
            <a:ext uri="{FF2B5EF4-FFF2-40B4-BE49-F238E27FC236}">
              <a16:creationId xmlns:a16="http://schemas.microsoft.com/office/drawing/2014/main" id="{00000000-0008-0000-1000-000007010000}"/>
            </a:ext>
          </a:extLst>
        </xdr:cNvPr>
        <xdr:cNvSpPr txBox="1"/>
      </xdr:nvSpPr>
      <xdr:spPr>
        <a:xfrm>
          <a:off x="7626350" y="10967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167640</xdr:rowOff>
    </xdr:from>
    <xdr:ext cx="468630" cy="257810"/>
    <xdr:sp macro="" textlink="">
      <xdr:nvSpPr>
        <xdr:cNvPr id="264" name="n_4mainValue【体育館・プール】&#10;一人当たり面積">
          <a:extLst>
            <a:ext uri="{FF2B5EF4-FFF2-40B4-BE49-F238E27FC236}">
              <a16:creationId xmlns:a16="http://schemas.microsoft.com/office/drawing/2014/main" id="{00000000-0008-0000-1000-000008010000}"/>
            </a:ext>
          </a:extLst>
        </xdr:cNvPr>
        <xdr:cNvSpPr txBox="1"/>
      </xdr:nvSpPr>
      <xdr:spPr>
        <a:xfrm>
          <a:off x="6737350" y="10968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3" name="テキスト ボックス 272">
          <a:extLst>
            <a:ext uri="{FF2B5EF4-FFF2-40B4-BE49-F238E27FC236}">
              <a16:creationId xmlns:a16="http://schemas.microsoft.com/office/drawing/2014/main" id="{00000000-0008-0000-1000-00001101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1000-000012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5" name="テキスト ボックス 274">
          <a:extLst>
            <a:ext uri="{FF2B5EF4-FFF2-40B4-BE49-F238E27FC236}">
              <a16:creationId xmlns:a16="http://schemas.microsoft.com/office/drawing/2014/main" id="{00000000-0008-0000-1000-000013010000}"/>
            </a:ext>
          </a:extLst>
        </xdr:cNvPr>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1000-000014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1000-000016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1000-000018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1000-00001A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3" name="テキスト ボックス 282">
          <a:extLst>
            <a:ext uri="{FF2B5EF4-FFF2-40B4-BE49-F238E27FC236}">
              <a16:creationId xmlns:a16="http://schemas.microsoft.com/office/drawing/2014/main" id="{00000000-0008-0000-1000-00001B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a:extLst>
            <a:ext uri="{FF2B5EF4-FFF2-40B4-BE49-F238E27FC236}">
              <a16:creationId xmlns:a16="http://schemas.microsoft.com/office/drawing/2014/main" id="{00000000-0008-0000-1000-00001D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1000-000020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109220</xdr:rowOff>
    </xdr:to>
    <xdr:cxnSp macro="">
      <xdr:nvCxnSpPr>
        <xdr:cNvPr id="289" name="直線コネクタ 288">
          <a:extLst>
            <a:ext uri="{FF2B5EF4-FFF2-40B4-BE49-F238E27FC236}">
              <a16:creationId xmlns:a16="http://schemas.microsoft.com/office/drawing/2014/main" id="{00000000-0008-0000-1000-000021010000}"/>
            </a:ext>
          </a:extLst>
        </xdr:cNvPr>
        <xdr:cNvCxnSpPr/>
      </xdr:nvCxnSpPr>
      <xdr:spPr>
        <a:xfrm flipV="1">
          <a:off x="4634865" y="1355598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7810"/>
    <xdr:sp macro="" textlink="">
      <xdr:nvSpPr>
        <xdr:cNvPr id="290" name="【福祉施設】&#10;有形固定資産減価償却率最小値テキスト">
          <a:extLst>
            <a:ext uri="{FF2B5EF4-FFF2-40B4-BE49-F238E27FC236}">
              <a16:creationId xmlns:a16="http://schemas.microsoft.com/office/drawing/2014/main" id="{00000000-0008-0000-1000-000022010000}"/>
            </a:ext>
          </a:extLst>
        </xdr:cNvPr>
        <xdr:cNvSpPr txBox="1"/>
      </xdr:nvSpPr>
      <xdr:spPr>
        <a:xfrm>
          <a:off x="4673600" y="14857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91" name="直線コネクタ 290">
          <a:extLst>
            <a:ext uri="{FF2B5EF4-FFF2-40B4-BE49-F238E27FC236}">
              <a16:creationId xmlns:a16="http://schemas.microsoft.com/office/drawing/2014/main" id="{00000000-0008-0000-1000-000023010000}"/>
            </a:ext>
          </a:extLst>
        </xdr:cNvPr>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129540</xdr:rowOff>
    </xdr:from>
    <xdr:ext cx="405130" cy="259080"/>
    <xdr:sp macro="" textlink="">
      <xdr:nvSpPr>
        <xdr:cNvPr id="292" name="【福祉施設】&#10;有形固定資産減価償却率最大値テキスト">
          <a:extLst>
            <a:ext uri="{FF2B5EF4-FFF2-40B4-BE49-F238E27FC236}">
              <a16:creationId xmlns:a16="http://schemas.microsoft.com/office/drawing/2014/main" id="{00000000-0008-0000-1000-000024010000}"/>
            </a:ext>
          </a:extLst>
        </xdr:cNvPr>
        <xdr:cNvSpPr txBox="1"/>
      </xdr:nvSpPr>
      <xdr:spPr>
        <a:xfrm>
          <a:off x="4673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1000-000025010000}"/>
            </a:ext>
          </a:extLst>
        </xdr:cNvPr>
        <xdr:cNvCxnSpPr/>
      </xdr:nvCxnSpPr>
      <xdr:spPr>
        <a:xfrm>
          <a:off x="4546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57785</xdr:rowOff>
    </xdr:from>
    <xdr:ext cx="405130" cy="259080"/>
    <xdr:sp macro="" textlink="">
      <xdr:nvSpPr>
        <xdr:cNvPr id="294" name="【福祉施設】&#10;有形固定資産減価償却率平均値テキスト">
          <a:extLst>
            <a:ext uri="{FF2B5EF4-FFF2-40B4-BE49-F238E27FC236}">
              <a16:creationId xmlns:a16="http://schemas.microsoft.com/office/drawing/2014/main" id="{00000000-0008-0000-1000-000026010000}"/>
            </a:ext>
          </a:extLst>
        </xdr:cNvPr>
        <xdr:cNvSpPr txBox="1"/>
      </xdr:nvSpPr>
      <xdr:spPr>
        <a:xfrm>
          <a:off x="4673600" y="1394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10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xdr:rowOff>
    </xdr:from>
    <xdr:to>
      <xdr:col>20</xdr:col>
      <xdr:colOff>38100</xdr:colOff>
      <xdr:row>82</xdr:row>
      <xdr:rowOff>113665</xdr:rowOff>
    </xdr:to>
    <xdr:sp macro="" textlink="">
      <xdr:nvSpPr>
        <xdr:cNvPr id="296" name="フローチャート: 判断 295">
          <a:extLst>
            <a:ext uri="{FF2B5EF4-FFF2-40B4-BE49-F238E27FC236}">
              <a16:creationId xmlns:a16="http://schemas.microsoft.com/office/drawing/2014/main" id="{00000000-0008-0000-1000-000028010000}"/>
            </a:ext>
          </a:extLst>
        </xdr:cNvPr>
        <xdr:cNvSpPr/>
      </xdr:nvSpPr>
      <xdr:spPr>
        <a:xfrm>
          <a:off x="37465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1000-000029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1000-00002B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1000-00002C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34925</xdr:rowOff>
    </xdr:from>
    <xdr:to>
      <xdr:col>24</xdr:col>
      <xdr:colOff>114300</xdr:colOff>
      <xdr:row>84</xdr:row>
      <xdr:rowOff>136525</xdr:rowOff>
    </xdr:to>
    <xdr:sp macro="" textlink="">
      <xdr:nvSpPr>
        <xdr:cNvPr id="305" name="楕円 304">
          <a:extLst>
            <a:ext uri="{FF2B5EF4-FFF2-40B4-BE49-F238E27FC236}">
              <a16:creationId xmlns:a16="http://schemas.microsoft.com/office/drawing/2014/main" id="{00000000-0008-0000-1000-000031010000}"/>
            </a:ext>
          </a:extLst>
        </xdr:cNvPr>
        <xdr:cNvSpPr/>
      </xdr:nvSpPr>
      <xdr:spPr>
        <a:xfrm>
          <a:off x="4584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13335</xdr:rowOff>
    </xdr:from>
    <xdr:ext cx="405130" cy="259080"/>
    <xdr:sp macro="" textlink="">
      <xdr:nvSpPr>
        <xdr:cNvPr id="306" name="【福祉施設】&#10;有形固定資産減価償却率該当値テキスト">
          <a:extLst>
            <a:ext uri="{FF2B5EF4-FFF2-40B4-BE49-F238E27FC236}">
              <a16:creationId xmlns:a16="http://schemas.microsoft.com/office/drawing/2014/main" id="{00000000-0008-0000-1000-000032010000}"/>
            </a:ext>
          </a:extLst>
        </xdr:cNvPr>
        <xdr:cNvSpPr txBox="1"/>
      </xdr:nvSpPr>
      <xdr:spPr>
        <a:xfrm>
          <a:off x="4673600" y="14415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153035</xdr:rowOff>
    </xdr:from>
    <xdr:to>
      <xdr:col>20</xdr:col>
      <xdr:colOff>38100</xdr:colOff>
      <xdr:row>84</xdr:row>
      <xdr:rowOff>83185</xdr:rowOff>
    </xdr:to>
    <xdr:sp macro="" textlink="">
      <xdr:nvSpPr>
        <xdr:cNvPr id="307" name="楕円 306">
          <a:extLst>
            <a:ext uri="{FF2B5EF4-FFF2-40B4-BE49-F238E27FC236}">
              <a16:creationId xmlns:a16="http://schemas.microsoft.com/office/drawing/2014/main" id="{00000000-0008-0000-1000-000033010000}"/>
            </a:ext>
          </a:extLst>
        </xdr:cNvPr>
        <xdr:cNvSpPr/>
      </xdr:nvSpPr>
      <xdr:spPr>
        <a:xfrm>
          <a:off x="37465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32385</xdr:rowOff>
    </xdr:from>
    <xdr:to>
      <xdr:col>24</xdr:col>
      <xdr:colOff>63500</xdr:colOff>
      <xdr:row>84</xdr:row>
      <xdr:rowOff>86360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3797300" y="1443418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309" name="楕円 308">
          <a:extLst>
            <a:ext uri="{FF2B5EF4-FFF2-40B4-BE49-F238E27FC236}">
              <a16:creationId xmlns:a16="http://schemas.microsoft.com/office/drawing/2014/main" id="{00000000-0008-0000-1000-000035010000}"/>
            </a:ext>
          </a:extLst>
        </xdr:cNvPr>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32385</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2908300" y="143808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21590</xdr:rowOff>
    </xdr:from>
    <xdr:to>
      <xdr:col>10</xdr:col>
      <xdr:colOff>165100</xdr:colOff>
      <xdr:row>83</xdr:row>
      <xdr:rowOff>123190</xdr:rowOff>
    </xdr:to>
    <xdr:sp macro="" textlink="">
      <xdr:nvSpPr>
        <xdr:cNvPr id="311" name="楕円 310">
          <a:extLst>
            <a:ext uri="{FF2B5EF4-FFF2-40B4-BE49-F238E27FC236}">
              <a16:creationId xmlns:a16="http://schemas.microsoft.com/office/drawing/2014/main" id="{00000000-0008-0000-1000-000037010000}"/>
            </a:ext>
          </a:extLst>
        </xdr:cNvPr>
        <xdr:cNvSpPr/>
      </xdr:nvSpPr>
      <xdr:spPr>
        <a:xfrm>
          <a:off x="1968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72390</xdr:rowOff>
    </xdr:from>
    <xdr:to>
      <xdr:col>15</xdr:col>
      <xdr:colOff>50800</xdr:colOff>
      <xdr:row>83</xdr:row>
      <xdr:rowOff>150495</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2019300" y="143027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137795</xdr:rowOff>
    </xdr:from>
    <xdr:to>
      <xdr:col>6</xdr:col>
      <xdr:colOff>38100</xdr:colOff>
      <xdr:row>83</xdr:row>
      <xdr:rowOff>67945</xdr:rowOff>
    </xdr:to>
    <xdr:sp macro="" textlink="">
      <xdr:nvSpPr>
        <xdr:cNvPr id="313" name="楕円 312">
          <a:extLst>
            <a:ext uri="{FF2B5EF4-FFF2-40B4-BE49-F238E27FC236}">
              <a16:creationId xmlns:a16="http://schemas.microsoft.com/office/drawing/2014/main" id="{00000000-0008-0000-1000-000039010000}"/>
            </a:ext>
          </a:extLst>
        </xdr:cNvPr>
        <xdr:cNvSpPr/>
      </xdr:nvSpPr>
      <xdr:spPr>
        <a:xfrm>
          <a:off x="1079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17780</xdr:rowOff>
    </xdr:from>
    <xdr:to>
      <xdr:col>10</xdr:col>
      <xdr:colOff>114300</xdr:colOff>
      <xdr:row>83</xdr:row>
      <xdr:rowOff>72390</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a:off x="1130300" y="142481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130175</xdr:rowOff>
    </xdr:from>
    <xdr:ext cx="405130" cy="259080"/>
    <xdr:sp macro="" textlink="">
      <xdr:nvSpPr>
        <xdr:cNvPr id="315" name="n_1aveValue【福祉施設】&#10;有形固定資産減価償却率">
          <a:extLst>
            <a:ext uri="{FF2B5EF4-FFF2-40B4-BE49-F238E27FC236}">
              <a16:creationId xmlns:a16="http://schemas.microsoft.com/office/drawing/2014/main" id="{00000000-0008-0000-1000-00003B010000}"/>
            </a:ext>
          </a:extLst>
        </xdr:cNvPr>
        <xdr:cNvSpPr txBox="1"/>
      </xdr:nvSpPr>
      <xdr:spPr>
        <a:xfrm>
          <a:off x="3582035" y="1384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67310</xdr:rowOff>
    </xdr:from>
    <xdr:ext cx="403860" cy="259080"/>
    <xdr:sp macro="" textlink="">
      <xdr:nvSpPr>
        <xdr:cNvPr id="316" name="n_2aveValue【福祉施設】&#10;有形固定資産減価償却率">
          <a:extLst>
            <a:ext uri="{FF2B5EF4-FFF2-40B4-BE49-F238E27FC236}">
              <a16:creationId xmlns:a16="http://schemas.microsoft.com/office/drawing/2014/main" id="{00000000-0008-0000-1000-00003C010000}"/>
            </a:ext>
          </a:extLst>
        </xdr:cNvPr>
        <xdr:cNvSpPr txBox="1"/>
      </xdr:nvSpPr>
      <xdr:spPr>
        <a:xfrm>
          <a:off x="2705735" y="13783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31115</xdr:rowOff>
    </xdr:from>
    <xdr:ext cx="403860" cy="257810"/>
    <xdr:sp macro="" textlink="">
      <xdr:nvSpPr>
        <xdr:cNvPr id="317" name="n_3aveValue【福祉施設】&#10;有形固定資産減価償却率">
          <a:extLst>
            <a:ext uri="{FF2B5EF4-FFF2-40B4-BE49-F238E27FC236}">
              <a16:creationId xmlns:a16="http://schemas.microsoft.com/office/drawing/2014/main" id="{00000000-0008-0000-1000-00003D010000}"/>
            </a:ext>
          </a:extLst>
        </xdr:cNvPr>
        <xdr:cNvSpPr txBox="1"/>
      </xdr:nvSpPr>
      <xdr:spPr>
        <a:xfrm>
          <a:off x="1816735" y="13747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162560</xdr:rowOff>
    </xdr:from>
    <xdr:ext cx="403860" cy="259080"/>
    <xdr:sp macro="" textlink="">
      <xdr:nvSpPr>
        <xdr:cNvPr id="318" name="n_4aveValue【福祉施設】&#10;有形固定資産減価償却率">
          <a:extLst>
            <a:ext uri="{FF2B5EF4-FFF2-40B4-BE49-F238E27FC236}">
              <a16:creationId xmlns:a16="http://schemas.microsoft.com/office/drawing/2014/main" id="{00000000-0008-0000-1000-00003E010000}"/>
            </a:ext>
          </a:extLst>
        </xdr:cNvPr>
        <xdr:cNvSpPr txBox="1"/>
      </xdr:nvSpPr>
      <xdr:spPr>
        <a:xfrm>
          <a:off x="927735" y="13707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74930</xdr:rowOff>
    </xdr:from>
    <xdr:ext cx="405130" cy="257810"/>
    <xdr:sp macro="" textlink="">
      <xdr:nvSpPr>
        <xdr:cNvPr id="319" name="n_1mainValue【福祉施設】&#10;有形固定資産減価償却率">
          <a:extLst>
            <a:ext uri="{FF2B5EF4-FFF2-40B4-BE49-F238E27FC236}">
              <a16:creationId xmlns:a16="http://schemas.microsoft.com/office/drawing/2014/main" id="{00000000-0008-0000-1000-00003F010000}"/>
            </a:ext>
          </a:extLst>
        </xdr:cNvPr>
        <xdr:cNvSpPr txBox="1"/>
      </xdr:nvSpPr>
      <xdr:spPr>
        <a:xfrm>
          <a:off x="3582035" y="144767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20955</xdr:rowOff>
    </xdr:from>
    <xdr:ext cx="403860" cy="257810"/>
    <xdr:sp macro="" textlink="">
      <xdr:nvSpPr>
        <xdr:cNvPr id="320" name="n_2mainValue【福祉施設】&#10;有形固定資産減価償却率">
          <a:extLst>
            <a:ext uri="{FF2B5EF4-FFF2-40B4-BE49-F238E27FC236}">
              <a16:creationId xmlns:a16="http://schemas.microsoft.com/office/drawing/2014/main" id="{00000000-0008-0000-1000-000040010000}"/>
            </a:ext>
          </a:extLst>
        </xdr:cNvPr>
        <xdr:cNvSpPr txBox="1"/>
      </xdr:nvSpPr>
      <xdr:spPr>
        <a:xfrm>
          <a:off x="2705735" y="14422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114300</xdr:rowOff>
    </xdr:from>
    <xdr:ext cx="403860" cy="259080"/>
    <xdr:sp macro="" textlink="">
      <xdr:nvSpPr>
        <xdr:cNvPr id="321" name="n_3mainValue【福祉施設】&#10;有形固定資産減価償却率">
          <a:extLst>
            <a:ext uri="{FF2B5EF4-FFF2-40B4-BE49-F238E27FC236}">
              <a16:creationId xmlns:a16="http://schemas.microsoft.com/office/drawing/2014/main" id="{00000000-0008-0000-1000-000041010000}"/>
            </a:ext>
          </a:extLst>
        </xdr:cNvPr>
        <xdr:cNvSpPr txBox="1"/>
      </xdr:nvSpPr>
      <xdr:spPr>
        <a:xfrm>
          <a:off x="1816735" y="14344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59055</xdr:rowOff>
    </xdr:from>
    <xdr:ext cx="403860" cy="259080"/>
    <xdr:sp macro="" textlink="">
      <xdr:nvSpPr>
        <xdr:cNvPr id="322" name="n_4mainValue【福祉施設】&#10;有形固定資産減価償却率">
          <a:extLst>
            <a:ext uri="{FF2B5EF4-FFF2-40B4-BE49-F238E27FC236}">
              <a16:creationId xmlns:a16="http://schemas.microsoft.com/office/drawing/2014/main" id="{00000000-0008-0000-1000-000042010000}"/>
            </a:ext>
          </a:extLst>
        </xdr:cNvPr>
        <xdr:cNvSpPr txBox="1"/>
      </xdr:nvSpPr>
      <xdr:spPr>
        <a:xfrm>
          <a:off x="927735" y="14289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10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090" cy="259080"/>
    <xdr:sp macro="" textlink="">
      <xdr:nvSpPr>
        <xdr:cNvPr id="334" name="テキスト ボックス 333">
          <a:extLst>
            <a:ext uri="{FF2B5EF4-FFF2-40B4-BE49-F238E27FC236}">
              <a16:creationId xmlns:a16="http://schemas.microsoft.com/office/drawing/2014/main" id="{00000000-0008-0000-1000-00004E010000}"/>
            </a:ext>
          </a:extLst>
        </xdr:cNvPr>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1000-00004F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090" cy="259080"/>
    <xdr:sp macro="" textlink="">
      <xdr:nvSpPr>
        <xdr:cNvPr id="336" name="テキスト ボックス 335">
          <a:extLst>
            <a:ext uri="{FF2B5EF4-FFF2-40B4-BE49-F238E27FC236}">
              <a16:creationId xmlns:a16="http://schemas.microsoft.com/office/drawing/2014/main" id="{00000000-0008-0000-1000-000050010000}"/>
            </a:ext>
          </a:extLst>
        </xdr:cNvPr>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1000-000051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9080"/>
    <xdr:sp macro="" textlink="">
      <xdr:nvSpPr>
        <xdr:cNvPr id="338" name="テキスト ボックス 337">
          <a:extLst>
            <a:ext uri="{FF2B5EF4-FFF2-40B4-BE49-F238E27FC236}">
              <a16:creationId xmlns:a16="http://schemas.microsoft.com/office/drawing/2014/main" id="{00000000-0008-0000-1000-000052010000}"/>
            </a:ext>
          </a:extLst>
        </xdr:cNvPr>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1000-000053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090" cy="259080"/>
    <xdr:sp macro="" textlink="">
      <xdr:nvSpPr>
        <xdr:cNvPr id="340" name="テキスト ボックス 339">
          <a:extLst>
            <a:ext uri="{FF2B5EF4-FFF2-40B4-BE49-F238E27FC236}">
              <a16:creationId xmlns:a16="http://schemas.microsoft.com/office/drawing/2014/main" id="{00000000-0008-0000-1000-000054010000}"/>
            </a:ext>
          </a:extLst>
        </xdr:cNvPr>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2" name="テキスト ボックス 341">
          <a:extLst>
            <a:ext uri="{FF2B5EF4-FFF2-40B4-BE49-F238E27FC236}">
              <a16:creationId xmlns:a16="http://schemas.microsoft.com/office/drawing/2014/main" id="{00000000-0008-0000-1000-000056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1000-000057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76835</xdr:rowOff>
    </xdr:from>
    <xdr:to>
      <xdr:col>54</xdr:col>
      <xdr:colOff>189865</xdr:colOff>
      <xdr:row>86</xdr:row>
      <xdr:rowOff>24130</xdr:rowOff>
    </xdr:to>
    <xdr:cxnSp macro="">
      <xdr:nvCxnSpPr>
        <xdr:cNvPr id="344" name="直線コネクタ 343">
          <a:extLst>
            <a:ext uri="{FF2B5EF4-FFF2-40B4-BE49-F238E27FC236}">
              <a16:creationId xmlns:a16="http://schemas.microsoft.com/office/drawing/2014/main" id="{00000000-0008-0000-1000-000058010000}"/>
            </a:ext>
          </a:extLst>
        </xdr:cNvPr>
        <xdr:cNvCxnSpPr/>
      </xdr:nvCxnSpPr>
      <xdr:spPr>
        <a:xfrm flipV="1">
          <a:off x="10476865" y="1327848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27940</xdr:rowOff>
    </xdr:from>
    <xdr:ext cx="469900" cy="259080"/>
    <xdr:sp macro="" textlink="">
      <xdr:nvSpPr>
        <xdr:cNvPr id="345" name="【福祉施設】&#10;一人当たり面積最小値テキスト">
          <a:extLst>
            <a:ext uri="{FF2B5EF4-FFF2-40B4-BE49-F238E27FC236}">
              <a16:creationId xmlns:a16="http://schemas.microsoft.com/office/drawing/2014/main" id="{00000000-0008-0000-1000-000059010000}"/>
            </a:ext>
          </a:extLst>
        </xdr:cNvPr>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24130</xdr:rowOff>
    </xdr:from>
    <xdr:to>
      <xdr:col>55</xdr:col>
      <xdr:colOff>88900</xdr:colOff>
      <xdr:row>86</xdr:row>
      <xdr:rowOff>24130</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23495</xdr:rowOff>
    </xdr:from>
    <xdr:ext cx="469900" cy="259080"/>
    <xdr:sp macro="" textlink="">
      <xdr:nvSpPr>
        <xdr:cNvPr id="347" name="【福祉施設】&#10;一人当たり面積最大値テキスト">
          <a:extLst>
            <a:ext uri="{FF2B5EF4-FFF2-40B4-BE49-F238E27FC236}">
              <a16:creationId xmlns:a16="http://schemas.microsoft.com/office/drawing/2014/main" id="{00000000-0008-0000-1000-00005B010000}"/>
            </a:ext>
          </a:extLst>
        </xdr:cNvPr>
        <xdr:cNvSpPr txBox="1"/>
      </xdr:nvSpPr>
      <xdr:spPr>
        <a:xfrm>
          <a:off x="1051560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76835</xdr:rowOff>
    </xdr:from>
    <xdr:to>
      <xdr:col>55</xdr:col>
      <xdr:colOff>88900</xdr:colOff>
      <xdr:row>77</xdr:row>
      <xdr:rowOff>76835</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10388600" y="1327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109855</xdr:rowOff>
    </xdr:from>
    <xdr:ext cx="469900" cy="257810"/>
    <xdr:sp macro="" textlink="">
      <xdr:nvSpPr>
        <xdr:cNvPr id="349" name="【福祉施設】&#10;一人当たり面積平均値テキスト">
          <a:extLst>
            <a:ext uri="{FF2B5EF4-FFF2-40B4-BE49-F238E27FC236}">
              <a16:creationId xmlns:a16="http://schemas.microsoft.com/office/drawing/2014/main" id="{00000000-0008-0000-1000-00005D010000}"/>
            </a:ext>
          </a:extLst>
        </xdr:cNvPr>
        <xdr:cNvSpPr txBox="1"/>
      </xdr:nvSpPr>
      <xdr:spPr>
        <a:xfrm>
          <a:off x="10515600" y="1434020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132080</xdr:rowOff>
    </xdr:from>
    <xdr:to>
      <xdr:col>55</xdr:col>
      <xdr:colOff>50800</xdr:colOff>
      <xdr:row>84</xdr:row>
      <xdr:rowOff>61595</xdr:rowOff>
    </xdr:to>
    <xdr:sp macro="" textlink="">
      <xdr:nvSpPr>
        <xdr:cNvPr id="350" name="フローチャート: 判断 349">
          <a:extLst>
            <a:ext uri="{FF2B5EF4-FFF2-40B4-BE49-F238E27FC236}">
              <a16:creationId xmlns:a16="http://schemas.microsoft.com/office/drawing/2014/main" id="{00000000-0008-0000-1000-00005E010000}"/>
            </a:ext>
          </a:extLst>
        </xdr:cNvPr>
        <xdr:cNvSpPr/>
      </xdr:nvSpPr>
      <xdr:spPr>
        <a:xfrm>
          <a:off x="104267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144780</xdr:rowOff>
    </xdr:from>
    <xdr:to>
      <xdr:col>50</xdr:col>
      <xdr:colOff>165100</xdr:colOff>
      <xdr:row>84</xdr:row>
      <xdr:rowOff>74930</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99060</xdr:rowOff>
    </xdr:from>
    <xdr:to>
      <xdr:col>46</xdr:col>
      <xdr:colOff>38100</xdr:colOff>
      <xdr:row>84</xdr:row>
      <xdr:rowOff>29210</xdr:rowOff>
    </xdr:to>
    <xdr:sp macro="" textlink="">
      <xdr:nvSpPr>
        <xdr:cNvPr id="352" name="フローチャート: 判断 351">
          <a:extLst>
            <a:ext uri="{FF2B5EF4-FFF2-40B4-BE49-F238E27FC236}">
              <a16:creationId xmlns:a16="http://schemas.microsoft.com/office/drawing/2014/main" id="{00000000-0008-0000-1000-000060010000}"/>
            </a:ext>
          </a:extLst>
        </xdr:cNvPr>
        <xdr:cNvSpPr/>
      </xdr:nvSpPr>
      <xdr:spPr>
        <a:xfrm>
          <a:off x="8699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1000-000061010000}"/>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117475</xdr:rowOff>
    </xdr:from>
    <xdr:to>
      <xdr:col>36</xdr:col>
      <xdr:colOff>165100</xdr:colOff>
      <xdr:row>84</xdr:row>
      <xdr:rowOff>47625</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6921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10160</xdr:rowOff>
    </xdr:from>
    <xdr:to>
      <xdr:col>55</xdr:col>
      <xdr:colOff>50800</xdr:colOff>
      <xdr:row>80</xdr:row>
      <xdr:rowOff>111760</xdr:rowOff>
    </xdr:to>
    <xdr:sp macro="" textlink="">
      <xdr:nvSpPr>
        <xdr:cNvPr id="360" name="楕円 359">
          <a:extLst>
            <a:ext uri="{FF2B5EF4-FFF2-40B4-BE49-F238E27FC236}">
              <a16:creationId xmlns:a16="http://schemas.microsoft.com/office/drawing/2014/main" id="{00000000-0008-0000-1000-000068010000}"/>
            </a:ext>
          </a:extLst>
        </xdr:cNvPr>
        <xdr:cNvSpPr/>
      </xdr:nvSpPr>
      <xdr:spPr>
        <a:xfrm>
          <a:off x="104267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33020</xdr:rowOff>
    </xdr:from>
    <xdr:ext cx="469900" cy="259080"/>
    <xdr:sp macro="" textlink="">
      <xdr:nvSpPr>
        <xdr:cNvPr id="361" name="【福祉施設】&#10;一人当たり面積該当値テキスト">
          <a:extLst>
            <a:ext uri="{FF2B5EF4-FFF2-40B4-BE49-F238E27FC236}">
              <a16:creationId xmlns:a16="http://schemas.microsoft.com/office/drawing/2014/main" id="{00000000-0008-0000-1000-000069010000}"/>
            </a:ext>
          </a:extLst>
        </xdr:cNvPr>
        <xdr:cNvSpPr txBox="1"/>
      </xdr:nvSpPr>
      <xdr:spPr>
        <a:xfrm>
          <a:off x="10515600" y="1357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19050</xdr:rowOff>
    </xdr:from>
    <xdr:to>
      <xdr:col>50</xdr:col>
      <xdr:colOff>165100</xdr:colOff>
      <xdr:row>80</xdr:row>
      <xdr:rowOff>120650</xdr:rowOff>
    </xdr:to>
    <xdr:sp macro="" textlink="">
      <xdr:nvSpPr>
        <xdr:cNvPr id="362" name="楕円 361">
          <a:extLst>
            <a:ext uri="{FF2B5EF4-FFF2-40B4-BE49-F238E27FC236}">
              <a16:creationId xmlns:a16="http://schemas.microsoft.com/office/drawing/2014/main" id="{00000000-0008-0000-1000-00006A010000}"/>
            </a:ext>
          </a:extLst>
        </xdr:cNvPr>
        <xdr:cNvSpPr/>
      </xdr:nvSpPr>
      <xdr:spPr>
        <a:xfrm>
          <a:off x="95885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60960</xdr:rowOff>
    </xdr:from>
    <xdr:to>
      <xdr:col>55</xdr:col>
      <xdr:colOff>0</xdr:colOff>
      <xdr:row>80</xdr:row>
      <xdr:rowOff>69850</xdr:rowOff>
    </xdr:to>
    <xdr:cxnSp macro="">
      <xdr:nvCxnSpPr>
        <xdr:cNvPr id="363" name="直線コネクタ 362">
          <a:extLst>
            <a:ext uri="{FF2B5EF4-FFF2-40B4-BE49-F238E27FC236}">
              <a16:creationId xmlns:a16="http://schemas.microsoft.com/office/drawing/2014/main" id="{00000000-0008-0000-1000-00006B010000}"/>
            </a:ext>
          </a:extLst>
        </xdr:cNvPr>
        <xdr:cNvCxnSpPr/>
      </xdr:nvCxnSpPr>
      <xdr:spPr>
        <a:xfrm flipV="1">
          <a:off x="9639300" y="137769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64" name="楕円 363">
          <a:extLst>
            <a:ext uri="{FF2B5EF4-FFF2-40B4-BE49-F238E27FC236}">
              <a16:creationId xmlns:a16="http://schemas.microsoft.com/office/drawing/2014/main" id="{00000000-0008-0000-1000-00006C010000}"/>
            </a:ext>
          </a:extLst>
        </xdr:cNvPr>
        <xdr:cNvSpPr/>
      </xdr:nvSpPr>
      <xdr:spPr>
        <a:xfrm>
          <a:off x="869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69850</xdr:rowOff>
    </xdr:from>
    <xdr:to>
      <xdr:col>50</xdr:col>
      <xdr:colOff>114300</xdr:colOff>
      <xdr:row>80</xdr:row>
      <xdr:rowOff>83820</xdr:rowOff>
    </xdr:to>
    <xdr:cxnSp macro="">
      <xdr:nvCxnSpPr>
        <xdr:cNvPr id="365" name="直線コネクタ 364">
          <a:extLst>
            <a:ext uri="{FF2B5EF4-FFF2-40B4-BE49-F238E27FC236}">
              <a16:creationId xmlns:a16="http://schemas.microsoft.com/office/drawing/2014/main" id="{00000000-0008-0000-1000-00006D010000}"/>
            </a:ext>
          </a:extLst>
        </xdr:cNvPr>
        <xdr:cNvCxnSpPr/>
      </xdr:nvCxnSpPr>
      <xdr:spPr>
        <a:xfrm flipV="1">
          <a:off x="8750300" y="137858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106045</xdr:rowOff>
    </xdr:from>
    <xdr:to>
      <xdr:col>41</xdr:col>
      <xdr:colOff>101600</xdr:colOff>
      <xdr:row>81</xdr:row>
      <xdr:rowOff>36195</xdr:rowOff>
    </xdr:to>
    <xdr:sp macro="" textlink="">
      <xdr:nvSpPr>
        <xdr:cNvPr id="366" name="楕円 365">
          <a:extLst>
            <a:ext uri="{FF2B5EF4-FFF2-40B4-BE49-F238E27FC236}">
              <a16:creationId xmlns:a16="http://schemas.microsoft.com/office/drawing/2014/main" id="{00000000-0008-0000-1000-00006E010000}"/>
            </a:ext>
          </a:extLst>
        </xdr:cNvPr>
        <xdr:cNvSpPr/>
      </xdr:nvSpPr>
      <xdr:spPr>
        <a:xfrm>
          <a:off x="78105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83820</xdr:rowOff>
    </xdr:from>
    <xdr:to>
      <xdr:col>45</xdr:col>
      <xdr:colOff>177800</xdr:colOff>
      <xdr:row>80</xdr:row>
      <xdr:rowOff>156845</xdr:rowOff>
    </xdr:to>
    <xdr:cxnSp macro="">
      <xdr:nvCxnSpPr>
        <xdr:cNvPr id="367" name="直線コネクタ 366">
          <a:extLst>
            <a:ext uri="{FF2B5EF4-FFF2-40B4-BE49-F238E27FC236}">
              <a16:creationId xmlns:a16="http://schemas.microsoft.com/office/drawing/2014/main" id="{00000000-0008-0000-1000-00006F010000}"/>
            </a:ext>
          </a:extLst>
        </xdr:cNvPr>
        <xdr:cNvCxnSpPr/>
      </xdr:nvCxnSpPr>
      <xdr:spPr>
        <a:xfrm flipV="1">
          <a:off x="7861300" y="1379982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106045</xdr:rowOff>
    </xdr:from>
    <xdr:to>
      <xdr:col>36</xdr:col>
      <xdr:colOff>165100</xdr:colOff>
      <xdr:row>81</xdr:row>
      <xdr:rowOff>36195</xdr:rowOff>
    </xdr:to>
    <xdr:sp macro="" textlink="">
      <xdr:nvSpPr>
        <xdr:cNvPr id="368" name="楕円 367">
          <a:extLst>
            <a:ext uri="{FF2B5EF4-FFF2-40B4-BE49-F238E27FC236}">
              <a16:creationId xmlns:a16="http://schemas.microsoft.com/office/drawing/2014/main" id="{00000000-0008-0000-1000-000070010000}"/>
            </a:ext>
          </a:extLst>
        </xdr:cNvPr>
        <xdr:cNvSpPr/>
      </xdr:nvSpPr>
      <xdr:spPr>
        <a:xfrm>
          <a:off x="69215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156845</xdr:rowOff>
    </xdr:from>
    <xdr:to>
      <xdr:col>41</xdr:col>
      <xdr:colOff>50800</xdr:colOff>
      <xdr:row>80</xdr:row>
      <xdr:rowOff>156845</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a:off x="6972300" y="13872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66040</xdr:rowOff>
    </xdr:from>
    <xdr:ext cx="469900" cy="257810"/>
    <xdr:sp macro="" textlink="">
      <xdr:nvSpPr>
        <xdr:cNvPr id="370" name="n_1aveValue【福祉施設】&#10;一人当たり面積">
          <a:extLst>
            <a:ext uri="{FF2B5EF4-FFF2-40B4-BE49-F238E27FC236}">
              <a16:creationId xmlns:a16="http://schemas.microsoft.com/office/drawing/2014/main" id="{00000000-0008-0000-1000-000072010000}"/>
            </a:ext>
          </a:extLst>
        </xdr:cNvPr>
        <xdr:cNvSpPr txBox="1"/>
      </xdr:nvSpPr>
      <xdr:spPr>
        <a:xfrm>
          <a:off x="9391650" y="14467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20320</xdr:rowOff>
    </xdr:from>
    <xdr:ext cx="468630" cy="257810"/>
    <xdr:sp macro="" textlink="">
      <xdr:nvSpPr>
        <xdr:cNvPr id="371" name="n_2aveValue【福祉施設】&#10;一人当たり面積">
          <a:extLst>
            <a:ext uri="{FF2B5EF4-FFF2-40B4-BE49-F238E27FC236}">
              <a16:creationId xmlns:a16="http://schemas.microsoft.com/office/drawing/2014/main" id="{00000000-0008-0000-1000-000073010000}"/>
            </a:ext>
          </a:extLst>
        </xdr:cNvPr>
        <xdr:cNvSpPr txBox="1"/>
      </xdr:nvSpPr>
      <xdr:spPr>
        <a:xfrm>
          <a:off x="8515350" y="14422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34290</xdr:rowOff>
    </xdr:from>
    <xdr:ext cx="468630" cy="259080"/>
    <xdr:sp macro="" textlink="">
      <xdr:nvSpPr>
        <xdr:cNvPr id="372" name="n_3aveValue【福祉施設】&#10;一人当たり面積">
          <a:extLst>
            <a:ext uri="{FF2B5EF4-FFF2-40B4-BE49-F238E27FC236}">
              <a16:creationId xmlns:a16="http://schemas.microsoft.com/office/drawing/2014/main" id="{00000000-0008-0000-1000-000074010000}"/>
            </a:ext>
          </a:extLst>
        </xdr:cNvPr>
        <xdr:cNvSpPr txBox="1"/>
      </xdr:nvSpPr>
      <xdr:spPr>
        <a:xfrm>
          <a:off x="7626350" y="1443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38735</xdr:rowOff>
    </xdr:from>
    <xdr:ext cx="468630" cy="259080"/>
    <xdr:sp macro="" textlink="">
      <xdr:nvSpPr>
        <xdr:cNvPr id="373" name="n_4aveValue【福祉施設】&#10;一人当たり面積">
          <a:extLst>
            <a:ext uri="{FF2B5EF4-FFF2-40B4-BE49-F238E27FC236}">
              <a16:creationId xmlns:a16="http://schemas.microsoft.com/office/drawing/2014/main" id="{00000000-0008-0000-1000-000075010000}"/>
            </a:ext>
          </a:extLst>
        </xdr:cNvPr>
        <xdr:cNvSpPr txBox="1"/>
      </xdr:nvSpPr>
      <xdr:spPr>
        <a:xfrm>
          <a:off x="6737350" y="14440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137160</xdr:rowOff>
    </xdr:from>
    <xdr:ext cx="469900" cy="259080"/>
    <xdr:sp macro="" textlink="">
      <xdr:nvSpPr>
        <xdr:cNvPr id="374" name="n_1mainValue【福祉施設】&#10;一人当たり面積">
          <a:extLst>
            <a:ext uri="{FF2B5EF4-FFF2-40B4-BE49-F238E27FC236}">
              <a16:creationId xmlns:a16="http://schemas.microsoft.com/office/drawing/2014/main" id="{00000000-0008-0000-1000-000076010000}"/>
            </a:ext>
          </a:extLst>
        </xdr:cNvPr>
        <xdr:cNvSpPr txBox="1"/>
      </xdr:nvSpPr>
      <xdr:spPr>
        <a:xfrm>
          <a:off x="9391650" y="1351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151130</xdr:rowOff>
    </xdr:from>
    <xdr:ext cx="468630" cy="259080"/>
    <xdr:sp macro="" textlink="">
      <xdr:nvSpPr>
        <xdr:cNvPr id="375" name="n_2mainValue【福祉施設】&#10;一人当たり面積">
          <a:extLst>
            <a:ext uri="{FF2B5EF4-FFF2-40B4-BE49-F238E27FC236}">
              <a16:creationId xmlns:a16="http://schemas.microsoft.com/office/drawing/2014/main" id="{00000000-0008-0000-1000-000077010000}"/>
            </a:ext>
          </a:extLst>
        </xdr:cNvPr>
        <xdr:cNvSpPr txBox="1"/>
      </xdr:nvSpPr>
      <xdr:spPr>
        <a:xfrm>
          <a:off x="8515350" y="13524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52705</xdr:rowOff>
    </xdr:from>
    <xdr:ext cx="468630" cy="257810"/>
    <xdr:sp macro="" textlink="">
      <xdr:nvSpPr>
        <xdr:cNvPr id="376" name="n_3mainValue【福祉施設】&#10;一人当たり面積">
          <a:extLst>
            <a:ext uri="{FF2B5EF4-FFF2-40B4-BE49-F238E27FC236}">
              <a16:creationId xmlns:a16="http://schemas.microsoft.com/office/drawing/2014/main" id="{00000000-0008-0000-1000-000078010000}"/>
            </a:ext>
          </a:extLst>
        </xdr:cNvPr>
        <xdr:cNvSpPr txBox="1"/>
      </xdr:nvSpPr>
      <xdr:spPr>
        <a:xfrm>
          <a:off x="7626350" y="135972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79</xdr:row>
      <xdr:rowOff>52705</xdr:rowOff>
    </xdr:from>
    <xdr:ext cx="468630" cy="257810"/>
    <xdr:sp macro="" textlink="">
      <xdr:nvSpPr>
        <xdr:cNvPr id="377" name="n_4mainValue【福祉施設】&#10;一人当たり面積">
          <a:extLst>
            <a:ext uri="{FF2B5EF4-FFF2-40B4-BE49-F238E27FC236}">
              <a16:creationId xmlns:a16="http://schemas.microsoft.com/office/drawing/2014/main" id="{00000000-0008-0000-1000-000079010000}"/>
            </a:ext>
          </a:extLst>
        </xdr:cNvPr>
        <xdr:cNvSpPr txBox="1"/>
      </xdr:nvSpPr>
      <xdr:spPr>
        <a:xfrm>
          <a:off x="6737350" y="135972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10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6" name="テキスト ボックス 385">
          <a:extLst>
            <a:ext uri="{FF2B5EF4-FFF2-40B4-BE49-F238E27FC236}">
              <a16:creationId xmlns:a16="http://schemas.microsoft.com/office/drawing/2014/main" id="{00000000-0008-0000-1000-000082010000}"/>
            </a:ext>
          </a:extLst>
        </xdr:cNvPr>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1000-000083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8" name="テキスト ボックス 387">
          <a:extLst>
            <a:ext uri="{FF2B5EF4-FFF2-40B4-BE49-F238E27FC236}">
              <a16:creationId xmlns:a16="http://schemas.microsoft.com/office/drawing/2014/main" id="{00000000-0008-0000-1000-000084010000}"/>
            </a:ext>
          </a:extLst>
        </xdr:cNvPr>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1000-000085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390" name="テキスト ボックス 389">
          <a:extLst>
            <a:ext uri="{FF2B5EF4-FFF2-40B4-BE49-F238E27FC236}">
              <a16:creationId xmlns:a16="http://schemas.microsoft.com/office/drawing/2014/main" id="{00000000-0008-0000-1000-000086010000}"/>
            </a:ext>
          </a:extLst>
        </xdr:cNvPr>
        <xdr:cNvSpPr txBox="1"/>
      </xdr:nvSpPr>
      <xdr:spPr>
        <a:xfrm>
          <a:off x="294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1000-000087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92" name="テキスト ボックス 391">
          <a:extLst>
            <a:ext uri="{FF2B5EF4-FFF2-40B4-BE49-F238E27FC236}">
              <a16:creationId xmlns:a16="http://schemas.microsoft.com/office/drawing/2014/main" id="{00000000-0008-0000-1000-000088010000}"/>
            </a:ext>
          </a:extLst>
        </xdr:cNvPr>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1000-000089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4" name="テキスト ボックス 393">
          <a:extLst>
            <a:ext uri="{FF2B5EF4-FFF2-40B4-BE49-F238E27FC236}">
              <a16:creationId xmlns:a16="http://schemas.microsoft.com/office/drawing/2014/main" id="{00000000-0008-0000-1000-00008A010000}"/>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1000-00008B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6" name="テキスト ボックス 395">
          <a:extLst>
            <a:ext uri="{FF2B5EF4-FFF2-40B4-BE49-F238E27FC236}">
              <a16:creationId xmlns:a16="http://schemas.microsoft.com/office/drawing/2014/main" id="{00000000-0008-0000-1000-00008C01000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1000-00008D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810"/>
    <xdr:sp macro="" textlink="">
      <xdr:nvSpPr>
        <xdr:cNvPr id="398" name="テキスト ボックス 397">
          <a:extLst>
            <a:ext uri="{FF2B5EF4-FFF2-40B4-BE49-F238E27FC236}">
              <a16:creationId xmlns:a16="http://schemas.microsoft.com/office/drawing/2014/main" id="{00000000-0008-0000-1000-00008E010000}"/>
            </a:ext>
          </a:extLst>
        </xdr:cNvPr>
        <xdr:cNvSpPr txBox="1"/>
      </xdr:nvSpPr>
      <xdr:spPr>
        <a:xfrm>
          <a:off x="358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1000-00008F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400" name="テキスト ボックス 399">
          <a:extLst>
            <a:ext uri="{FF2B5EF4-FFF2-40B4-BE49-F238E27FC236}">
              <a16:creationId xmlns:a16="http://schemas.microsoft.com/office/drawing/2014/main" id="{00000000-0008-0000-1000-000090010000}"/>
            </a:ext>
          </a:extLst>
        </xdr:cNvPr>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1000-000091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flipV="1">
          <a:off x="4634865" y="17032605"/>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144780</xdr:rowOff>
    </xdr:from>
    <xdr:ext cx="405130" cy="257810"/>
    <xdr:sp macro="" textlink="">
      <xdr:nvSpPr>
        <xdr:cNvPr id="403" name="【市民会館】&#10;有形固定資産減価償却率最小値テキスト">
          <a:extLst>
            <a:ext uri="{FF2B5EF4-FFF2-40B4-BE49-F238E27FC236}">
              <a16:creationId xmlns:a16="http://schemas.microsoft.com/office/drawing/2014/main" id="{00000000-0008-0000-1000-000093010000}"/>
            </a:ext>
          </a:extLst>
        </xdr:cNvPr>
        <xdr:cNvSpPr txBox="1"/>
      </xdr:nvSpPr>
      <xdr:spPr>
        <a:xfrm>
          <a:off x="4673600" y="18661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a:off x="4546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xdr:rowOff>
    </xdr:from>
    <xdr:ext cx="405130" cy="257810"/>
    <xdr:sp macro="" textlink="">
      <xdr:nvSpPr>
        <xdr:cNvPr id="405" name="【市民会館】&#10;有形固定資産減価償却率最大値テキスト">
          <a:extLst>
            <a:ext uri="{FF2B5EF4-FFF2-40B4-BE49-F238E27FC236}">
              <a16:creationId xmlns:a16="http://schemas.microsoft.com/office/drawing/2014/main" id="{00000000-0008-0000-1000-000095010000}"/>
            </a:ext>
          </a:extLst>
        </xdr:cNvPr>
        <xdr:cNvSpPr txBox="1"/>
      </xdr:nvSpPr>
      <xdr:spPr>
        <a:xfrm>
          <a:off x="4673600" y="168084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4546600" y="17032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116840</xdr:rowOff>
    </xdr:from>
    <xdr:ext cx="405130" cy="259080"/>
    <xdr:sp macro="" textlink="">
      <xdr:nvSpPr>
        <xdr:cNvPr id="407" name="【市民会館】&#10;有形固定資産減価償却率平均値テキスト">
          <a:extLst>
            <a:ext uri="{FF2B5EF4-FFF2-40B4-BE49-F238E27FC236}">
              <a16:creationId xmlns:a16="http://schemas.microsoft.com/office/drawing/2014/main" id="{00000000-0008-0000-1000-000097010000}"/>
            </a:ext>
          </a:extLst>
        </xdr:cNvPr>
        <xdr:cNvSpPr txBox="1"/>
      </xdr:nvSpPr>
      <xdr:spPr>
        <a:xfrm>
          <a:off x="4673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10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1000-000099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1000-00009A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29210</xdr:rowOff>
    </xdr:from>
    <xdr:to>
      <xdr:col>10</xdr:col>
      <xdr:colOff>165100</xdr:colOff>
      <xdr:row>103</xdr:row>
      <xdr:rowOff>130810</xdr:rowOff>
    </xdr:to>
    <xdr:sp macro="" textlink="">
      <xdr:nvSpPr>
        <xdr:cNvPr id="411" name="フローチャート: 判断 410">
          <a:extLst>
            <a:ext uri="{FF2B5EF4-FFF2-40B4-BE49-F238E27FC236}">
              <a16:creationId xmlns:a16="http://schemas.microsoft.com/office/drawing/2014/main" id="{00000000-0008-0000-1000-00009B010000}"/>
            </a:ext>
          </a:extLst>
        </xdr:cNvPr>
        <xdr:cNvSpPr/>
      </xdr:nvSpPr>
      <xdr:spPr>
        <a:xfrm>
          <a:off x="196850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1000-00009C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00000000-0008-0000-1000-00009E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46355</xdr:rowOff>
    </xdr:from>
    <xdr:to>
      <xdr:col>24</xdr:col>
      <xdr:colOff>114300</xdr:colOff>
      <xdr:row>105</xdr:row>
      <xdr:rowOff>147955</xdr:rowOff>
    </xdr:to>
    <xdr:sp macro="" textlink="">
      <xdr:nvSpPr>
        <xdr:cNvPr id="418" name="楕円 417">
          <a:extLst>
            <a:ext uri="{FF2B5EF4-FFF2-40B4-BE49-F238E27FC236}">
              <a16:creationId xmlns:a16="http://schemas.microsoft.com/office/drawing/2014/main" id="{00000000-0008-0000-1000-0000A2010000}"/>
            </a:ext>
          </a:extLst>
        </xdr:cNvPr>
        <xdr:cNvSpPr/>
      </xdr:nvSpPr>
      <xdr:spPr>
        <a:xfrm>
          <a:off x="4584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24765</xdr:rowOff>
    </xdr:from>
    <xdr:ext cx="405130" cy="259080"/>
    <xdr:sp macro="" textlink="">
      <xdr:nvSpPr>
        <xdr:cNvPr id="419" name="【市民会館】&#10;有形固定資産減価償却率該当値テキスト">
          <a:extLst>
            <a:ext uri="{FF2B5EF4-FFF2-40B4-BE49-F238E27FC236}">
              <a16:creationId xmlns:a16="http://schemas.microsoft.com/office/drawing/2014/main" id="{00000000-0008-0000-1000-0000A3010000}"/>
            </a:ext>
          </a:extLst>
        </xdr:cNvPr>
        <xdr:cNvSpPr txBox="1"/>
      </xdr:nvSpPr>
      <xdr:spPr>
        <a:xfrm>
          <a:off x="4673600" y="18027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2540</xdr:rowOff>
    </xdr:from>
    <xdr:to>
      <xdr:col>20</xdr:col>
      <xdr:colOff>38100</xdr:colOff>
      <xdr:row>105</xdr:row>
      <xdr:rowOff>104140</xdr:rowOff>
    </xdr:to>
    <xdr:sp macro="" textlink="">
      <xdr:nvSpPr>
        <xdr:cNvPr id="420" name="楕円 419">
          <a:extLst>
            <a:ext uri="{FF2B5EF4-FFF2-40B4-BE49-F238E27FC236}">
              <a16:creationId xmlns:a16="http://schemas.microsoft.com/office/drawing/2014/main" id="{00000000-0008-0000-1000-0000A4010000}"/>
            </a:ext>
          </a:extLst>
        </xdr:cNvPr>
        <xdr:cNvSpPr/>
      </xdr:nvSpPr>
      <xdr:spPr>
        <a:xfrm>
          <a:off x="374650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53340</xdr:rowOff>
    </xdr:from>
    <xdr:to>
      <xdr:col>24</xdr:col>
      <xdr:colOff>63500</xdr:colOff>
      <xdr:row>105</xdr:row>
      <xdr:rowOff>97790</xdr:rowOff>
    </xdr:to>
    <xdr:cxnSp macro="">
      <xdr:nvCxnSpPr>
        <xdr:cNvPr id="421" name="直線コネクタ 420">
          <a:extLst>
            <a:ext uri="{FF2B5EF4-FFF2-40B4-BE49-F238E27FC236}">
              <a16:creationId xmlns:a16="http://schemas.microsoft.com/office/drawing/2014/main" id="{00000000-0008-0000-1000-0000A5010000}"/>
            </a:ext>
          </a:extLst>
        </xdr:cNvPr>
        <xdr:cNvCxnSpPr/>
      </xdr:nvCxnSpPr>
      <xdr:spPr>
        <a:xfrm>
          <a:off x="3797300" y="180555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132080</xdr:rowOff>
    </xdr:from>
    <xdr:to>
      <xdr:col>15</xdr:col>
      <xdr:colOff>101600</xdr:colOff>
      <xdr:row>105</xdr:row>
      <xdr:rowOff>62230</xdr:rowOff>
    </xdr:to>
    <xdr:sp macro="" textlink="">
      <xdr:nvSpPr>
        <xdr:cNvPr id="422" name="楕円 421">
          <a:extLst>
            <a:ext uri="{FF2B5EF4-FFF2-40B4-BE49-F238E27FC236}">
              <a16:creationId xmlns:a16="http://schemas.microsoft.com/office/drawing/2014/main" id="{00000000-0008-0000-1000-0000A6010000}"/>
            </a:ext>
          </a:extLst>
        </xdr:cNvPr>
        <xdr:cNvSpPr/>
      </xdr:nvSpPr>
      <xdr:spPr>
        <a:xfrm>
          <a:off x="2857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xdr:rowOff>
    </xdr:from>
    <xdr:to>
      <xdr:col>19</xdr:col>
      <xdr:colOff>177800</xdr:colOff>
      <xdr:row>105</xdr:row>
      <xdr:rowOff>53340</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2908300" y="180136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92075</xdr:rowOff>
    </xdr:from>
    <xdr:to>
      <xdr:col>10</xdr:col>
      <xdr:colOff>165100</xdr:colOff>
      <xdr:row>105</xdr:row>
      <xdr:rowOff>22225</xdr:rowOff>
    </xdr:to>
    <xdr:sp macro="" textlink="">
      <xdr:nvSpPr>
        <xdr:cNvPr id="424" name="楕円 423">
          <a:extLst>
            <a:ext uri="{FF2B5EF4-FFF2-40B4-BE49-F238E27FC236}">
              <a16:creationId xmlns:a16="http://schemas.microsoft.com/office/drawing/2014/main" id="{00000000-0008-0000-1000-0000A8010000}"/>
            </a:ext>
          </a:extLst>
        </xdr:cNvPr>
        <xdr:cNvSpPr/>
      </xdr:nvSpPr>
      <xdr:spPr>
        <a:xfrm>
          <a:off x="1968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143510</xdr:rowOff>
    </xdr:from>
    <xdr:to>
      <xdr:col>15</xdr:col>
      <xdr:colOff>50800</xdr:colOff>
      <xdr:row>105</xdr:row>
      <xdr:rowOff>11430</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2019300" y="179743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50165</xdr:rowOff>
    </xdr:from>
    <xdr:to>
      <xdr:col>6</xdr:col>
      <xdr:colOff>38100</xdr:colOff>
      <xdr:row>104</xdr:row>
      <xdr:rowOff>151765</xdr:rowOff>
    </xdr:to>
    <xdr:sp macro="" textlink="">
      <xdr:nvSpPr>
        <xdr:cNvPr id="426" name="楕円 425">
          <a:extLst>
            <a:ext uri="{FF2B5EF4-FFF2-40B4-BE49-F238E27FC236}">
              <a16:creationId xmlns:a16="http://schemas.microsoft.com/office/drawing/2014/main" id="{00000000-0008-0000-1000-0000AA010000}"/>
            </a:ext>
          </a:extLst>
        </xdr:cNvPr>
        <xdr:cNvSpPr/>
      </xdr:nvSpPr>
      <xdr:spPr>
        <a:xfrm>
          <a:off x="107950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100965</xdr:rowOff>
    </xdr:from>
    <xdr:to>
      <xdr:col>10</xdr:col>
      <xdr:colOff>114300</xdr:colOff>
      <xdr:row>104</xdr:row>
      <xdr:rowOff>143510</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1130300" y="179317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170180</xdr:rowOff>
    </xdr:from>
    <xdr:ext cx="405130" cy="259080"/>
    <xdr:sp macro="" textlink="">
      <xdr:nvSpPr>
        <xdr:cNvPr id="428" name="n_1aveValue【市民会館】&#10;有形固定資産減価償却率">
          <a:extLst>
            <a:ext uri="{FF2B5EF4-FFF2-40B4-BE49-F238E27FC236}">
              <a16:creationId xmlns:a16="http://schemas.microsoft.com/office/drawing/2014/main" id="{00000000-0008-0000-1000-0000AC010000}"/>
            </a:ext>
          </a:extLst>
        </xdr:cNvPr>
        <xdr:cNvSpPr txBox="1"/>
      </xdr:nvSpPr>
      <xdr:spPr>
        <a:xfrm>
          <a:off x="3582035" y="1748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151130</xdr:rowOff>
    </xdr:from>
    <xdr:ext cx="403860" cy="259080"/>
    <xdr:sp macro="" textlink="">
      <xdr:nvSpPr>
        <xdr:cNvPr id="429" name="n_2aveValue【市民会館】&#10;有形固定資産減価償却率">
          <a:extLst>
            <a:ext uri="{FF2B5EF4-FFF2-40B4-BE49-F238E27FC236}">
              <a16:creationId xmlns:a16="http://schemas.microsoft.com/office/drawing/2014/main" id="{00000000-0008-0000-1000-0000AD010000}"/>
            </a:ext>
          </a:extLst>
        </xdr:cNvPr>
        <xdr:cNvSpPr txBox="1"/>
      </xdr:nvSpPr>
      <xdr:spPr>
        <a:xfrm>
          <a:off x="2705735" y="17467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147320</xdr:rowOff>
    </xdr:from>
    <xdr:ext cx="403860" cy="259080"/>
    <xdr:sp macro="" textlink="">
      <xdr:nvSpPr>
        <xdr:cNvPr id="430" name="n_3aveValue【市民会館】&#10;有形固定資産減価償却率">
          <a:extLst>
            <a:ext uri="{FF2B5EF4-FFF2-40B4-BE49-F238E27FC236}">
              <a16:creationId xmlns:a16="http://schemas.microsoft.com/office/drawing/2014/main" id="{00000000-0008-0000-1000-0000AE010000}"/>
            </a:ext>
          </a:extLst>
        </xdr:cNvPr>
        <xdr:cNvSpPr txBox="1"/>
      </xdr:nvSpPr>
      <xdr:spPr>
        <a:xfrm>
          <a:off x="1816735" y="17463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113030</xdr:rowOff>
    </xdr:from>
    <xdr:ext cx="403860" cy="259080"/>
    <xdr:sp macro="" textlink="">
      <xdr:nvSpPr>
        <xdr:cNvPr id="431" name="n_4aveValue【市民会館】&#10;有形固定資産減価償却率">
          <a:extLst>
            <a:ext uri="{FF2B5EF4-FFF2-40B4-BE49-F238E27FC236}">
              <a16:creationId xmlns:a16="http://schemas.microsoft.com/office/drawing/2014/main" id="{00000000-0008-0000-1000-0000AF010000}"/>
            </a:ext>
          </a:extLst>
        </xdr:cNvPr>
        <xdr:cNvSpPr txBox="1"/>
      </xdr:nvSpPr>
      <xdr:spPr>
        <a:xfrm>
          <a:off x="927735" y="17429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95250</xdr:rowOff>
    </xdr:from>
    <xdr:ext cx="405130" cy="259080"/>
    <xdr:sp macro="" textlink="">
      <xdr:nvSpPr>
        <xdr:cNvPr id="432" name="n_1mainValue【市民会館】&#10;有形固定資産減価償却率">
          <a:extLst>
            <a:ext uri="{FF2B5EF4-FFF2-40B4-BE49-F238E27FC236}">
              <a16:creationId xmlns:a16="http://schemas.microsoft.com/office/drawing/2014/main" id="{00000000-0008-0000-1000-0000B0010000}"/>
            </a:ext>
          </a:extLst>
        </xdr:cNvPr>
        <xdr:cNvSpPr txBox="1"/>
      </xdr:nvSpPr>
      <xdr:spPr>
        <a:xfrm>
          <a:off x="3582035" y="1809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53340</xdr:rowOff>
    </xdr:from>
    <xdr:ext cx="403860" cy="257810"/>
    <xdr:sp macro="" textlink="">
      <xdr:nvSpPr>
        <xdr:cNvPr id="433" name="n_2mainValue【市民会館】&#10;有形固定資産減価償却率">
          <a:extLst>
            <a:ext uri="{FF2B5EF4-FFF2-40B4-BE49-F238E27FC236}">
              <a16:creationId xmlns:a16="http://schemas.microsoft.com/office/drawing/2014/main" id="{00000000-0008-0000-1000-0000B1010000}"/>
            </a:ext>
          </a:extLst>
        </xdr:cNvPr>
        <xdr:cNvSpPr txBox="1"/>
      </xdr:nvSpPr>
      <xdr:spPr>
        <a:xfrm>
          <a:off x="2705735" y="180555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13335</xdr:rowOff>
    </xdr:from>
    <xdr:ext cx="403860" cy="259080"/>
    <xdr:sp macro="" textlink="">
      <xdr:nvSpPr>
        <xdr:cNvPr id="434" name="n_3mainValue【市民会館】&#10;有形固定資産減価償却率">
          <a:extLst>
            <a:ext uri="{FF2B5EF4-FFF2-40B4-BE49-F238E27FC236}">
              <a16:creationId xmlns:a16="http://schemas.microsoft.com/office/drawing/2014/main" id="{00000000-0008-0000-1000-0000B2010000}"/>
            </a:ext>
          </a:extLst>
        </xdr:cNvPr>
        <xdr:cNvSpPr txBox="1"/>
      </xdr:nvSpPr>
      <xdr:spPr>
        <a:xfrm>
          <a:off x="1816735" y="180155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143510</xdr:rowOff>
    </xdr:from>
    <xdr:ext cx="403860" cy="257810"/>
    <xdr:sp macro="" textlink="">
      <xdr:nvSpPr>
        <xdr:cNvPr id="435" name="n_4mainValue【市民会館】&#10;有形固定資産減価償却率">
          <a:extLst>
            <a:ext uri="{FF2B5EF4-FFF2-40B4-BE49-F238E27FC236}">
              <a16:creationId xmlns:a16="http://schemas.microsoft.com/office/drawing/2014/main" id="{00000000-0008-0000-1000-0000B3010000}"/>
            </a:ext>
          </a:extLst>
        </xdr:cNvPr>
        <xdr:cNvSpPr txBox="1"/>
      </xdr:nvSpPr>
      <xdr:spPr>
        <a:xfrm>
          <a:off x="927735" y="17974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10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1000-0000B5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1000-0000B6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1000-0000BA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4" name="テキスト ボックス 443">
          <a:extLst>
            <a:ext uri="{FF2B5EF4-FFF2-40B4-BE49-F238E27FC236}">
              <a16:creationId xmlns:a16="http://schemas.microsoft.com/office/drawing/2014/main" id="{00000000-0008-0000-1000-0000BC010000}"/>
            </a:ext>
          </a:extLst>
        </xdr:cNvPr>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1000-0000BD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1000-0000BE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47" name="テキスト ボックス 446">
          <a:extLst>
            <a:ext uri="{FF2B5EF4-FFF2-40B4-BE49-F238E27FC236}">
              <a16:creationId xmlns:a16="http://schemas.microsoft.com/office/drawing/2014/main" id="{00000000-0008-0000-1000-0000BF010000}"/>
            </a:ext>
          </a:extLst>
        </xdr:cNvPr>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1000-0000C0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53" name="テキスト ボックス 452">
          <a:extLst>
            <a:ext uri="{FF2B5EF4-FFF2-40B4-BE49-F238E27FC236}">
              <a16:creationId xmlns:a16="http://schemas.microsoft.com/office/drawing/2014/main" id="{00000000-0008-0000-1000-0000C5010000}"/>
            </a:ext>
          </a:extLst>
        </xdr:cNvPr>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1000-0000CA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1000-0000CB010000}"/>
            </a:ext>
          </a:extLst>
        </xdr:cNvPr>
        <xdr:cNvCxnSpPr/>
      </xdr:nvCxnSpPr>
      <xdr:spPr>
        <a:xfrm flipV="1">
          <a:off x="10476865" y="171564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41910</xdr:rowOff>
    </xdr:from>
    <xdr:ext cx="469900" cy="257810"/>
    <xdr:sp macro="" textlink="">
      <xdr:nvSpPr>
        <xdr:cNvPr id="460" name="【市民会館】&#10;一人当たり面積最小値テキスト">
          <a:extLst>
            <a:ext uri="{FF2B5EF4-FFF2-40B4-BE49-F238E27FC236}">
              <a16:creationId xmlns:a16="http://schemas.microsoft.com/office/drawing/2014/main" id="{00000000-0008-0000-1000-0000CC010000}"/>
            </a:ext>
          </a:extLst>
        </xdr:cNvPr>
        <xdr:cNvSpPr txBox="1"/>
      </xdr:nvSpPr>
      <xdr:spPr>
        <a:xfrm>
          <a:off x="10515600" y="18558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0388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129540</xdr:rowOff>
    </xdr:from>
    <xdr:ext cx="469900" cy="259080"/>
    <xdr:sp macro="" textlink="">
      <xdr:nvSpPr>
        <xdr:cNvPr id="462" name="【市民会館】&#10;一人当たり面積最大値テキスト">
          <a:extLst>
            <a:ext uri="{FF2B5EF4-FFF2-40B4-BE49-F238E27FC236}">
              <a16:creationId xmlns:a16="http://schemas.microsoft.com/office/drawing/2014/main" id="{00000000-0008-0000-1000-0000CE010000}"/>
            </a:ext>
          </a:extLst>
        </xdr:cNvPr>
        <xdr:cNvSpPr txBox="1"/>
      </xdr:nvSpPr>
      <xdr:spPr>
        <a:xfrm>
          <a:off x="105156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0388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86360</xdr:rowOff>
    </xdr:from>
    <xdr:ext cx="469900" cy="257810"/>
    <xdr:sp macro="" textlink="">
      <xdr:nvSpPr>
        <xdr:cNvPr id="464" name="【市民会館】&#10;一人当たり面積平均値テキスト">
          <a:extLst>
            <a:ext uri="{FF2B5EF4-FFF2-40B4-BE49-F238E27FC236}">
              <a16:creationId xmlns:a16="http://schemas.microsoft.com/office/drawing/2014/main" id="{00000000-0008-0000-1000-0000D0010000}"/>
            </a:ext>
          </a:extLst>
        </xdr:cNvPr>
        <xdr:cNvSpPr txBox="1"/>
      </xdr:nvSpPr>
      <xdr:spPr>
        <a:xfrm>
          <a:off x="10515600" y="179171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10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86360</xdr:rowOff>
    </xdr:from>
    <xdr:to>
      <xdr:col>50</xdr:col>
      <xdr:colOff>165100</xdr:colOff>
      <xdr:row>106</xdr:row>
      <xdr:rowOff>16510</xdr:rowOff>
    </xdr:to>
    <xdr:sp macro="" textlink="">
      <xdr:nvSpPr>
        <xdr:cNvPr id="466" name="フローチャート: 判断 465">
          <a:extLst>
            <a:ext uri="{FF2B5EF4-FFF2-40B4-BE49-F238E27FC236}">
              <a16:creationId xmlns:a16="http://schemas.microsoft.com/office/drawing/2014/main" id="{00000000-0008-0000-1000-0000D2010000}"/>
            </a:ext>
          </a:extLst>
        </xdr:cNvPr>
        <xdr:cNvSpPr/>
      </xdr:nvSpPr>
      <xdr:spPr>
        <a:xfrm>
          <a:off x="9588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1000-0000D3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1000-0000D4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1000-0000D5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0000000-0008-0000-1000-0000D6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1" name="テキスト ボックス 470">
          <a:extLst>
            <a:ext uri="{FF2B5EF4-FFF2-40B4-BE49-F238E27FC236}">
              <a16:creationId xmlns:a16="http://schemas.microsoft.com/office/drawing/2014/main" id="{00000000-0008-0000-1000-0000D7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75" name="楕円 474">
          <a:extLst>
            <a:ext uri="{FF2B5EF4-FFF2-40B4-BE49-F238E27FC236}">
              <a16:creationId xmlns:a16="http://schemas.microsoft.com/office/drawing/2014/main" id="{00000000-0008-0000-1000-0000DB010000}"/>
            </a:ext>
          </a:extLst>
        </xdr:cNvPr>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60960</xdr:rowOff>
    </xdr:from>
    <xdr:ext cx="469900" cy="259080"/>
    <xdr:sp macro="" textlink="">
      <xdr:nvSpPr>
        <xdr:cNvPr id="476" name="【市民会館】&#10;一人当たり面積該当値テキスト">
          <a:extLst>
            <a:ext uri="{FF2B5EF4-FFF2-40B4-BE49-F238E27FC236}">
              <a16:creationId xmlns:a16="http://schemas.microsoft.com/office/drawing/2014/main" id="{00000000-0008-0000-1000-0000DC010000}"/>
            </a:ext>
          </a:extLst>
        </xdr:cNvPr>
        <xdr:cNvSpPr txBox="1"/>
      </xdr:nvSpPr>
      <xdr:spPr>
        <a:xfrm>
          <a:off x="10515600" y="1806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86360</xdr:rowOff>
    </xdr:from>
    <xdr:to>
      <xdr:col>50</xdr:col>
      <xdr:colOff>165100</xdr:colOff>
      <xdr:row>106</xdr:row>
      <xdr:rowOff>16510</xdr:rowOff>
    </xdr:to>
    <xdr:sp macro="" textlink="">
      <xdr:nvSpPr>
        <xdr:cNvPr id="477" name="楕円 476">
          <a:extLst>
            <a:ext uri="{FF2B5EF4-FFF2-40B4-BE49-F238E27FC236}">
              <a16:creationId xmlns:a16="http://schemas.microsoft.com/office/drawing/2014/main" id="{00000000-0008-0000-1000-0000DD010000}"/>
            </a:ext>
          </a:extLst>
        </xdr:cNvPr>
        <xdr:cNvSpPr/>
      </xdr:nvSpPr>
      <xdr:spPr>
        <a:xfrm>
          <a:off x="9588500" y="180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137160</xdr:rowOff>
    </xdr:to>
    <xdr:cxnSp macro="">
      <xdr:nvCxnSpPr>
        <xdr:cNvPr id="478" name="直線コネクタ 477">
          <a:extLst>
            <a:ext uri="{FF2B5EF4-FFF2-40B4-BE49-F238E27FC236}">
              <a16:creationId xmlns:a16="http://schemas.microsoft.com/office/drawing/2014/main" id="{00000000-0008-0000-1000-0000DE010000}"/>
            </a:ext>
          </a:extLst>
        </xdr:cNvPr>
        <xdr:cNvCxnSpPr/>
      </xdr:nvCxnSpPr>
      <xdr:spPr>
        <a:xfrm flipV="1">
          <a:off x="9639300" y="181356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479" name="楕円 478">
          <a:extLst>
            <a:ext uri="{FF2B5EF4-FFF2-40B4-BE49-F238E27FC236}">
              <a16:creationId xmlns:a16="http://schemas.microsoft.com/office/drawing/2014/main" id="{00000000-0008-0000-1000-0000DF010000}"/>
            </a:ext>
          </a:extLst>
        </xdr:cNvPr>
        <xdr:cNvSpPr/>
      </xdr:nvSpPr>
      <xdr:spPr>
        <a:xfrm>
          <a:off x="869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137160</xdr:rowOff>
    </xdr:from>
    <xdr:to>
      <xdr:col>50</xdr:col>
      <xdr:colOff>114300</xdr:colOff>
      <xdr:row>105</xdr:row>
      <xdr:rowOff>144780</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flipV="1">
          <a:off x="8750300" y="18139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97790</xdr:rowOff>
    </xdr:from>
    <xdr:to>
      <xdr:col>41</xdr:col>
      <xdr:colOff>101600</xdr:colOff>
      <xdr:row>106</xdr:row>
      <xdr:rowOff>27940</xdr:rowOff>
    </xdr:to>
    <xdr:sp macro="" textlink="">
      <xdr:nvSpPr>
        <xdr:cNvPr id="481" name="楕円 480">
          <a:extLst>
            <a:ext uri="{FF2B5EF4-FFF2-40B4-BE49-F238E27FC236}">
              <a16:creationId xmlns:a16="http://schemas.microsoft.com/office/drawing/2014/main" id="{00000000-0008-0000-1000-0000E1010000}"/>
            </a:ext>
          </a:extLst>
        </xdr:cNvPr>
        <xdr:cNvSpPr/>
      </xdr:nvSpPr>
      <xdr:spPr>
        <a:xfrm>
          <a:off x="7810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144780</xdr:rowOff>
    </xdr:from>
    <xdr:to>
      <xdr:col>45</xdr:col>
      <xdr:colOff>177800</xdr:colOff>
      <xdr:row>105</xdr:row>
      <xdr:rowOff>148590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flipV="1">
          <a:off x="7861300" y="18147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101600</xdr:rowOff>
    </xdr:from>
    <xdr:to>
      <xdr:col>36</xdr:col>
      <xdr:colOff>165100</xdr:colOff>
      <xdr:row>106</xdr:row>
      <xdr:rowOff>31750</xdr:rowOff>
    </xdr:to>
    <xdr:sp macro="" textlink="">
      <xdr:nvSpPr>
        <xdr:cNvPr id="483" name="楕円 482">
          <a:extLst>
            <a:ext uri="{FF2B5EF4-FFF2-40B4-BE49-F238E27FC236}">
              <a16:creationId xmlns:a16="http://schemas.microsoft.com/office/drawing/2014/main" id="{00000000-0008-0000-1000-0000E3010000}"/>
            </a:ext>
          </a:extLst>
        </xdr:cNvPr>
        <xdr:cNvSpPr/>
      </xdr:nvSpPr>
      <xdr:spPr>
        <a:xfrm>
          <a:off x="692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148590</xdr:rowOff>
    </xdr:from>
    <xdr:to>
      <xdr:col>41</xdr:col>
      <xdr:colOff>50800</xdr:colOff>
      <xdr:row>105</xdr:row>
      <xdr:rowOff>152400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flipV="1">
          <a:off x="6972300" y="18150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7620</xdr:rowOff>
    </xdr:from>
    <xdr:ext cx="469900" cy="257810"/>
    <xdr:sp macro="" textlink="">
      <xdr:nvSpPr>
        <xdr:cNvPr id="485" name="n_1aveValue【市民会館】&#10;一人当たり面積">
          <a:extLst>
            <a:ext uri="{FF2B5EF4-FFF2-40B4-BE49-F238E27FC236}">
              <a16:creationId xmlns:a16="http://schemas.microsoft.com/office/drawing/2014/main" id="{00000000-0008-0000-1000-0000E5010000}"/>
            </a:ext>
          </a:extLst>
        </xdr:cNvPr>
        <xdr:cNvSpPr txBox="1"/>
      </xdr:nvSpPr>
      <xdr:spPr>
        <a:xfrm>
          <a:off x="9391650" y="18181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29210</xdr:rowOff>
    </xdr:from>
    <xdr:ext cx="468630" cy="257810"/>
    <xdr:sp macro="" textlink="">
      <xdr:nvSpPr>
        <xdr:cNvPr id="486" name="n_2aveValue【市民会館】&#10;一人当たり面積">
          <a:extLst>
            <a:ext uri="{FF2B5EF4-FFF2-40B4-BE49-F238E27FC236}">
              <a16:creationId xmlns:a16="http://schemas.microsoft.com/office/drawing/2014/main" id="{00000000-0008-0000-1000-0000E6010000}"/>
            </a:ext>
          </a:extLst>
        </xdr:cNvPr>
        <xdr:cNvSpPr txBox="1"/>
      </xdr:nvSpPr>
      <xdr:spPr>
        <a:xfrm>
          <a:off x="8515350" y="17860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40640</xdr:rowOff>
    </xdr:from>
    <xdr:ext cx="468630" cy="257810"/>
    <xdr:sp macro="" textlink="">
      <xdr:nvSpPr>
        <xdr:cNvPr id="487" name="n_3aveValue【市民会館】&#10;一人当たり面積">
          <a:extLst>
            <a:ext uri="{FF2B5EF4-FFF2-40B4-BE49-F238E27FC236}">
              <a16:creationId xmlns:a16="http://schemas.microsoft.com/office/drawing/2014/main" id="{00000000-0008-0000-1000-0000E7010000}"/>
            </a:ext>
          </a:extLst>
        </xdr:cNvPr>
        <xdr:cNvSpPr txBox="1"/>
      </xdr:nvSpPr>
      <xdr:spPr>
        <a:xfrm>
          <a:off x="7626350" y="17871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40640</xdr:rowOff>
    </xdr:from>
    <xdr:ext cx="468630" cy="257810"/>
    <xdr:sp macro="" textlink="">
      <xdr:nvSpPr>
        <xdr:cNvPr id="488" name="n_4aveValue【市民会館】&#10;一人当たり面積">
          <a:extLst>
            <a:ext uri="{FF2B5EF4-FFF2-40B4-BE49-F238E27FC236}">
              <a16:creationId xmlns:a16="http://schemas.microsoft.com/office/drawing/2014/main" id="{00000000-0008-0000-1000-0000E8010000}"/>
            </a:ext>
          </a:extLst>
        </xdr:cNvPr>
        <xdr:cNvSpPr txBox="1"/>
      </xdr:nvSpPr>
      <xdr:spPr>
        <a:xfrm>
          <a:off x="6737350" y="17871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33020</xdr:rowOff>
    </xdr:from>
    <xdr:ext cx="469900" cy="259080"/>
    <xdr:sp macro="" textlink="">
      <xdr:nvSpPr>
        <xdr:cNvPr id="489" name="n_1mainValue【市民会館】&#10;一人当たり面積">
          <a:extLst>
            <a:ext uri="{FF2B5EF4-FFF2-40B4-BE49-F238E27FC236}">
              <a16:creationId xmlns:a16="http://schemas.microsoft.com/office/drawing/2014/main" id="{00000000-0008-0000-1000-0000E9010000}"/>
            </a:ext>
          </a:extLst>
        </xdr:cNvPr>
        <xdr:cNvSpPr txBox="1"/>
      </xdr:nvSpPr>
      <xdr:spPr>
        <a:xfrm>
          <a:off x="9391650" y="1786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15240</xdr:rowOff>
    </xdr:from>
    <xdr:ext cx="468630" cy="259080"/>
    <xdr:sp macro="" textlink="">
      <xdr:nvSpPr>
        <xdr:cNvPr id="490" name="n_2mainValue【市民会館】&#10;一人当たり面積">
          <a:extLst>
            <a:ext uri="{FF2B5EF4-FFF2-40B4-BE49-F238E27FC236}">
              <a16:creationId xmlns:a16="http://schemas.microsoft.com/office/drawing/2014/main" id="{00000000-0008-0000-1000-0000EA010000}"/>
            </a:ext>
          </a:extLst>
        </xdr:cNvPr>
        <xdr:cNvSpPr txBox="1"/>
      </xdr:nvSpPr>
      <xdr:spPr>
        <a:xfrm>
          <a:off x="8515350" y="18188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19050</xdr:rowOff>
    </xdr:from>
    <xdr:ext cx="468630" cy="257810"/>
    <xdr:sp macro="" textlink="">
      <xdr:nvSpPr>
        <xdr:cNvPr id="491" name="n_3mainValue【市民会館】&#10;一人当たり面積">
          <a:extLst>
            <a:ext uri="{FF2B5EF4-FFF2-40B4-BE49-F238E27FC236}">
              <a16:creationId xmlns:a16="http://schemas.microsoft.com/office/drawing/2014/main" id="{00000000-0008-0000-1000-0000EB010000}"/>
            </a:ext>
          </a:extLst>
        </xdr:cNvPr>
        <xdr:cNvSpPr txBox="1"/>
      </xdr:nvSpPr>
      <xdr:spPr>
        <a:xfrm>
          <a:off x="7626350" y="18192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22860</xdr:rowOff>
    </xdr:from>
    <xdr:ext cx="468630" cy="259080"/>
    <xdr:sp macro="" textlink="">
      <xdr:nvSpPr>
        <xdr:cNvPr id="492" name="n_4mainValue【市民会館】&#10;一人当たり面積">
          <a:extLst>
            <a:ext uri="{FF2B5EF4-FFF2-40B4-BE49-F238E27FC236}">
              <a16:creationId xmlns:a16="http://schemas.microsoft.com/office/drawing/2014/main" id="{00000000-0008-0000-1000-0000EC010000}"/>
            </a:ext>
          </a:extLst>
        </xdr:cNvPr>
        <xdr:cNvSpPr txBox="1"/>
      </xdr:nvSpPr>
      <xdr:spPr>
        <a:xfrm>
          <a:off x="6737350" y="18196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10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1000-0000EE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1000-0000F1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1000-0000F2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1000-0000F3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10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501" name="テキスト ボックス 500">
          <a:extLst>
            <a:ext uri="{FF2B5EF4-FFF2-40B4-BE49-F238E27FC236}">
              <a16:creationId xmlns:a16="http://schemas.microsoft.com/office/drawing/2014/main" id="{00000000-0008-0000-1000-0000F5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1000-0000F6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509" name="テキスト ボックス 508">
          <a:extLst>
            <a:ext uri="{FF2B5EF4-FFF2-40B4-BE49-F238E27FC236}">
              <a16:creationId xmlns:a16="http://schemas.microsoft.com/office/drawing/2014/main" id="{00000000-0008-0000-1000-0000FD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1000-000005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40640</xdr:rowOff>
    </xdr:from>
    <xdr:to>
      <xdr:col>85</xdr:col>
      <xdr:colOff>126365</xdr:colOff>
      <xdr:row>41</xdr:row>
      <xdr:rowOff>167640</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flipV="1">
          <a:off x="16318865" y="58699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519" name="【一般廃棄物処理施設】&#10;有形固定資産減価償却率最小値テキスト">
          <a:extLst>
            <a:ext uri="{FF2B5EF4-FFF2-40B4-BE49-F238E27FC236}">
              <a16:creationId xmlns:a16="http://schemas.microsoft.com/office/drawing/2014/main" id="{00000000-0008-0000-1000-000007020000}"/>
            </a:ext>
          </a:extLst>
        </xdr:cNvPr>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158115</xdr:rowOff>
    </xdr:from>
    <xdr:ext cx="405130" cy="257810"/>
    <xdr:sp macro="" textlink="">
      <xdr:nvSpPr>
        <xdr:cNvPr id="521" name="【一般廃棄物処理施設】&#10;有形固定資産減価償却率最大値テキスト">
          <a:extLst>
            <a:ext uri="{FF2B5EF4-FFF2-40B4-BE49-F238E27FC236}">
              <a16:creationId xmlns:a16="http://schemas.microsoft.com/office/drawing/2014/main" id="{00000000-0008-0000-1000-000009020000}"/>
            </a:ext>
          </a:extLst>
        </xdr:cNvPr>
        <xdr:cNvSpPr txBox="1"/>
      </xdr:nvSpPr>
      <xdr:spPr>
        <a:xfrm>
          <a:off x="16357600" y="5644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40640</xdr:rowOff>
    </xdr:from>
    <xdr:to>
      <xdr:col>86</xdr:col>
      <xdr:colOff>25400</xdr:colOff>
      <xdr:row>34</xdr:row>
      <xdr:rowOff>40640</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137795</xdr:rowOff>
    </xdr:from>
    <xdr:ext cx="405130" cy="259080"/>
    <xdr:sp macro="" textlink="">
      <xdr:nvSpPr>
        <xdr:cNvPr id="523" name="【一般廃棄物処理施設】&#10;有形固定資産減価償却率平均値テキスト">
          <a:extLst>
            <a:ext uri="{FF2B5EF4-FFF2-40B4-BE49-F238E27FC236}">
              <a16:creationId xmlns:a16="http://schemas.microsoft.com/office/drawing/2014/main" id="{00000000-0008-0000-1000-00000B020000}"/>
            </a:ext>
          </a:extLst>
        </xdr:cNvPr>
        <xdr:cNvSpPr txBox="1"/>
      </xdr:nvSpPr>
      <xdr:spPr>
        <a:xfrm>
          <a:off x="16357600" y="648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24" name="フローチャート: 判断 523">
          <a:extLst>
            <a:ext uri="{FF2B5EF4-FFF2-40B4-BE49-F238E27FC236}">
              <a16:creationId xmlns:a16="http://schemas.microsoft.com/office/drawing/2014/main" id="{00000000-0008-0000-1000-00000C020000}"/>
            </a:ext>
          </a:extLst>
        </xdr:cNvPr>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00000000-0008-0000-1000-00000D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0000000-0008-0000-1000-00000E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157480</xdr:rowOff>
    </xdr:from>
    <xdr:to>
      <xdr:col>72</xdr:col>
      <xdr:colOff>38100</xdr:colOff>
      <xdr:row>39</xdr:row>
      <xdr:rowOff>87630</xdr:rowOff>
    </xdr:to>
    <xdr:sp macro="" textlink="">
      <xdr:nvSpPr>
        <xdr:cNvPr id="527" name="フローチャート: 判断 526">
          <a:extLst>
            <a:ext uri="{FF2B5EF4-FFF2-40B4-BE49-F238E27FC236}">
              <a16:creationId xmlns:a16="http://schemas.microsoft.com/office/drawing/2014/main" id="{00000000-0008-0000-1000-00000F020000}"/>
            </a:ext>
          </a:extLst>
        </xdr:cNvPr>
        <xdr:cNvSpPr/>
      </xdr:nvSpPr>
      <xdr:spPr>
        <a:xfrm>
          <a:off x="1365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00000000-0008-0000-1000-000010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9" name="テキスト ボックス 528">
          <a:extLst>
            <a:ext uri="{FF2B5EF4-FFF2-40B4-BE49-F238E27FC236}">
              <a16:creationId xmlns:a16="http://schemas.microsoft.com/office/drawing/2014/main" id="{00000000-0008-0000-1000-000011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00000000-0008-0000-1000-000013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52070</xdr:rowOff>
    </xdr:from>
    <xdr:to>
      <xdr:col>85</xdr:col>
      <xdr:colOff>177800</xdr:colOff>
      <xdr:row>40</xdr:row>
      <xdr:rowOff>153035</xdr:rowOff>
    </xdr:to>
    <xdr:sp macro="" textlink="">
      <xdr:nvSpPr>
        <xdr:cNvPr id="534" name="楕円 533">
          <a:extLst>
            <a:ext uri="{FF2B5EF4-FFF2-40B4-BE49-F238E27FC236}">
              <a16:creationId xmlns:a16="http://schemas.microsoft.com/office/drawing/2014/main" id="{00000000-0008-0000-1000-000016020000}"/>
            </a:ext>
          </a:extLst>
        </xdr:cNvPr>
        <xdr:cNvSpPr/>
      </xdr:nvSpPr>
      <xdr:spPr>
        <a:xfrm>
          <a:off x="162687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29845</xdr:rowOff>
    </xdr:from>
    <xdr:ext cx="405130" cy="257810"/>
    <xdr:sp macro="" textlink="">
      <xdr:nvSpPr>
        <xdr:cNvPr id="535" name="【一般廃棄物処理施設】&#10;有形固定資産減価償却率該当値テキスト">
          <a:extLst>
            <a:ext uri="{FF2B5EF4-FFF2-40B4-BE49-F238E27FC236}">
              <a16:creationId xmlns:a16="http://schemas.microsoft.com/office/drawing/2014/main" id="{00000000-0008-0000-1000-000017020000}"/>
            </a:ext>
          </a:extLst>
        </xdr:cNvPr>
        <xdr:cNvSpPr txBox="1"/>
      </xdr:nvSpPr>
      <xdr:spPr>
        <a:xfrm>
          <a:off x="16357600" y="6887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99060</xdr:rowOff>
    </xdr:from>
    <xdr:to>
      <xdr:col>81</xdr:col>
      <xdr:colOff>101600</xdr:colOff>
      <xdr:row>41</xdr:row>
      <xdr:rowOff>29210</xdr:rowOff>
    </xdr:to>
    <xdr:sp macro="" textlink="">
      <xdr:nvSpPr>
        <xdr:cNvPr id="536" name="楕円 535">
          <a:extLst>
            <a:ext uri="{FF2B5EF4-FFF2-40B4-BE49-F238E27FC236}">
              <a16:creationId xmlns:a16="http://schemas.microsoft.com/office/drawing/2014/main" id="{00000000-0008-0000-1000-000018020000}"/>
            </a:ext>
          </a:extLst>
        </xdr:cNvPr>
        <xdr:cNvSpPr/>
      </xdr:nvSpPr>
      <xdr:spPr>
        <a:xfrm>
          <a:off x="154305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102235</xdr:rowOff>
    </xdr:from>
    <xdr:to>
      <xdr:col>85</xdr:col>
      <xdr:colOff>127000</xdr:colOff>
      <xdr:row>40</xdr:row>
      <xdr:rowOff>149860</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flipV="1">
          <a:off x="15481300" y="696023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538" name="楕円 537">
          <a:extLst>
            <a:ext uri="{FF2B5EF4-FFF2-40B4-BE49-F238E27FC236}">
              <a16:creationId xmlns:a16="http://schemas.microsoft.com/office/drawing/2014/main" id="{00000000-0008-0000-1000-00001A020000}"/>
            </a:ext>
          </a:extLst>
        </xdr:cNvPr>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149860</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4592300" y="69684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36830</xdr:rowOff>
    </xdr:from>
    <xdr:to>
      <xdr:col>72</xdr:col>
      <xdr:colOff>38100</xdr:colOff>
      <xdr:row>40</xdr:row>
      <xdr:rowOff>138430</xdr:rowOff>
    </xdr:to>
    <xdr:sp macro="" textlink="">
      <xdr:nvSpPr>
        <xdr:cNvPr id="540" name="楕円 539">
          <a:extLst>
            <a:ext uri="{FF2B5EF4-FFF2-40B4-BE49-F238E27FC236}">
              <a16:creationId xmlns:a16="http://schemas.microsoft.com/office/drawing/2014/main" id="{00000000-0008-0000-1000-00001C020000}"/>
            </a:ext>
          </a:extLst>
        </xdr:cNvPr>
        <xdr:cNvSpPr/>
      </xdr:nvSpPr>
      <xdr:spPr>
        <a:xfrm>
          <a:off x="1365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87630</xdr:rowOff>
    </xdr:from>
    <xdr:to>
      <xdr:col>76</xdr:col>
      <xdr:colOff>114300</xdr:colOff>
      <xdr:row>40</xdr:row>
      <xdr:rowOff>110490</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3703300" y="69456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154940</xdr:rowOff>
    </xdr:from>
    <xdr:to>
      <xdr:col>67</xdr:col>
      <xdr:colOff>101600</xdr:colOff>
      <xdr:row>40</xdr:row>
      <xdr:rowOff>84455</xdr:rowOff>
    </xdr:to>
    <xdr:sp macro="" textlink="">
      <xdr:nvSpPr>
        <xdr:cNvPr id="542" name="楕円 541">
          <a:extLst>
            <a:ext uri="{FF2B5EF4-FFF2-40B4-BE49-F238E27FC236}">
              <a16:creationId xmlns:a16="http://schemas.microsoft.com/office/drawing/2014/main" id="{00000000-0008-0000-1000-00001E020000}"/>
            </a:ext>
          </a:extLst>
        </xdr:cNvPr>
        <xdr:cNvSpPr/>
      </xdr:nvSpPr>
      <xdr:spPr>
        <a:xfrm>
          <a:off x="127635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33655</xdr:rowOff>
    </xdr:from>
    <xdr:to>
      <xdr:col>71</xdr:col>
      <xdr:colOff>177800</xdr:colOff>
      <xdr:row>40</xdr:row>
      <xdr:rowOff>87630</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a:off x="12814300" y="68916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63500</xdr:rowOff>
    </xdr:from>
    <xdr:ext cx="405130" cy="257810"/>
    <xdr:sp macro="" textlink="">
      <xdr:nvSpPr>
        <xdr:cNvPr id="544" name="n_1aveValue【一般廃棄物処理施設】&#10;有形固定資産減価償却率">
          <a:extLst>
            <a:ext uri="{FF2B5EF4-FFF2-40B4-BE49-F238E27FC236}">
              <a16:creationId xmlns:a16="http://schemas.microsoft.com/office/drawing/2014/main" id="{00000000-0008-0000-1000-000020020000}"/>
            </a:ext>
          </a:extLst>
        </xdr:cNvPr>
        <xdr:cNvSpPr txBox="1"/>
      </xdr:nvSpPr>
      <xdr:spPr>
        <a:xfrm>
          <a:off x="15266035" y="64071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143510</xdr:rowOff>
    </xdr:from>
    <xdr:ext cx="403860" cy="257810"/>
    <xdr:sp macro="" textlink="">
      <xdr:nvSpPr>
        <xdr:cNvPr id="545" name="n_2aveValue【一般廃棄物処理施設】&#10;有形固定資産減価償却率">
          <a:extLst>
            <a:ext uri="{FF2B5EF4-FFF2-40B4-BE49-F238E27FC236}">
              <a16:creationId xmlns:a16="http://schemas.microsoft.com/office/drawing/2014/main" id="{00000000-0008-0000-1000-000021020000}"/>
            </a:ext>
          </a:extLst>
        </xdr:cNvPr>
        <xdr:cNvSpPr txBox="1"/>
      </xdr:nvSpPr>
      <xdr:spPr>
        <a:xfrm>
          <a:off x="14389735" y="6487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104140</xdr:rowOff>
    </xdr:from>
    <xdr:ext cx="403860" cy="259080"/>
    <xdr:sp macro="" textlink="">
      <xdr:nvSpPr>
        <xdr:cNvPr id="546" name="n_3aveValue【一般廃棄物処理施設】&#10;有形固定資産減価償却率">
          <a:extLst>
            <a:ext uri="{FF2B5EF4-FFF2-40B4-BE49-F238E27FC236}">
              <a16:creationId xmlns:a16="http://schemas.microsoft.com/office/drawing/2014/main" id="{00000000-0008-0000-1000-000022020000}"/>
            </a:ext>
          </a:extLst>
        </xdr:cNvPr>
        <xdr:cNvSpPr txBox="1"/>
      </xdr:nvSpPr>
      <xdr:spPr>
        <a:xfrm>
          <a:off x="13500735" y="6447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132080</xdr:rowOff>
    </xdr:from>
    <xdr:ext cx="403860" cy="257810"/>
    <xdr:sp macro="" textlink="">
      <xdr:nvSpPr>
        <xdr:cNvPr id="547" name="n_4aveValue【一般廃棄物処理施設】&#10;有形固定資産減価償却率">
          <a:extLst>
            <a:ext uri="{FF2B5EF4-FFF2-40B4-BE49-F238E27FC236}">
              <a16:creationId xmlns:a16="http://schemas.microsoft.com/office/drawing/2014/main" id="{00000000-0008-0000-1000-000023020000}"/>
            </a:ext>
          </a:extLst>
        </xdr:cNvPr>
        <xdr:cNvSpPr txBox="1"/>
      </xdr:nvSpPr>
      <xdr:spPr>
        <a:xfrm>
          <a:off x="12611735" y="64757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20320</xdr:rowOff>
    </xdr:from>
    <xdr:ext cx="405130" cy="257810"/>
    <xdr:sp macro="" textlink="">
      <xdr:nvSpPr>
        <xdr:cNvPr id="548" name="n_1mainValue【一般廃棄物処理施設】&#10;有形固定資産減価償却率">
          <a:extLst>
            <a:ext uri="{FF2B5EF4-FFF2-40B4-BE49-F238E27FC236}">
              <a16:creationId xmlns:a16="http://schemas.microsoft.com/office/drawing/2014/main" id="{00000000-0008-0000-1000-000024020000}"/>
            </a:ext>
          </a:extLst>
        </xdr:cNvPr>
        <xdr:cNvSpPr txBox="1"/>
      </xdr:nvSpPr>
      <xdr:spPr>
        <a:xfrm>
          <a:off x="15266035" y="7049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152400</xdr:rowOff>
    </xdr:from>
    <xdr:ext cx="403860" cy="259080"/>
    <xdr:sp macro="" textlink="">
      <xdr:nvSpPr>
        <xdr:cNvPr id="549" name="n_2mainValue【一般廃棄物処理施設】&#10;有形固定資産減価償却率">
          <a:extLst>
            <a:ext uri="{FF2B5EF4-FFF2-40B4-BE49-F238E27FC236}">
              <a16:creationId xmlns:a16="http://schemas.microsoft.com/office/drawing/2014/main" id="{00000000-0008-0000-1000-000025020000}"/>
            </a:ext>
          </a:extLst>
        </xdr:cNvPr>
        <xdr:cNvSpPr txBox="1"/>
      </xdr:nvSpPr>
      <xdr:spPr>
        <a:xfrm>
          <a:off x="14389735" y="70104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129540</xdr:rowOff>
    </xdr:from>
    <xdr:ext cx="403860" cy="259080"/>
    <xdr:sp macro="" textlink="">
      <xdr:nvSpPr>
        <xdr:cNvPr id="550" name="n_3mainValue【一般廃棄物処理施設】&#10;有形固定資産減価償却率">
          <a:extLst>
            <a:ext uri="{FF2B5EF4-FFF2-40B4-BE49-F238E27FC236}">
              <a16:creationId xmlns:a16="http://schemas.microsoft.com/office/drawing/2014/main" id="{00000000-0008-0000-1000-000026020000}"/>
            </a:ext>
          </a:extLst>
        </xdr:cNvPr>
        <xdr:cNvSpPr txBox="1"/>
      </xdr:nvSpPr>
      <xdr:spPr>
        <a:xfrm>
          <a:off x="13500735" y="6987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75565</xdr:rowOff>
    </xdr:from>
    <xdr:ext cx="403860" cy="257810"/>
    <xdr:sp macro="" textlink="">
      <xdr:nvSpPr>
        <xdr:cNvPr id="551" name="n_4mainValue【一般廃棄物処理施設】&#10;有形固定資産減価償却率">
          <a:extLst>
            <a:ext uri="{FF2B5EF4-FFF2-40B4-BE49-F238E27FC236}">
              <a16:creationId xmlns:a16="http://schemas.microsoft.com/office/drawing/2014/main" id="{00000000-0008-0000-1000-000027020000}"/>
            </a:ext>
          </a:extLst>
        </xdr:cNvPr>
        <xdr:cNvSpPr txBox="1"/>
      </xdr:nvSpPr>
      <xdr:spPr>
        <a:xfrm>
          <a:off x="12611735" y="69335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10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1000-000029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1000-00002B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1000-00002C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1000-00002D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1000-00002E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10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1000-000032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650" cy="259080"/>
    <xdr:sp macro="" textlink="">
      <xdr:nvSpPr>
        <xdr:cNvPr id="563" name="テキスト ボックス 562">
          <a:extLst>
            <a:ext uri="{FF2B5EF4-FFF2-40B4-BE49-F238E27FC236}">
              <a16:creationId xmlns:a16="http://schemas.microsoft.com/office/drawing/2014/main" id="{00000000-0008-0000-1000-000033020000}"/>
            </a:ext>
          </a:extLst>
        </xdr:cNvPr>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360" cy="25908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360" cy="259080"/>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360" cy="259080"/>
    <xdr:sp macro="" textlink="">
      <xdr:nvSpPr>
        <xdr:cNvPr id="569" name="テキスト ボックス 568">
          <a:extLst>
            <a:ext uri="{FF2B5EF4-FFF2-40B4-BE49-F238E27FC236}">
              <a16:creationId xmlns:a16="http://schemas.microsoft.com/office/drawing/2014/main" id="{00000000-0008-0000-1000-000039020000}"/>
            </a:ext>
          </a:extLst>
        </xdr:cNvPr>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71" name="テキスト ボックス 570">
          <a:extLst>
            <a:ext uri="{FF2B5EF4-FFF2-40B4-BE49-F238E27FC236}">
              <a16:creationId xmlns:a16="http://schemas.microsoft.com/office/drawing/2014/main" id="{00000000-0008-0000-1000-00003B020000}"/>
            </a:ext>
          </a:extLst>
        </xdr:cNvPr>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1000-00003C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83185</xdr:rowOff>
    </xdr:from>
    <xdr:to>
      <xdr:col>116</xdr:col>
      <xdr:colOff>62865</xdr:colOff>
      <xdr:row>41</xdr:row>
      <xdr:rowOff>132080</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flipV="1">
          <a:off x="22160865" y="591248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135255</xdr:rowOff>
    </xdr:from>
    <xdr:ext cx="378460" cy="257810"/>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1000-00003E020000}"/>
            </a:ext>
          </a:extLst>
        </xdr:cNvPr>
        <xdr:cNvSpPr txBox="1"/>
      </xdr:nvSpPr>
      <xdr:spPr>
        <a:xfrm>
          <a:off x="22199600" y="71647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132080</xdr:rowOff>
    </xdr:from>
    <xdr:to>
      <xdr:col>116</xdr:col>
      <xdr:colOff>152400</xdr:colOff>
      <xdr:row>41</xdr:row>
      <xdr:rowOff>132080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29845</xdr:rowOff>
    </xdr:from>
    <xdr:ext cx="598805" cy="257810"/>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1000-000040020000}"/>
            </a:ext>
          </a:extLst>
        </xdr:cNvPr>
        <xdr:cNvSpPr txBox="1"/>
      </xdr:nvSpPr>
      <xdr:spPr>
        <a:xfrm>
          <a:off x="22199600" y="56876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83185</xdr:rowOff>
    </xdr:from>
    <xdr:to>
      <xdr:col>116</xdr:col>
      <xdr:colOff>152400</xdr:colOff>
      <xdr:row>34</xdr:row>
      <xdr:rowOff>83185</xdr:rowOff>
    </xdr:to>
    <xdr:cxnSp macro="">
      <xdr:nvCxnSpPr>
        <xdr:cNvPr id="577" name="直線コネクタ 576">
          <a:extLst>
            <a:ext uri="{FF2B5EF4-FFF2-40B4-BE49-F238E27FC236}">
              <a16:creationId xmlns:a16="http://schemas.microsoft.com/office/drawing/2014/main" id="{00000000-0008-0000-1000-000041020000}"/>
            </a:ext>
          </a:extLst>
        </xdr:cNvPr>
        <xdr:cNvCxnSpPr/>
      </xdr:nvCxnSpPr>
      <xdr:spPr>
        <a:xfrm>
          <a:off x="22072600" y="59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53975</xdr:rowOff>
    </xdr:from>
    <xdr:ext cx="534670" cy="257810"/>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1000-000042020000}"/>
            </a:ext>
          </a:extLst>
        </xdr:cNvPr>
        <xdr:cNvSpPr txBox="1"/>
      </xdr:nvSpPr>
      <xdr:spPr>
        <a:xfrm>
          <a:off x="22199600" y="65690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31115</xdr:rowOff>
    </xdr:from>
    <xdr:to>
      <xdr:col>116</xdr:col>
      <xdr:colOff>114300</xdr:colOff>
      <xdr:row>39</xdr:row>
      <xdr:rowOff>132715</xdr:rowOff>
    </xdr:to>
    <xdr:sp macro="" textlink="">
      <xdr:nvSpPr>
        <xdr:cNvPr id="579" name="フローチャート: 判断 578">
          <a:extLst>
            <a:ext uri="{FF2B5EF4-FFF2-40B4-BE49-F238E27FC236}">
              <a16:creationId xmlns:a16="http://schemas.microsoft.com/office/drawing/2014/main" id="{00000000-0008-0000-1000-000043020000}"/>
            </a:ext>
          </a:extLst>
        </xdr:cNvPr>
        <xdr:cNvSpPr/>
      </xdr:nvSpPr>
      <xdr:spPr>
        <a:xfrm>
          <a:off x="22110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6985</xdr:rowOff>
    </xdr:from>
    <xdr:to>
      <xdr:col>112</xdr:col>
      <xdr:colOff>38100</xdr:colOff>
      <xdr:row>39</xdr:row>
      <xdr:rowOff>109220</xdr:rowOff>
    </xdr:to>
    <xdr:sp macro="" textlink="">
      <xdr:nvSpPr>
        <xdr:cNvPr id="580" name="フローチャート: 判断 579">
          <a:extLst>
            <a:ext uri="{FF2B5EF4-FFF2-40B4-BE49-F238E27FC236}">
              <a16:creationId xmlns:a16="http://schemas.microsoft.com/office/drawing/2014/main" id="{00000000-0008-0000-1000-000044020000}"/>
            </a:ext>
          </a:extLst>
        </xdr:cNvPr>
        <xdr:cNvSpPr/>
      </xdr:nvSpPr>
      <xdr:spPr>
        <a:xfrm>
          <a:off x="2127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3810</xdr:rowOff>
    </xdr:from>
    <xdr:to>
      <xdr:col>107</xdr:col>
      <xdr:colOff>101600</xdr:colOff>
      <xdr:row>39</xdr:row>
      <xdr:rowOff>105410</xdr:rowOff>
    </xdr:to>
    <xdr:sp macro="" textlink="">
      <xdr:nvSpPr>
        <xdr:cNvPr id="581" name="フローチャート: 判断 580">
          <a:extLst>
            <a:ext uri="{FF2B5EF4-FFF2-40B4-BE49-F238E27FC236}">
              <a16:creationId xmlns:a16="http://schemas.microsoft.com/office/drawing/2014/main" id="{00000000-0008-0000-1000-000045020000}"/>
            </a:ext>
          </a:extLst>
        </xdr:cNvPr>
        <xdr:cNvSpPr/>
      </xdr:nvSpPr>
      <xdr:spPr>
        <a:xfrm>
          <a:off x="20383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1270</xdr:rowOff>
    </xdr:from>
    <xdr:to>
      <xdr:col>102</xdr:col>
      <xdr:colOff>165100</xdr:colOff>
      <xdr:row>39</xdr:row>
      <xdr:rowOff>102870</xdr:rowOff>
    </xdr:to>
    <xdr:sp macro="" textlink="">
      <xdr:nvSpPr>
        <xdr:cNvPr id="582" name="フローチャート: 判断 581">
          <a:extLst>
            <a:ext uri="{FF2B5EF4-FFF2-40B4-BE49-F238E27FC236}">
              <a16:creationId xmlns:a16="http://schemas.microsoft.com/office/drawing/2014/main" id="{00000000-0008-0000-1000-000046020000}"/>
            </a:ext>
          </a:extLst>
        </xdr:cNvPr>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24765</xdr:rowOff>
    </xdr:from>
    <xdr:to>
      <xdr:col>98</xdr:col>
      <xdr:colOff>38100</xdr:colOff>
      <xdr:row>39</xdr:row>
      <xdr:rowOff>126365</xdr:rowOff>
    </xdr:to>
    <xdr:sp macro="" textlink="">
      <xdr:nvSpPr>
        <xdr:cNvPr id="583" name="フローチャート: 判断 582">
          <a:extLst>
            <a:ext uri="{FF2B5EF4-FFF2-40B4-BE49-F238E27FC236}">
              <a16:creationId xmlns:a16="http://schemas.microsoft.com/office/drawing/2014/main" id="{00000000-0008-0000-1000-000047020000}"/>
            </a:ext>
          </a:extLst>
        </xdr:cNvPr>
        <xdr:cNvSpPr/>
      </xdr:nvSpPr>
      <xdr:spPr>
        <a:xfrm>
          <a:off x="18605500" y="671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00000000-0008-0000-1000-000048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00000000-0008-0000-1000-00004A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00000000-0008-0000-1000-00004C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86360</xdr:rowOff>
    </xdr:from>
    <xdr:to>
      <xdr:col>116</xdr:col>
      <xdr:colOff>114300</xdr:colOff>
      <xdr:row>40</xdr:row>
      <xdr:rowOff>16510</xdr:rowOff>
    </xdr:to>
    <xdr:sp macro="" textlink="">
      <xdr:nvSpPr>
        <xdr:cNvPr id="589" name="楕円 588">
          <a:extLst>
            <a:ext uri="{FF2B5EF4-FFF2-40B4-BE49-F238E27FC236}">
              <a16:creationId xmlns:a16="http://schemas.microsoft.com/office/drawing/2014/main" id="{00000000-0008-0000-1000-00004D020000}"/>
            </a:ext>
          </a:extLst>
        </xdr:cNvPr>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64770</xdr:rowOff>
    </xdr:from>
    <xdr:ext cx="534670" cy="257810"/>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1000-00004E020000}"/>
            </a:ext>
          </a:extLst>
        </xdr:cNvPr>
        <xdr:cNvSpPr txBox="1"/>
      </xdr:nvSpPr>
      <xdr:spPr>
        <a:xfrm>
          <a:off x="22199600" y="6751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125095</xdr:rowOff>
    </xdr:from>
    <xdr:to>
      <xdr:col>112</xdr:col>
      <xdr:colOff>38100</xdr:colOff>
      <xdr:row>40</xdr:row>
      <xdr:rowOff>55245</xdr:rowOff>
    </xdr:to>
    <xdr:sp macro="" textlink="">
      <xdr:nvSpPr>
        <xdr:cNvPr id="591" name="楕円 590">
          <a:extLst>
            <a:ext uri="{FF2B5EF4-FFF2-40B4-BE49-F238E27FC236}">
              <a16:creationId xmlns:a16="http://schemas.microsoft.com/office/drawing/2014/main" id="{00000000-0008-0000-1000-00004F020000}"/>
            </a:ext>
          </a:extLst>
        </xdr:cNvPr>
        <xdr:cNvSpPr/>
      </xdr:nvSpPr>
      <xdr:spPr>
        <a:xfrm>
          <a:off x="21272500" y="68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40</xdr:row>
      <xdr:rowOff>4445</xdr:rowOff>
    </xdr:to>
    <xdr:cxnSp macro="">
      <xdr:nvCxnSpPr>
        <xdr:cNvPr id="592" name="直線コネクタ 591">
          <a:extLst>
            <a:ext uri="{FF2B5EF4-FFF2-40B4-BE49-F238E27FC236}">
              <a16:creationId xmlns:a16="http://schemas.microsoft.com/office/drawing/2014/main" id="{00000000-0008-0000-1000-000050020000}"/>
            </a:ext>
          </a:extLst>
        </xdr:cNvPr>
        <xdr:cNvCxnSpPr/>
      </xdr:nvCxnSpPr>
      <xdr:spPr>
        <a:xfrm flipV="1">
          <a:off x="21323300" y="682371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135255</xdr:rowOff>
    </xdr:from>
    <xdr:to>
      <xdr:col>107</xdr:col>
      <xdr:colOff>101600</xdr:colOff>
      <xdr:row>40</xdr:row>
      <xdr:rowOff>65405</xdr:rowOff>
    </xdr:to>
    <xdr:sp macro="" textlink="">
      <xdr:nvSpPr>
        <xdr:cNvPr id="593" name="楕円 592">
          <a:extLst>
            <a:ext uri="{FF2B5EF4-FFF2-40B4-BE49-F238E27FC236}">
              <a16:creationId xmlns:a16="http://schemas.microsoft.com/office/drawing/2014/main" id="{00000000-0008-0000-1000-000051020000}"/>
            </a:ext>
          </a:extLst>
        </xdr:cNvPr>
        <xdr:cNvSpPr/>
      </xdr:nvSpPr>
      <xdr:spPr>
        <a:xfrm>
          <a:off x="203835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4445</xdr:rowOff>
    </xdr:from>
    <xdr:to>
      <xdr:col>111</xdr:col>
      <xdr:colOff>177800</xdr:colOff>
      <xdr:row>40</xdr:row>
      <xdr:rowOff>14605</xdr:rowOff>
    </xdr:to>
    <xdr:cxnSp macro="">
      <xdr:nvCxnSpPr>
        <xdr:cNvPr id="594" name="直線コネクタ 593">
          <a:extLst>
            <a:ext uri="{FF2B5EF4-FFF2-40B4-BE49-F238E27FC236}">
              <a16:creationId xmlns:a16="http://schemas.microsoft.com/office/drawing/2014/main" id="{00000000-0008-0000-1000-000052020000}"/>
            </a:ext>
          </a:extLst>
        </xdr:cNvPr>
        <xdr:cNvCxnSpPr/>
      </xdr:nvCxnSpPr>
      <xdr:spPr>
        <a:xfrm flipV="1">
          <a:off x="20434300" y="68624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138430</xdr:rowOff>
    </xdr:from>
    <xdr:to>
      <xdr:col>102</xdr:col>
      <xdr:colOff>165100</xdr:colOff>
      <xdr:row>40</xdr:row>
      <xdr:rowOff>68580</xdr:rowOff>
    </xdr:to>
    <xdr:sp macro="" textlink="">
      <xdr:nvSpPr>
        <xdr:cNvPr id="595" name="楕円 594">
          <a:extLst>
            <a:ext uri="{FF2B5EF4-FFF2-40B4-BE49-F238E27FC236}">
              <a16:creationId xmlns:a16="http://schemas.microsoft.com/office/drawing/2014/main" id="{00000000-0008-0000-1000-000053020000}"/>
            </a:ext>
          </a:extLst>
        </xdr:cNvPr>
        <xdr:cNvSpPr/>
      </xdr:nvSpPr>
      <xdr:spPr>
        <a:xfrm>
          <a:off x="19494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14605</xdr:rowOff>
    </xdr:from>
    <xdr:to>
      <xdr:col>107</xdr:col>
      <xdr:colOff>50800</xdr:colOff>
      <xdr:row>40</xdr:row>
      <xdr:rowOff>17780</xdr:rowOff>
    </xdr:to>
    <xdr:cxnSp macro="">
      <xdr:nvCxnSpPr>
        <xdr:cNvPr id="596" name="直線コネクタ 595">
          <a:extLst>
            <a:ext uri="{FF2B5EF4-FFF2-40B4-BE49-F238E27FC236}">
              <a16:creationId xmlns:a16="http://schemas.microsoft.com/office/drawing/2014/main" id="{00000000-0008-0000-1000-000054020000}"/>
            </a:ext>
          </a:extLst>
        </xdr:cNvPr>
        <xdr:cNvCxnSpPr/>
      </xdr:nvCxnSpPr>
      <xdr:spPr>
        <a:xfrm flipV="1">
          <a:off x="19545300" y="68726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139700</xdr:rowOff>
    </xdr:from>
    <xdr:to>
      <xdr:col>98</xdr:col>
      <xdr:colOff>38100</xdr:colOff>
      <xdr:row>40</xdr:row>
      <xdr:rowOff>69850</xdr:rowOff>
    </xdr:to>
    <xdr:sp macro="" textlink="">
      <xdr:nvSpPr>
        <xdr:cNvPr id="597" name="楕円 596">
          <a:extLst>
            <a:ext uri="{FF2B5EF4-FFF2-40B4-BE49-F238E27FC236}">
              <a16:creationId xmlns:a16="http://schemas.microsoft.com/office/drawing/2014/main" id="{00000000-0008-0000-1000-000055020000}"/>
            </a:ext>
          </a:extLst>
        </xdr:cNvPr>
        <xdr:cNvSpPr/>
      </xdr:nvSpPr>
      <xdr:spPr>
        <a:xfrm>
          <a:off x="18605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17780</xdr:rowOff>
    </xdr:from>
    <xdr:to>
      <xdr:col>102</xdr:col>
      <xdr:colOff>114300</xdr:colOff>
      <xdr:row>40</xdr:row>
      <xdr:rowOff>19050</xdr:rowOff>
    </xdr:to>
    <xdr:cxnSp macro="">
      <xdr:nvCxnSpPr>
        <xdr:cNvPr id="598" name="直線コネクタ 597">
          <a:extLst>
            <a:ext uri="{FF2B5EF4-FFF2-40B4-BE49-F238E27FC236}">
              <a16:creationId xmlns:a16="http://schemas.microsoft.com/office/drawing/2014/main" id="{00000000-0008-0000-1000-000056020000}"/>
            </a:ext>
          </a:extLst>
        </xdr:cNvPr>
        <xdr:cNvCxnSpPr/>
      </xdr:nvCxnSpPr>
      <xdr:spPr>
        <a:xfrm flipV="1">
          <a:off x="18656300" y="6875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125095</xdr:rowOff>
    </xdr:from>
    <xdr:ext cx="534670" cy="258445"/>
    <xdr:sp macro="" textlink="">
      <xdr:nvSpPr>
        <xdr:cNvPr id="599" name="n_1aveValue【一般廃棄物処理施設】&#10;一人当たり有形固定資産（償却資産）額">
          <a:extLst>
            <a:ext uri="{FF2B5EF4-FFF2-40B4-BE49-F238E27FC236}">
              <a16:creationId xmlns:a16="http://schemas.microsoft.com/office/drawing/2014/main" id="{00000000-0008-0000-1000-000057020000}"/>
            </a:ext>
          </a:extLst>
        </xdr:cNvPr>
        <xdr:cNvSpPr txBox="1"/>
      </xdr:nvSpPr>
      <xdr:spPr>
        <a:xfrm>
          <a:off x="21043265" y="6468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121920</xdr:rowOff>
    </xdr:from>
    <xdr:ext cx="533400" cy="257810"/>
    <xdr:sp macro="" textlink="">
      <xdr:nvSpPr>
        <xdr:cNvPr id="600" name="n_2aveValue【一般廃棄物処理施設】&#10;一人当たり有形固定資産（償却資産）額">
          <a:extLst>
            <a:ext uri="{FF2B5EF4-FFF2-40B4-BE49-F238E27FC236}">
              <a16:creationId xmlns:a16="http://schemas.microsoft.com/office/drawing/2014/main" id="{00000000-0008-0000-1000-000058020000}"/>
            </a:ext>
          </a:extLst>
        </xdr:cNvPr>
        <xdr:cNvSpPr txBox="1"/>
      </xdr:nvSpPr>
      <xdr:spPr>
        <a:xfrm>
          <a:off x="20166965" y="6465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119380</xdr:rowOff>
    </xdr:from>
    <xdr:ext cx="533400" cy="259080"/>
    <xdr:sp macro="" textlink="">
      <xdr:nvSpPr>
        <xdr:cNvPr id="601" name="n_3aveValue【一般廃棄物処理施設】&#10;一人当たり有形固定資産（償却資産）額">
          <a:extLst>
            <a:ext uri="{FF2B5EF4-FFF2-40B4-BE49-F238E27FC236}">
              <a16:creationId xmlns:a16="http://schemas.microsoft.com/office/drawing/2014/main" id="{00000000-0008-0000-1000-000059020000}"/>
            </a:ext>
          </a:extLst>
        </xdr:cNvPr>
        <xdr:cNvSpPr txBox="1"/>
      </xdr:nvSpPr>
      <xdr:spPr>
        <a:xfrm>
          <a:off x="19277965" y="6463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92,774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143510</xdr:rowOff>
    </xdr:from>
    <xdr:ext cx="533400" cy="257810"/>
    <xdr:sp macro="" textlink="">
      <xdr:nvSpPr>
        <xdr:cNvPr id="602" name="n_4aveValue【一般廃棄物処理施設】&#10;一人当たり有形固定資産（償却資産）額">
          <a:extLst>
            <a:ext uri="{FF2B5EF4-FFF2-40B4-BE49-F238E27FC236}">
              <a16:creationId xmlns:a16="http://schemas.microsoft.com/office/drawing/2014/main" id="{00000000-0008-0000-1000-00005A020000}"/>
            </a:ext>
          </a:extLst>
        </xdr:cNvPr>
        <xdr:cNvSpPr txBox="1"/>
      </xdr:nvSpPr>
      <xdr:spPr>
        <a:xfrm>
          <a:off x="18388965" y="6487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46355</xdr:rowOff>
    </xdr:from>
    <xdr:ext cx="534670" cy="259080"/>
    <xdr:sp macro="" textlink="">
      <xdr:nvSpPr>
        <xdr:cNvPr id="603" name="n_1mainValue【一般廃棄物処理施設】&#10;一人当たり有形固定資産（償却資産）額">
          <a:extLst>
            <a:ext uri="{FF2B5EF4-FFF2-40B4-BE49-F238E27FC236}">
              <a16:creationId xmlns:a16="http://schemas.microsoft.com/office/drawing/2014/main" id="{00000000-0008-0000-1000-00005B020000}"/>
            </a:ext>
          </a:extLst>
        </xdr:cNvPr>
        <xdr:cNvSpPr txBox="1"/>
      </xdr:nvSpPr>
      <xdr:spPr>
        <a:xfrm>
          <a:off x="21043265" y="6904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65,732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56515</xdr:rowOff>
    </xdr:from>
    <xdr:ext cx="533400" cy="258445"/>
    <xdr:sp macro="" textlink="">
      <xdr:nvSpPr>
        <xdr:cNvPr id="604" name="n_2mainValue【一般廃棄物処理施設】&#10;一人当たり有形固定資産（償却資産）額">
          <a:extLst>
            <a:ext uri="{FF2B5EF4-FFF2-40B4-BE49-F238E27FC236}">
              <a16:creationId xmlns:a16="http://schemas.microsoft.com/office/drawing/2014/main" id="{00000000-0008-0000-1000-00005C020000}"/>
            </a:ext>
          </a:extLst>
        </xdr:cNvPr>
        <xdr:cNvSpPr txBox="1"/>
      </xdr:nvSpPr>
      <xdr:spPr>
        <a:xfrm>
          <a:off x="20166965" y="69145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59690</xdr:rowOff>
    </xdr:from>
    <xdr:ext cx="533400" cy="259080"/>
    <xdr:sp macro="" textlink="">
      <xdr:nvSpPr>
        <xdr:cNvPr id="605" name="n_3mainValue【一般廃棄物処理施設】&#10;一人当たり有形固定資産（償却資産）額">
          <a:extLst>
            <a:ext uri="{FF2B5EF4-FFF2-40B4-BE49-F238E27FC236}">
              <a16:creationId xmlns:a16="http://schemas.microsoft.com/office/drawing/2014/main" id="{00000000-0008-0000-1000-00005D020000}"/>
            </a:ext>
          </a:extLst>
        </xdr:cNvPr>
        <xdr:cNvSpPr txBox="1"/>
      </xdr:nvSpPr>
      <xdr:spPr>
        <a:xfrm>
          <a:off x="19277965" y="6917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60960</xdr:rowOff>
    </xdr:from>
    <xdr:ext cx="533400" cy="259080"/>
    <xdr:sp macro="" textlink="">
      <xdr:nvSpPr>
        <xdr:cNvPr id="606" name="n_4mainValue【一般廃棄物処理施設】&#10;一人当たり有形固定資産（償却資産）額">
          <a:extLst>
            <a:ext uri="{FF2B5EF4-FFF2-40B4-BE49-F238E27FC236}">
              <a16:creationId xmlns:a16="http://schemas.microsoft.com/office/drawing/2014/main" id="{00000000-0008-0000-1000-00005E020000}"/>
            </a:ext>
          </a:extLst>
        </xdr:cNvPr>
        <xdr:cNvSpPr txBox="1"/>
      </xdr:nvSpPr>
      <xdr:spPr>
        <a:xfrm>
          <a:off x="18388965" y="6918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10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1000-000060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1000-000061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1000-000062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1000-000063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1000-000064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1000-000065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1000-00006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00000000-0008-0000-1000-00006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00000000-0008-0000-1000-000068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00000000-0008-0000-1000-000069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00000000-0008-0000-1000-00006A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0000000-0008-0000-1000-00006B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0000000-0008-0000-1000-00006C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0000000-0008-0000-1000-00006D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00000000-0008-0000-1000-00006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10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1000-000070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1000-000071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1000-000072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1000-000073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1000-000074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1000-000075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10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3" name="テキスト ボックス 632">
          <a:extLst>
            <a:ext uri="{FF2B5EF4-FFF2-40B4-BE49-F238E27FC236}">
              <a16:creationId xmlns:a16="http://schemas.microsoft.com/office/drawing/2014/main" id="{00000000-0008-0000-1000-000079020000}"/>
            </a:ext>
          </a:extLst>
        </xdr:cNvPr>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8" name="直線コネクタ 637">
          <a:extLst>
            <a:ext uri="{FF2B5EF4-FFF2-40B4-BE49-F238E27FC236}">
              <a16:creationId xmlns:a16="http://schemas.microsoft.com/office/drawing/2014/main" id="{00000000-0008-0000-1000-00007E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0" name="直線コネクタ 639">
          <a:extLst>
            <a:ext uri="{FF2B5EF4-FFF2-40B4-BE49-F238E27FC236}">
              <a16:creationId xmlns:a16="http://schemas.microsoft.com/office/drawing/2014/main" id="{00000000-0008-0000-1000-000080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41" name="テキスト ボックス 640">
          <a:extLst>
            <a:ext uri="{FF2B5EF4-FFF2-40B4-BE49-F238E27FC236}">
              <a16:creationId xmlns:a16="http://schemas.microsoft.com/office/drawing/2014/main" id="{00000000-0008-0000-1000-000081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3" name="テキスト ボックス 642">
          <a:extLst>
            <a:ext uri="{FF2B5EF4-FFF2-40B4-BE49-F238E27FC236}">
              <a16:creationId xmlns:a16="http://schemas.microsoft.com/office/drawing/2014/main" id="{00000000-0008-0000-1000-000083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4" name="直線コネクタ 643">
          <a:extLst>
            <a:ext uri="{FF2B5EF4-FFF2-40B4-BE49-F238E27FC236}">
              <a16:creationId xmlns:a16="http://schemas.microsoft.com/office/drawing/2014/main" id="{00000000-0008-0000-1000-000084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645" name="テキスト ボックス 644">
          <a:extLst>
            <a:ext uri="{FF2B5EF4-FFF2-40B4-BE49-F238E27FC236}">
              <a16:creationId xmlns:a16="http://schemas.microsoft.com/office/drawing/2014/main" id="{00000000-0008-0000-1000-000085020000}"/>
            </a:ext>
          </a:extLst>
        </xdr:cNvPr>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1000-000086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1000-000087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44450</xdr:rowOff>
    </xdr:from>
    <xdr:to>
      <xdr:col>85</xdr:col>
      <xdr:colOff>126365</xdr:colOff>
      <xdr:row>86</xdr:row>
      <xdr:rowOff>134620</xdr:rowOff>
    </xdr:to>
    <xdr:cxnSp macro="">
      <xdr:nvCxnSpPr>
        <xdr:cNvPr id="648" name="直線コネクタ 647">
          <a:extLst>
            <a:ext uri="{FF2B5EF4-FFF2-40B4-BE49-F238E27FC236}">
              <a16:creationId xmlns:a16="http://schemas.microsoft.com/office/drawing/2014/main" id="{00000000-0008-0000-1000-000088020000}"/>
            </a:ext>
          </a:extLst>
        </xdr:cNvPr>
        <xdr:cNvCxnSpPr/>
      </xdr:nvCxnSpPr>
      <xdr:spPr>
        <a:xfrm flipV="1">
          <a:off x="16318865" y="1341755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138430</xdr:rowOff>
    </xdr:from>
    <xdr:ext cx="405130" cy="259080"/>
    <xdr:sp macro="" textlink="">
      <xdr:nvSpPr>
        <xdr:cNvPr id="649" name="【消防施設】&#10;有形固定資産減価償却率最小値テキスト">
          <a:extLst>
            <a:ext uri="{FF2B5EF4-FFF2-40B4-BE49-F238E27FC236}">
              <a16:creationId xmlns:a16="http://schemas.microsoft.com/office/drawing/2014/main" id="{00000000-0008-0000-1000-000089020000}"/>
            </a:ext>
          </a:extLst>
        </xdr:cNvPr>
        <xdr:cNvSpPr txBox="1"/>
      </xdr:nvSpPr>
      <xdr:spPr>
        <a:xfrm>
          <a:off x="16357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134620</xdr:rowOff>
    </xdr:from>
    <xdr:to>
      <xdr:col>86</xdr:col>
      <xdr:colOff>25400</xdr:colOff>
      <xdr:row>86</xdr:row>
      <xdr:rowOff>134620</xdr:rowOff>
    </xdr:to>
    <xdr:cxnSp macro="">
      <xdr:nvCxnSpPr>
        <xdr:cNvPr id="650" name="直線コネクタ 649">
          <a:extLst>
            <a:ext uri="{FF2B5EF4-FFF2-40B4-BE49-F238E27FC236}">
              <a16:creationId xmlns:a16="http://schemas.microsoft.com/office/drawing/2014/main" id="{00000000-0008-0000-1000-00008A020000}"/>
            </a:ext>
          </a:extLst>
        </xdr:cNvPr>
        <xdr:cNvCxnSpPr/>
      </xdr:nvCxnSpPr>
      <xdr:spPr>
        <a:xfrm>
          <a:off x="16230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162560</xdr:rowOff>
    </xdr:from>
    <xdr:ext cx="340360" cy="259080"/>
    <xdr:sp macro="" textlink="">
      <xdr:nvSpPr>
        <xdr:cNvPr id="651" name="【消防施設】&#10;有形固定資産減価償却率最大値テキスト">
          <a:extLst>
            <a:ext uri="{FF2B5EF4-FFF2-40B4-BE49-F238E27FC236}">
              <a16:creationId xmlns:a16="http://schemas.microsoft.com/office/drawing/2014/main" id="{00000000-0008-0000-1000-00008B020000}"/>
            </a:ext>
          </a:extLst>
        </xdr:cNvPr>
        <xdr:cNvSpPr txBox="1"/>
      </xdr:nvSpPr>
      <xdr:spPr>
        <a:xfrm>
          <a:off x="16357600" y="1319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44450</xdr:rowOff>
    </xdr:from>
    <xdr:to>
      <xdr:col>86</xdr:col>
      <xdr:colOff>25400</xdr:colOff>
      <xdr:row>78</xdr:row>
      <xdr:rowOff>44450</xdr:rowOff>
    </xdr:to>
    <xdr:cxnSp macro="">
      <xdr:nvCxnSpPr>
        <xdr:cNvPr id="652" name="直線コネクタ 651">
          <a:extLst>
            <a:ext uri="{FF2B5EF4-FFF2-40B4-BE49-F238E27FC236}">
              <a16:creationId xmlns:a16="http://schemas.microsoft.com/office/drawing/2014/main" id="{00000000-0008-0000-1000-00008C020000}"/>
            </a:ext>
          </a:extLst>
        </xdr:cNvPr>
        <xdr:cNvCxnSpPr/>
      </xdr:nvCxnSpPr>
      <xdr:spPr>
        <a:xfrm>
          <a:off x="16230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120650</xdr:rowOff>
    </xdr:from>
    <xdr:ext cx="405130" cy="257810"/>
    <xdr:sp macro="" textlink="">
      <xdr:nvSpPr>
        <xdr:cNvPr id="653" name="【消防施設】&#10;有形固定資産減価償却率平均値テキスト">
          <a:extLst>
            <a:ext uri="{FF2B5EF4-FFF2-40B4-BE49-F238E27FC236}">
              <a16:creationId xmlns:a16="http://schemas.microsoft.com/office/drawing/2014/main" id="{00000000-0008-0000-1000-00008D020000}"/>
            </a:ext>
          </a:extLst>
        </xdr:cNvPr>
        <xdr:cNvSpPr txBox="1"/>
      </xdr:nvSpPr>
      <xdr:spPr>
        <a:xfrm>
          <a:off x="16357600" y="141795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142240</xdr:rowOff>
    </xdr:from>
    <xdr:to>
      <xdr:col>85</xdr:col>
      <xdr:colOff>177800</xdr:colOff>
      <xdr:row>83</xdr:row>
      <xdr:rowOff>72390</xdr:rowOff>
    </xdr:to>
    <xdr:sp macro="" textlink="">
      <xdr:nvSpPr>
        <xdr:cNvPr id="654" name="フローチャート: 判断 653">
          <a:extLst>
            <a:ext uri="{FF2B5EF4-FFF2-40B4-BE49-F238E27FC236}">
              <a16:creationId xmlns:a16="http://schemas.microsoft.com/office/drawing/2014/main" id="{00000000-0008-0000-1000-00008E020000}"/>
            </a:ext>
          </a:extLst>
        </xdr:cNvPr>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119380</xdr:rowOff>
    </xdr:from>
    <xdr:to>
      <xdr:col>81</xdr:col>
      <xdr:colOff>101600</xdr:colOff>
      <xdr:row>83</xdr:row>
      <xdr:rowOff>49530</xdr:rowOff>
    </xdr:to>
    <xdr:sp macro="" textlink="">
      <xdr:nvSpPr>
        <xdr:cNvPr id="655" name="フローチャート: 判断 654">
          <a:extLst>
            <a:ext uri="{FF2B5EF4-FFF2-40B4-BE49-F238E27FC236}">
              <a16:creationId xmlns:a16="http://schemas.microsoft.com/office/drawing/2014/main" id="{00000000-0008-0000-1000-00008F020000}"/>
            </a:ext>
          </a:extLst>
        </xdr:cNvPr>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152400</xdr:rowOff>
    </xdr:from>
    <xdr:to>
      <xdr:col>76</xdr:col>
      <xdr:colOff>165100</xdr:colOff>
      <xdr:row>83</xdr:row>
      <xdr:rowOff>82550</xdr:rowOff>
    </xdr:to>
    <xdr:sp macro="" textlink="">
      <xdr:nvSpPr>
        <xdr:cNvPr id="656" name="フローチャート: 判断 655">
          <a:extLst>
            <a:ext uri="{FF2B5EF4-FFF2-40B4-BE49-F238E27FC236}">
              <a16:creationId xmlns:a16="http://schemas.microsoft.com/office/drawing/2014/main" id="{00000000-0008-0000-1000-000090020000}"/>
            </a:ext>
          </a:extLst>
        </xdr:cNvPr>
        <xdr:cNvSpPr/>
      </xdr:nvSpPr>
      <xdr:spPr>
        <a:xfrm>
          <a:off x="1454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144145</xdr:rowOff>
    </xdr:from>
    <xdr:to>
      <xdr:col>72</xdr:col>
      <xdr:colOff>38100</xdr:colOff>
      <xdr:row>83</xdr:row>
      <xdr:rowOff>74930</xdr:rowOff>
    </xdr:to>
    <xdr:sp macro="" textlink="">
      <xdr:nvSpPr>
        <xdr:cNvPr id="657" name="フローチャート: 判断 656">
          <a:extLst>
            <a:ext uri="{FF2B5EF4-FFF2-40B4-BE49-F238E27FC236}">
              <a16:creationId xmlns:a16="http://schemas.microsoft.com/office/drawing/2014/main" id="{00000000-0008-0000-1000-000091020000}"/>
            </a:ext>
          </a:extLst>
        </xdr:cNvPr>
        <xdr:cNvSpPr/>
      </xdr:nvSpPr>
      <xdr:spPr>
        <a:xfrm>
          <a:off x="13652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124460</xdr:rowOff>
    </xdr:from>
    <xdr:to>
      <xdr:col>67</xdr:col>
      <xdr:colOff>101600</xdr:colOff>
      <xdr:row>83</xdr:row>
      <xdr:rowOff>54610</xdr:rowOff>
    </xdr:to>
    <xdr:sp macro="" textlink="">
      <xdr:nvSpPr>
        <xdr:cNvPr id="658" name="フローチャート: 判断 657">
          <a:extLst>
            <a:ext uri="{FF2B5EF4-FFF2-40B4-BE49-F238E27FC236}">
              <a16:creationId xmlns:a16="http://schemas.microsoft.com/office/drawing/2014/main" id="{00000000-0008-0000-1000-000092020000}"/>
            </a:ext>
          </a:extLst>
        </xdr:cNvPr>
        <xdr:cNvSpPr/>
      </xdr:nvSpPr>
      <xdr:spPr>
        <a:xfrm>
          <a:off x="12763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1000-000093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0000000-0008-0000-1000-000094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1000-000095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1000-000096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1000-000097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133985</xdr:rowOff>
    </xdr:from>
    <xdr:to>
      <xdr:col>85</xdr:col>
      <xdr:colOff>177800</xdr:colOff>
      <xdr:row>83</xdr:row>
      <xdr:rowOff>64135</xdr:rowOff>
    </xdr:to>
    <xdr:sp macro="" textlink="">
      <xdr:nvSpPr>
        <xdr:cNvPr id="664" name="楕円 663">
          <a:extLst>
            <a:ext uri="{FF2B5EF4-FFF2-40B4-BE49-F238E27FC236}">
              <a16:creationId xmlns:a16="http://schemas.microsoft.com/office/drawing/2014/main" id="{00000000-0008-0000-1000-000098020000}"/>
            </a:ext>
          </a:extLst>
        </xdr:cNvPr>
        <xdr:cNvSpPr/>
      </xdr:nvSpPr>
      <xdr:spPr>
        <a:xfrm>
          <a:off x="1626870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156845</xdr:rowOff>
    </xdr:from>
    <xdr:ext cx="405130" cy="257810"/>
    <xdr:sp macro="" textlink="">
      <xdr:nvSpPr>
        <xdr:cNvPr id="665" name="【消防施設】&#10;有形固定資産減価償却率該当値テキスト">
          <a:extLst>
            <a:ext uri="{FF2B5EF4-FFF2-40B4-BE49-F238E27FC236}">
              <a16:creationId xmlns:a16="http://schemas.microsoft.com/office/drawing/2014/main" id="{00000000-0008-0000-1000-000099020000}"/>
            </a:ext>
          </a:extLst>
        </xdr:cNvPr>
        <xdr:cNvSpPr txBox="1"/>
      </xdr:nvSpPr>
      <xdr:spPr>
        <a:xfrm>
          <a:off x="16357600" y="140442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98425</xdr:rowOff>
    </xdr:from>
    <xdr:to>
      <xdr:col>81</xdr:col>
      <xdr:colOff>101600</xdr:colOff>
      <xdr:row>83</xdr:row>
      <xdr:rowOff>29210</xdr:rowOff>
    </xdr:to>
    <xdr:sp macro="" textlink="">
      <xdr:nvSpPr>
        <xdr:cNvPr id="666" name="楕円 665">
          <a:extLst>
            <a:ext uri="{FF2B5EF4-FFF2-40B4-BE49-F238E27FC236}">
              <a16:creationId xmlns:a16="http://schemas.microsoft.com/office/drawing/2014/main" id="{00000000-0008-0000-1000-00009A020000}"/>
            </a:ext>
          </a:extLst>
        </xdr:cNvPr>
        <xdr:cNvSpPr/>
      </xdr:nvSpPr>
      <xdr:spPr>
        <a:xfrm>
          <a:off x="15430500" y="14157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149225</xdr:rowOff>
    </xdr:from>
    <xdr:to>
      <xdr:col>85</xdr:col>
      <xdr:colOff>127000</xdr:colOff>
      <xdr:row>83</xdr:row>
      <xdr:rowOff>13335</xdr:rowOff>
    </xdr:to>
    <xdr:cxnSp macro="">
      <xdr:nvCxnSpPr>
        <xdr:cNvPr id="667" name="直線コネクタ 666">
          <a:extLst>
            <a:ext uri="{FF2B5EF4-FFF2-40B4-BE49-F238E27FC236}">
              <a16:creationId xmlns:a16="http://schemas.microsoft.com/office/drawing/2014/main" id="{00000000-0008-0000-1000-00009B020000}"/>
            </a:ext>
          </a:extLst>
        </xdr:cNvPr>
        <xdr:cNvCxnSpPr/>
      </xdr:nvCxnSpPr>
      <xdr:spPr>
        <a:xfrm>
          <a:off x="15481300" y="142081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64135</xdr:rowOff>
    </xdr:from>
    <xdr:to>
      <xdr:col>76</xdr:col>
      <xdr:colOff>165100</xdr:colOff>
      <xdr:row>82</xdr:row>
      <xdr:rowOff>166370</xdr:rowOff>
    </xdr:to>
    <xdr:sp macro="" textlink="">
      <xdr:nvSpPr>
        <xdr:cNvPr id="668" name="楕円 667">
          <a:extLst>
            <a:ext uri="{FF2B5EF4-FFF2-40B4-BE49-F238E27FC236}">
              <a16:creationId xmlns:a16="http://schemas.microsoft.com/office/drawing/2014/main" id="{00000000-0008-0000-1000-00009C020000}"/>
            </a:ext>
          </a:extLst>
        </xdr:cNvPr>
        <xdr:cNvSpPr/>
      </xdr:nvSpPr>
      <xdr:spPr>
        <a:xfrm>
          <a:off x="145415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114935</xdr:rowOff>
    </xdr:from>
    <xdr:to>
      <xdr:col>81</xdr:col>
      <xdr:colOff>50800</xdr:colOff>
      <xdr:row>82</xdr:row>
      <xdr:rowOff>149225</xdr:rowOff>
    </xdr:to>
    <xdr:cxnSp macro="">
      <xdr:nvCxnSpPr>
        <xdr:cNvPr id="669" name="直線コネクタ 668">
          <a:extLst>
            <a:ext uri="{FF2B5EF4-FFF2-40B4-BE49-F238E27FC236}">
              <a16:creationId xmlns:a16="http://schemas.microsoft.com/office/drawing/2014/main" id="{00000000-0008-0000-1000-00009D020000}"/>
            </a:ext>
          </a:extLst>
        </xdr:cNvPr>
        <xdr:cNvCxnSpPr/>
      </xdr:nvCxnSpPr>
      <xdr:spPr>
        <a:xfrm>
          <a:off x="14592300" y="141738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152400</xdr:rowOff>
    </xdr:from>
    <xdr:to>
      <xdr:col>72</xdr:col>
      <xdr:colOff>38100</xdr:colOff>
      <xdr:row>83</xdr:row>
      <xdr:rowOff>82550</xdr:rowOff>
    </xdr:to>
    <xdr:sp macro="" textlink="">
      <xdr:nvSpPr>
        <xdr:cNvPr id="670" name="楕円 669">
          <a:extLst>
            <a:ext uri="{FF2B5EF4-FFF2-40B4-BE49-F238E27FC236}">
              <a16:creationId xmlns:a16="http://schemas.microsoft.com/office/drawing/2014/main" id="{00000000-0008-0000-1000-00009E020000}"/>
            </a:ext>
          </a:extLst>
        </xdr:cNvPr>
        <xdr:cNvSpPr/>
      </xdr:nvSpPr>
      <xdr:spPr>
        <a:xfrm>
          <a:off x="1365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114935</xdr:rowOff>
    </xdr:from>
    <xdr:to>
      <xdr:col>76</xdr:col>
      <xdr:colOff>114300</xdr:colOff>
      <xdr:row>83</xdr:row>
      <xdr:rowOff>31750</xdr:rowOff>
    </xdr:to>
    <xdr:cxnSp macro="">
      <xdr:nvCxnSpPr>
        <xdr:cNvPr id="671" name="直線コネクタ 670">
          <a:extLst>
            <a:ext uri="{FF2B5EF4-FFF2-40B4-BE49-F238E27FC236}">
              <a16:creationId xmlns:a16="http://schemas.microsoft.com/office/drawing/2014/main" id="{00000000-0008-0000-1000-00009F020000}"/>
            </a:ext>
          </a:extLst>
        </xdr:cNvPr>
        <xdr:cNvCxnSpPr/>
      </xdr:nvCxnSpPr>
      <xdr:spPr>
        <a:xfrm flipV="1">
          <a:off x="13703300" y="1417383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111125</xdr:rowOff>
    </xdr:from>
    <xdr:to>
      <xdr:col>67</xdr:col>
      <xdr:colOff>101600</xdr:colOff>
      <xdr:row>83</xdr:row>
      <xdr:rowOff>41275</xdr:rowOff>
    </xdr:to>
    <xdr:sp macro="" textlink="">
      <xdr:nvSpPr>
        <xdr:cNvPr id="672" name="楕円 671">
          <a:extLst>
            <a:ext uri="{FF2B5EF4-FFF2-40B4-BE49-F238E27FC236}">
              <a16:creationId xmlns:a16="http://schemas.microsoft.com/office/drawing/2014/main" id="{00000000-0008-0000-1000-0000A0020000}"/>
            </a:ext>
          </a:extLst>
        </xdr:cNvPr>
        <xdr:cNvSpPr/>
      </xdr:nvSpPr>
      <xdr:spPr>
        <a:xfrm>
          <a:off x="12763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161925</xdr:rowOff>
    </xdr:from>
    <xdr:to>
      <xdr:col>71</xdr:col>
      <xdr:colOff>177800</xdr:colOff>
      <xdr:row>83</xdr:row>
      <xdr:rowOff>31750</xdr:rowOff>
    </xdr:to>
    <xdr:cxnSp macro="">
      <xdr:nvCxnSpPr>
        <xdr:cNvPr id="673" name="直線コネクタ 672">
          <a:extLst>
            <a:ext uri="{FF2B5EF4-FFF2-40B4-BE49-F238E27FC236}">
              <a16:creationId xmlns:a16="http://schemas.microsoft.com/office/drawing/2014/main" id="{00000000-0008-0000-1000-0000A1020000}"/>
            </a:ext>
          </a:extLst>
        </xdr:cNvPr>
        <xdr:cNvCxnSpPr/>
      </xdr:nvCxnSpPr>
      <xdr:spPr>
        <a:xfrm>
          <a:off x="12814300" y="142208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40640</xdr:rowOff>
    </xdr:from>
    <xdr:ext cx="405130" cy="257810"/>
    <xdr:sp macro="" textlink="">
      <xdr:nvSpPr>
        <xdr:cNvPr id="674" name="n_1aveValue【消防施設】&#10;有形固定資産減価償却率">
          <a:extLst>
            <a:ext uri="{FF2B5EF4-FFF2-40B4-BE49-F238E27FC236}">
              <a16:creationId xmlns:a16="http://schemas.microsoft.com/office/drawing/2014/main" id="{00000000-0008-0000-1000-0000A2020000}"/>
            </a:ext>
          </a:extLst>
        </xdr:cNvPr>
        <xdr:cNvSpPr txBox="1"/>
      </xdr:nvSpPr>
      <xdr:spPr>
        <a:xfrm>
          <a:off x="15266035" y="14270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73660</xdr:rowOff>
    </xdr:from>
    <xdr:ext cx="403860" cy="259080"/>
    <xdr:sp macro="" textlink="">
      <xdr:nvSpPr>
        <xdr:cNvPr id="675" name="n_2aveValue【消防施設】&#10;有形固定資産減価償却率">
          <a:extLst>
            <a:ext uri="{FF2B5EF4-FFF2-40B4-BE49-F238E27FC236}">
              <a16:creationId xmlns:a16="http://schemas.microsoft.com/office/drawing/2014/main" id="{00000000-0008-0000-1000-0000A3020000}"/>
            </a:ext>
          </a:extLst>
        </xdr:cNvPr>
        <xdr:cNvSpPr txBox="1"/>
      </xdr:nvSpPr>
      <xdr:spPr>
        <a:xfrm>
          <a:off x="14389735" y="14304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90805</xdr:rowOff>
    </xdr:from>
    <xdr:ext cx="403860" cy="258445"/>
    <xdr:sp macro="" textlink="">
      <xdr:nvSpPr>
        <xdr:cNvPr id="676" name="n_3aveValue【消防施設】&#10;有形固定資産減価償却率">
          <a:extLst>
            <a:ext uri="{FF2B5EF4-FFF2-40B4-BE49-F238E27FC236}">
              <a16:creationId xmlns:a16="http://schemas.microsoft.com/office/drawing/2014/main" id="{00000000-0008-0000-1000-0000A4020000}"/>
            </a:ext>
          </a:extLst>
        </xdr:cNvPr>
        <xdr:cNvSpPr txBox="1"/>
      </xdr:nvSpPr>
      <xdr:spPr>
        <a:xfrm>
          <a:off x="13500735" y="139782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45720</xdr:rowOff>
    </xdr:from>
    <xdr:ext cx="403860" cy="259080"/>
    <xdr:sp macro="" textlink="">
      <xdr:nvSpPr>
        <xdr:cNvPr id="677" name="n_4aveValue【消防施設】&#10;有形固定資産減価償却率">
          <a:extLst>
            <a:ext uri="{FF2B5EF4-FFF2-40B4-BE49-F238E27FC236}">
              <a16:creationId xmlns:a16="http://schemas.microsoft.com/office/drawing/2014/main" id="{00000000-0008-0000-1000-0000A5020000}"/>
            </a:ext>
          </a:extLst>
        </xdr:cNvPr>
        <xdr:cNvSpPr txBox="1"/>
      </xdr:nvSpPr>
      <xdr:spPr>
        <a:xfrm>
          <a:off x="12611735" y="14276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81</xdr:row>
      <xdr:rowOff>45085</xdr:rowOff>
    </xdr:from>
    <xdr:ext cx="405130" cy="258445"/>
    <xdr:sp macro="" textlink="">
      <xdr:nvSpPr>
        <xdr:cNvPr id="678" name="n_1mainValue【消防施設】&#10;有形固定資産減価償却率">
          <a:extLst>
            <a:ext uri="{FF2B5EF4-FFF2-40B4-BE49-F238E27FC236}">
              <a16:creationId xmlns:a16="http://schemas.microsoft.com/office/drawing/2014/main" id="{00000000-0008-0000-1000-0000A6020000}"/>
            </a:ext>
          </a:extLst>
        </xdr:cNvPr>
        <xdr:cNvSpPr txBox="1"/>
      </xdr:nvSpPr>
      <xdr:spPr>
        <a:xfrm>
          <a:off x="15266035" y="13932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81</xdr:row>
      <xdr:rowOff>10795</xdr:rowOff>
    </xdr:from>
    <xdr:ext cx="403860" cy="258445"/>
    <xdr:sp macro="" textlink="">
      <xdr:nvSpPr>
        <xdr:cNvPr id="679" name="n_2mainValue【消防施設】&#10;有形固定資産減価償却率">
          <a:extLst>
            <a:ext uri="{FF2B5EF4-FFF2-40B4-BE49-F238E27FC236}">
              <a16:creationId xmlns:a16="http://schemas.microsoft.com/office/drawing/2014/main" id="{00000000-0008-0000-1000-0000A7020000}"/>
            </a:ext>
          </a:extLst>
        </xdr:cNvPr>
        <xdr:cNvSpPr txBox="1"/>
      </xdr:nvSpPr>
      <xdr:spPr>
        <a:xfrm>
          <a:off x="14389735" y="138982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73660</xdr:rowOff>
    </xdr:from>
    <xdr:ext cx="403860" cy="259080"/>
    <xdr:sp macro="" textlink="">
      <xdr:nvSpPr>
        <xdr:cNvPr id="680" name="n_3mainValue【消防施設】&#10;有形固定資産減価償却率">
          <a:extLst>
            <a:ext uri="{FF2B5EF4-FFF2-40B4-BE49-F238E27FC236}">
              <a16:creationId xmlns:a16="http://schemas.microsoft.com/office/drawing/2014/main" id="{00000000-0008-0000-1000-0000A8020000}"/>
            </a:ext>
          </a:extLst>
        </xdr:cNvPr>
        <xdr:cNvSpPr txBox="1"/>
      </xdr:nvSpPr>
      <xdr:spPr>
        <a:xfrm>
          <a:off x="13500735" y="14304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81</xdr:row>
      <xdr:rowOff>57785</xdr:rowOff>
    </xdr:from>
    <xdr:ext cx="403860" cy="259080"/>
    <xdr:sp macro="" textlink="">
      <xdr:nvSpPr>
        <xdr:cNvPr id="681" name="n_4mainValue【消防施設】&#10;有形固定資産減価償却率">
          <a:extLst>
            <a:ext uri="{FF2B5EF4-FFF2-40B4-BE49-F238E27FC236}">
              <a16:creationId xmlns:a16="http://schemas.microsoft.com/office/drawing/2014/main" id="{00000000-0008-0000-1000-0000A9020000}"/>
            </a:ext>
          </a:extLst>
        </xdr:cNvPr>
        <xdr:cNvSpPr txBox="1"/>
      </xdr:nvSpPr>
      <xdr:spPr>
        <a:xfrm>
          <a:off x="12611735" y="139452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10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1000-0000AB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1000-0000AC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1000-0000AD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1000-0000AE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1000-0000AF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1000-0000B0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10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90" name="テキスト ボックス 689">
          <a:extLst>
            <a:ext uri="{FF2B5EF4-FFF2-40B4-BE49-F238E27FC236}">
              <a16:creationId xmlns:a16="http://schemas.microsoft.com/office/drawing/2014/main" id="{00000000-0008-0000-1000-0000B2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1000-0000B3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1000-0000B4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1000-0000B6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695" name="テキスト ボックス 694">
          <a:extLst>
            <a:ext uri="{FF2B5EF4-FFF2-40B4-BE49-F238E27FC236}">
              <a16:creationId xmlns:a16="http://schemas.microsoft.com/office/drawing/2014/main" id="{00000000-0008-0000-1000-0000B7020000}"/>
            </a:ext>
          </a:extLst>
        </xdr:cNvPr>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1000-0000B8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697" name="テキスト ボックス 696">
          <a:extLst>
            <a:ext uri="{FF2B5EF4-FFF2-40B4-BE49-F238E27FC236}">
              <a16:creationId xmlns:a16="http://schemas.microsoft.com/office/drawing/2014/main" id="{00000000-0008-0000-1000-0000B9020000}"/>
            </a:ext>
          </a:extLst>
        </xdr:cNvPr>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699" name="テキスト ボックス 698">
          <a:extLst>
            <a:ext uri="{FF2B5EF4-FFF2-40B4-BE49-F238E27FC236}">
              <a16:creationId xmlns:a16="http://schemas.microsoft.com/office/drawing/2014/main" id="{00000000-0008-0000-1000-0000BB020000}"/>
            </a:ext>
          </a:extLst>
        </xdr:cNvPr>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1000-0000BC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1" name="テキスト ボックス 700">
          <a:extLst>
            <a:ext uri="{FF2B5EF4-FFF2-40B4-BE49-F238E27FC236}">
              <a16:creationId xmlns:a16="http://schemas.microsoft.com/office/drawing/2014/main" id="{00000000-0008-0000-1000-0000BD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00000000-0008-0000-1000-0000BE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49530</xdr:rowOff>
    </xdr:from>
    <xdr:to>
      <xdr:col>116</xdr:col>
      <xdr:colOff>62865</xdr:colOff>
      <xdr:row>86</xdr:row>
      <xdr:rowOff>6350</xdr:rowOff>
    </xdr:to>
    <xdr:cxnSp macro="">
      <xdr:nvCxnSpPr>
        <xdr:cNvPr id="703" name="直線コネクタ 702">
          <a:extLst>
            <a:ext uri="{FF2B5EF4-FFF2-40B4-BE49-F238E27FC236}">
              <a16:creationId xmlns:a16="http://schemas.microsoft.com/office/drawing/2014/main" id="{00000000-0008-0000-1000-0000BF020000}"/>
            </a:ext>
          </a:extLst>
        </xdr:cNvPr>
        <xdr:cNvCxnSpPr/>
      </xdr:nvCxnSpPr>
      <xdr:spPr>
        <a:xfrm flipV="1">
          <a:off x="22160865" y="135940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704" name="【消防施設】&#10;一人当たり面積最小値テキスト">
          <a:extLst>
            <a:ext uri="{FF2B5EF4-FFF2-40B4-BE49-F238E27FC236}">
              <a16:creationId xmlns:a16="http://schemas.microsoft.com/office/drawing/2014/main" id="{00000000-0008-0000-1000-0000C0020000}"/>
            </a:ext>
          </a:extLst>
        </xdr:cNvPr>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705" name="直線コネクタ 704">
          <a:extLst>
            <a:ext uri="{FF2B5EF4-FFF2-40B4-BE49-F238E27FC236}">
              <a16:creationId xmlns:a16="http://schemas.microsoft.com/office/drawing/2014/main" id="{00000000-0008-0000-1000-0000C1020000}"/>
            </a:ext>
          </a:extLst>
        </xdr:cNvPr>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167640</xdr:rowOff>
    </xdr:from>
    <xdr:ext cx="469900" cy="257810"/>
    <xdr:sp macro="" textlink="">
      <xdr:nvSpPr>
        <xdr:cNvPr id="706" name="【消防施設】&#10;一人当たり面積最大値テキスト">
          <a:extLst>
            <a:ext uri="{FF2B5EF4-FFF2-40B4-BE49-F238E27FC236}">
              <a16:creationId xmlns:a16="http://schemas.microsoft.com/office/drawing/2014/main" id="{00000000-0008-0000-1000-0000C2020000}"/>
            </a:ext>
          </a:extLst>
        </xdr:cNvPr>
        <xdr:cNvSpPr txBox="1"/>
      </xdr:nvSpPr>
      <xdr:spPr>
        <a:xfrm>
          <a:off x="22199600" y="13369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7" name="直線コネクタ 706">
          <a:extLst>
            <a:ext uri="{FF2B5EF4-FFF2-40B4-BE49-F238E27FC236}">
              <a16:creationId xmlns:a16="http://schemas.microsoft.com/office/drawing/2014/main" id="{00000000-0008-0000-1000-0000C3020000}"/>
            </a:ext>
          </a:extLst>
        </xdr:cNvPr>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64135</xdr:rowOff>
    </xdr:from>
    <xdr:ext cx="469900" cy="257810"/>
    <xdr:sp macro="" textlink="">
      <xdr:nvSpPr>
        <xdr:cNvPr id="708" name="【消防施設】&#10;一人当たり面積平均値テキスト">
          <a:extLst>
            <a:ext uri="{FF2B5EF4-FFF2-40B4-BE49-F238E27FC236}">
              <a16:creationId xmlns:a16="http://schemas.microsoft.com/office/drawing/2014/main" id="{00000000-0008-0000-1000-0000C4020000}"/>
            </a:ext>
          </a:extLst>
        </xdr:cNvPr>
        <xdr:cNvSpPr txBox="1"/>
      </xdr:nvSpPr>
      <xdr:spPr>
        <a:xfrm>
          <a:off x="22199600" y="142944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86360</xdr:rowOff>
    </xdr:from>
    <xdr:to>
      <xdr:col>116</xdr:col>
      <xdr:colOff>114300</xdr:colOff>
      <xdr:row>84</xdr:row>
      <xdr:rowOff>15875</xdr:rowOff>
    </xdr:to>
    <xdr:sp macro="" textlink="">
      <xdr:nvSpPr>
        <xdr:cNvPr id="709" name="フローチャート: 判断 708">
          <a:extLst>
            <a:ext uri="{FF2B5EF4-FFF2-40B4-BE49-F238E27FC236}">
              <a16:creationId xmlns:a16="http://schemas.microsoft.com/office/drawing/2014/main" id="{00000000-0008-0000-1000-0000C5020000}"/>
            </a:ext>
          </a:extLst>
        </xdr:cNvPr>
        <xdr:cNvSpPr/>
      </xdr:nvSpPr>
      <xdr:spPr>
        <a:xfrm>
          <a:off x="221107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127000</xdr:rowOff>
    </xdr:from>
    <xdr:to>
      <xdr:col>112</xdr:col>
      <xdr:colOff>38100</xdr:colOff>
      <xdr:row>84</xdr:row>
      <xdr:rowOff>57150</xdr:rowOff>
    </xdr:to>
    <xdr:sp macro="" textlink="">
      <xdr:nvSpPr>
        <xdr:cNvPr id="710" name="フローチャート: 判断 709">
          <a:extLst>
            <a:ext uri="{FF2B5EF4-FFF2-40B4-BE49-F238E27FC236}">
              <a16:creationId xmlns:a16="http://schemas.microsoft.com/office/drawing/2014/main" id="{00000000-0008-0000-1000-0000C6020000}"/>
            </a:ext>
          </a:extLst>
        </xdr:cNvPr>
        <xdr:cNvSpPr/>
      </xdr:nvSpPr>
      <xdr:spPr>
        <a:xfrm>
          <a:off x="21272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a:extLst>
            <a:ext uri="{FF2B5EF4-FFF2-40B4-BE49-F238E27FC236}">
              <a16:creationId xmlns:a16="http://schemas.microsoft.com/office/drawing/2014/main" id="{00000000-0008-0000-1000-0000C7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71755</xdr:rowOff>
    </xdr:from>
    <xdr:to>
      <xdr:col>102</xdr:col>
      <xdr:colOff>165100</xdr:colOff>
      <xdr:row>84</xdr:row>
      <xdr:rowOff>1905</xdr:rowOff>
    </xdr:to>
    <xdr:sp macro="" textlink="">
      <xdr:nvSpPr>
        <xdr:cNvPr id="712" name="フローチャート: 判断 711">
          <a:extLst>
            <a:ext uri="{FF2B5EF4-FFF2-40B4-BE49-F238E27FC236}">
              <a16:creationId xmlns:a16="http://schemas.microsoft.com/office/drawing/2014/main" id="{00000000-0008-0000-1000-0000C8020000}"/>
            </a:ext>
          </a:extLst>
        </xdr:cNvPr>
        <xdr:cNvSpPr/>
      </xdr:nvSpPr>
      <xdr:spPr>
        <a:xfrm>
          <a:off x="194945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3" name="フローチャート: 判断 712">
          <a:extLst>
            <a:ext uri="{FF2B5EF4-FFF2-40B4-BE49-F238E27FC236}">
              <a16:creationId xmlns:a16="http://schemas.microsoft.com/office/drawing/2014/main" id="{00000000-0008-0000-1000-0000C9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00000000-0008-0000-1000-0000CA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00000000-0008-0000-1000-0000CB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00000000-0008-0000-1000-0000CC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1000-0000CD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1000-0000CE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30480</xdr:rowOff>
    </xdr:from>
    <xdr:to>
      <xdr:col>116</xdr:col>
      <xdr:colOff>114300</xdr:colOff>
      <xdr:row>83</xdr:row>
      <xdr:rowOff>132080</xdr:rowOff>
    </xdr:to>
    <xdr:sp macro="" textlink="">
      <xdr:nvSpPr>
        <xdr:cNvPr id="719" name="楕円 718">
          <a:extLst>
            <a:ext uri="{FF2B5EF4-FFF2-40B4-BE49-F238E27FC236}">
              <a16:creationId xmlns:a16="http://schemas.microsoft.com/office/drawing/2014/main" id="{00000000-0008-0000-1000-0000CF020000}"/>
            </a:ext>
          </a:extLst>
        </xdr:cNvPr>
        <xdr:cNvSpPr/>
      </xdr:nvSpPr>
      <xdr:spPr>
        <a:xfrm>
          <a:off x="221107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53340</xdr:rowOff>
    </xdr:from>
    <xdr:ext cx="469900" cy="257810"/>
    <xdr:sp macro="" textlink="">
      <xdr:nvSpPr>
        <xdr:cNvPr id="720" name="【消防施設】&#10;一人当たり面積該当値テキスト">
          <a:extLst>
            <a:ext uri="{FF2B5EF4-FFF2-40B4-BE49-F238E27FC236}">
              <a16:creationId xmlns:a16="http://schemas.microsoft.com/office/drawing/2014/main" id="{00000000-0008-0000-1000-0000D0020000}"/>
            </a:ext>
          </a:extLst>
        </xdr:cNvPr>
        <xdr:cNvSpPr txBox="1"/>
      </xdr:nvSpPr>
      <xdr:spPr>
        <a:xfrm>
          <a:off x="22199600" y="14112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40640</xdr:rowOff>
    </xdr:from>
    <xdr:to>
      <xdr:col>112</xdr:col>
      <xdr:colOff>38100</xdr:colOff>
      <xdr:row>83</xdr:row>
      <xdr:rowOff>141605</xdr:rowOff>
    </xdr:to>
    <xdr:sp macro="" textlink="">
      <xdr:nvSpPr>
        <xdr:cNvPr id="721" name="楕円 720">
          <a:extLst>
            <a:ext uri="{FF2B5EF4-FFF2-40B4-BE49-F238E27FC236}">
              <a16:creationId xmlns:a16="http://schemas.microsoft.com/office/drawing/2014/main" id="{00000000-0008-0000-1000-0000D1020000}"/>
            </a:ext>
          </a:extLst>
        </xdr:cNvPr>
        <xdr:cNvSpPr/>
      </xdr:nvSpPr>
      <xdr:spPr>
        <a:xfrm>
          <a:off x="212725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81280</xdr:rowOff>
    </xdr:from>
    <xdr:to>
      <xdr:col>116</xdr:col>
      <xdr:colOff>63500</xdr:colOff>
      <xdr:row>83</xdr:row>
      <xdr:rowOff>90805</xdr:rowOff>
    </xdr:to>
    <xdr:cxnSp macro="">
      <xdr:nvCxnSpPr>
        <xdr:cNvPr id="722" name="直線コネクタ 721">
          <a:extLst>
            <a:ext uri="{FF2B5EF4-FFF2-40B4-BE49-F238E27FC236}">
              <a16:creationId xmlns:a16="http://schemas.microsoft.com/office/drawing/2014/main" id="{00000000-0008-0000-1000-0000D2020000}"/>
            </a:ext>
          </a:extLst>
        </xdr:cNvPr>
        <xdr:cNvCxnSpPr/>
      </xdr:nvCxnSpPr>
      <xdr:spPr>
        <a:xfrm flipV="1">
          <a:off x="21323300" y="143116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3" name="楕円 722">
          <a:extLst>
            <a:ext uri="{FF2B5EF4-FFF2-40B4-BE49-F238E27FC236}">
              <a16:creationId xmlns:a16="http://schemas.microsoft.com/office/drawing/2014/main" id="{00000000-0008-0000-1000-0000D302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90805</xdr:rowOff>
    </xdr:from>
    <xdr:to>
      <xdr:col>111</xdr:col>
      <xdr:colOff>177800</xdr:colOff>
      <xdr:row>83</xdr:row>
      <xdr:rowOff>95250</xdr:rowOff>
    </xdr:to>
    <xdr:cxnSp macro="">
      <xdr:nvCxnSpPr>
        <xdr:cNvPr id="724" name="直線コネクタ 723">
          <a:extLst>
            <a:ext uri="{FF2B5EF4-FFF2-40B4-BE49-F238E27FC236}">
              <a16:creationId xmlns:a16="http://schemas.microsoft.com/office/drawing/2014/main" id="{00000000-0008-0000-1000-0000D4020000}"/>
            </a:ext>
          </a:extLst>
        </xdr:cNvPr>
        <xdr:cNvCxnSpPr/>
      </xdr:nvCxnSpPr>
      <xdr:spPr>
        <a:xfrm flipV="1">
          <a:off x="20434300" y="14321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81280</xdr:rowOff>
    </xdr:from>
    <xdr:to>
      <xdr:col>102</xdr:col>
      <xdr:colOff>165100</xdr:colOff>
      <xdr:row>84</xdr:row>
      <xdr:rowOff>11430</xdr:rowOff>
    </xdr:to>
    <xdr:sp macro="" textlink="">
      <xdr:nvSpPr>
        <xdr:cNvPr id="725" name="楕円 724">
          <a:extLst>
            <a:ext uri="{FF2B5EF4-FFF2-40B4-BE49-F238E27FC236}">
              <a16:creationId xmlns:a16="http://schemas.microsoft.com/office/drawing/2014/main" id="{00000000-0008-0000-1000-0000D5020000}"/>
            </a:ext>
          </a:extLst>
        </xdr:cNvPr>
        <xdr:cNvSpPr/>
      </xdr:nvSpPr>
      <xdr:spPr>
        <a:xfrm>
          <a:off x="19494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132080</xdr:rowOff>
    </xdr:to>
    <xdr:cxnSp macro="">
      <xdr:nvCxnSpPr>
        <xdr:cNvPr id="726" name="直線コネクタ 725">
          <a:extLst>
            <a:ext uri="{FF2B5EF4-FFF2-40B4-BE49-F238E27FC236}">
              <a16:creationId xmlns:a16="http://schemas.microsoft.com/office/drawing/2014/main" id="{00000000-0008-0000-1000-0000D6020000}"/>
            </a:ext>
          </a:extLst>
        </xdr:cNvPr>
        <xdr:cNvCxnSpPr/>
      </xdr:nvCxnSpPr>
      <xdr:spPr>
        <a:xfrm flipV="1">
          <a:off x="19545300" y="143256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81280</xdr:rowOff>
    </xdr:from>
    <xdr:to>
      <xdr:col>98</xdr:col>
      <xdr:colOff>38100</xdr:colOff>
      <xdr:row>84</xdr:row>
      <xdr:rowOff>11430</xdr:rowOff>
    </xdr:to>
    <xdr:sp macro="" textlink="">
      <xdr:nvSpPr>
        <xdr:cNvPr id="727" name="楕円 726">
          <a:extLst>
            <a:ext uri="{FF2B5EF4-FFF2-40B4-BE49-F238E27FC236}">
              <a16:creationId xmlns:a16="http://schemas.microsoft.com/office/drawing/2014/main" id="{00000000-0008-0000-1000-0000D7020000}"/>
            </a:ext>
          </a:extLst>
        </xdr:cNvPr>
        <xdr:cNvSpPr/>
      </xdr:nvSpPr>
      <xdr:spPr>
        <a:xfrm>
          <a:off x="18605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132080</xdr:rowOff>
    </xdr:from>
    <xdr:to>
      <xdr:col>102</xdr:col>
      <xdr:colOff>114300</xdr:colOff>
      <xdr:row>83</xdr:row>
      <xdr:rowOff>132080</xdr:rowOff>
    </xdr:to>
    <xdr:cxnSp macro="">
      <xdr:nvCxnSpPr>
        <xdr:cNvPr id="728" name="直線コネクタ 727">
          <a:extLst>
            <a:ext uri="{FF2B5EF4-FFF2-40B4-BE49-F238E27FC236}">
              <a16:creationId xmlns:a16="http://schemas.microsoft.com/office/drawing/2014/main" id="{00000000-0008-0000-1000-0000D8020000}"/>
            </a:ext>
          </a:extLst>
        </xdr:cNvPr>
        <xdr:cNvCxnSpPr/>
      </xdr:nvCxnSpPr>
      <xdr:spPr>
        <a:xfrm>
          <a:off x="18656300" y="14362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48260</xdr:rowOff>
    </xdr:from>
    <xdr:ext cx="469900" cy="259080"/>
    <xdr:sp macro="" textlink="">
      <xdr:nvSpPr>
        <xdr:cNvPr id="729" name="n_1aveValue【消防施設】&#10;一人当たり面積">
          <a:extLst>
            <a:ext uri="{FF2B5EF4-FFF2-40B4-BE49-F238E27FC236}">
              <a16:creationId xmlns:a16="http://schemas.microsoft.com/office/drawing/2014/main" id="{00000000-0008-0000-1000-0000D9020000}"/>
            </a:ext>
          </a:extLst>
        </xdr:cNvPr>
        <xdr:cNvSpPr txBox="1"/>
      </xdr:nvSpPr>
      <xdr:spPr>
        <a:xfrm>
          <a:off x="2107565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11430</xdr:rowOff>
    </xdr:from>
    <xdr:ext cx="468630" cy="259080"/>
    <xdr:sp macro="" textlink="">
      <xdr:nvSpPr>
        <xdr:cNvPr id="730" name="n_2aveValue【消防施設】&#10;一人当たり面積">
          <a:extLst>
            <a:ext uri="{FF2B5EF4-FFF2-40B4-BE49-F238E27FC236}">
              <a16:creationId xmlns:a16="http://schemas.microsoft.com/office/drawing/2014/main" id="{00000000-0008-0000-1000-0000DA020000}"/>
            </a:ext>
          </a:extLst>
        </xdr:cNvPr>
        <xdr:cNvSpPr txBox="1"/>
      </xdr:nvSpPr>
      <xdr:spPr>
        <a:xfrm>
          <a:off x="20199350" y="14413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18415</xdr:rowOff>
    </xdr:from>
    <xdr:ext cx="468630" cy="257810"/>
    <xdr:sp macro="" textlink="">
      <xdr:nvSpPr>
        <xdr:cNvPr id="731" name="n_3aveValue【消防施設】&#10;一人当たり面積">
          <a:extLst>
            <a:ext uri="{FF2B5EF4-FFF2-40B4-BE49-F238E27FC236}">
              <a16:creationId xmlns:a16="http://schemas.microsoft.com/office/drawing/2014/main" id="{00000000-0008-0000-1000-0000DB020000}"/>
            </a:ext>
          </a:extLst>
        </xdr:cNvPr>
        <xdr:cNvSpPr txBox="1"/>
      </xdr:nvSpPr>
      <xdr:spPr>
        <a:xfrm>
          <a:off x="19310350" y="140773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11430</xdr:rowOff>
    </xdr:from>
    <xdr:ext cx="468630" cy="259080"/>
    <xdr:sp macro="" textlink="">
      <xdr:nvSpPr>
        <xdr:cNvPr id="732" name="n_4aveValue【消防施設】&#10;一人当たり面積">
          <a:extLst>
            <a:ext uri="{FF2B5EF4-FFF2-40B4-BE49-F238E27FC236}">
              <a16:creationId xmlns:a16="http://schemas.microsoft.com/office/drawing/2014/main" id="{00000000-0008-0000-1000-0000DC020000}"/>
            </a:ext>
          </a:extLst>
        </xdr:cNvPr>
        <xdr:cNvSpPr txBox="1"/>
      </xdr:nvSpPr>
      <xdr:spPr>
        <a:xfrm>
          <a:off x="18421350" y="14413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158115</xdr:rowOff>
    </xdr:from>
    <xdr:ext cx="469900" cy="257810"/>
    <xdr:sp macro="" textlink="">
      <xdr:nvSpPr>
        <xdr:cNvPr id="733" name="n_1mainValue【消防施設】&#10;一人当たり面積">
          <a:extLst>
            <a:ext uri="{FF2B5EF4-FFF2-40B4-BE49-F238E27FC236}">
              <a16:creationId xmlns:a16="http://schemas.microsoft.com/office/drawing/2014/main" id="{00000000-0008-0000-1000-0000DD020000}"/>
            </a:ext>
          </a:extLst>
        </xdr:cNvPr>
        <xdr:cNvSpPr txBox="1"/>
      </xdr:nvSpPr>
      <xdr:spPr>
        <a:xfrm>
          <a:off x="21075650" y="140455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162560</xdr:rowOff>
    </xdr:from>
    <xdr:ext cx="468630" cy="259080"/>
    <xdr:sp macro="" textlink="">
      <xdr:nvSpPr>
        <xdr:cNvPr id="734" name="n_2mainValue【消防施設】&#10;一人当たり面積">
          <a:extLst>
            <a:ext uri="{FF2B5EF4-FFF2-40B4-BE49-F238E27FC236}">
              <a16:creationId xmlns:a16="http://schemas.microsoft.com/office/drawing/2014/main" id="{00000000-0008-0000-1000-0000DE020000}"/>
            </a:ext>
          </a:extLst>
        </xdr:cNvPr>
        <xdr:cNvSpPr txBox="1"/>
      </xdr:nvSpPr>
      <xdr:spPr>
        <a:xfrm>
          <a:off x="20199350" y="14050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2540</xdr:rowOff>
    </xdr:from>
    <xdr:ext cx="468630" cy="259080"/>
    <xdr:sp macro="" textlink="">
      <xdr:nvSpPr>
        <xdr:cNvPr id="735" name="n_3mainValue【消防施設】&#10;一人当たり面積">
          <a:extLst>
            <a:ext uri="{FF2B5EF4-FFF2-40B4-BE49-F238E27FC236}">
              <a16:creationId xmlns:a16="http://schemas.microsoft.com/office/drawing/2014/main" id="{00000000-0008-0000-1000-0000DF020000}"/>
            </a:ext>
          </a:extLst>
        </xdr:cNvPr>
        <xdr:cNvSpPr txBox="1"/>
      </xdr:nvSpPr>
      <xdr:spPr>
        <a:xfrm>
          <a:off x="19310350" y="14404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27940</xdr:rowOff>
    </xdr:from>
    <xdr:ext cx="468630" cy="259080"/>
    <xdr:sp macro="" textlink="">
      <xdr:nvSpPr>
        <xdr:cNvPr id="736" name="n_4mainValue【消防施設】&#10;一人当たり面積">
          <a:extLst>
            <a:ext uri="{FF2B5EF4-FFF2-40B4-BE49-F238E27FC236}">
              <a16:creationId xmlns:a16="http://schemas.microsoft.com/office/drawing/2014/main" id="{00000000-0008-0000-1000-0000E0020000}"/>
            </a:ext>
          </a:extLst>
        </xdr:cNvPr>
        <xdr:cNvSpPr txBox="1"/>
      </xdr:nvSpPr>
      <xdr:spPr>
        <a:xfrm>
          <a:off x="18421350" y="14086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10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1000-0000E2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1000-0000E3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1000-0000E4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1000-0000E5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1000-0000E6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1000-0000E7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10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5" name="テキスト ボックス 744">
          <a:extLst>
            <a:ext uri="{FF2B5EF4-FFF2-40B4-BE49-F238E27FC236}">
              <a16:creationId xmlns:a16="http://schemas.microsoft.com/office/drawing/2014/main" id="{00000000-0008-0000-1000-0000E9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7" name="テキスト ボックス 746">
          <a:extLst>
            <a:ext uri="{FF2B5EF4-FFF2-40B4-BE49-F238E27FC236}">
              <a16:creationId xmlns:a16="http://schemas.microsoft.com/office/drawing/2014/main" id="{00000000-0008-0000-1000-0000EB020000}"/>
            </a:ext>
          </a:extLst>
        </xdr:cNvPr>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49" name="テキスト ボックス 748">
          <a:extLst>
            <a:ext uri="{FF2B5EF4-FFF2-40B4-BE49-F238E27FC236}">
              <a16:creationId xmlns:a16="http://schemas.microsoft.com/office/drawing/2014/main" id="{00000000-0008-0000-1000-0000ED020000}"/>
            </a:ext>
          </a:extLst>
        </xdr:cNvPr>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1" name="テキスト ボックス 750">
          <a:extLst>
            <a:ext uri="{FF2B5EF4-FFF2-40B4-BE49-F238E27FC236}">
              <a16:creationId xmlns:a16="http://schemas.microsoft.com/office/drawing/2014/main" id="{00000000-0008-0000-1000-0000EF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53" name="テキスト ボックス 752">
          <a:extLst>
            <a:ext uri="{FF2B5EF4-FFF2-40B4-BE49-F238E27FC236}">
              <a16:creationId xmlns:a16="http://schemas.microsoft.com/office/drawing/2014/main" id="{00000000-0008-0000-1000-0000F1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4" name="直線コネクタ 753">
          <a:extLst>
            <a:ext uri="{FF2B5EF4-FFF2-40B4-BE49-F238E27FC236}">
              <a16:creationId xmlns:a16="http://schemas.microsoft.com/office/drawing/2014/main" id="{00000000-0008-0000-1000-0000F2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5" name="テキスト ボックス 754">
          <a:extLst>
            <a:ext uri="{FF2B5EF4-FFF2-40B4-BE49-F238E27FC236}">
              <a16:creationId xmlns:a16="http://schemas.microsoft.com/office/drawing/2014/main" id="{00000000-0008-0000-1000-0000F3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6" name="直線コネクタ 755">
          <a:extLst>
            <a:ext uri="{FF2B5EF4-FFF2-40B4-BE49-F238E27FC236}">
              <a16:creationId xmlns:a16="http://schemas.microsoft.com/office/drawing/2014/main" id="{00000000-0008-0000-1000-0000F4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7" name="テキスト ボックス 756">
          <a:extLst>
            <a:ext uri="{FF2B5EF4-FFF2-40B4-BE49-F238E27FC236}">
              <a16:creationId xmlns:a16="http://schemas.microsoft.com/office/drawing/2014/main" id="{00000000-0008-0000-1000-0000F5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8" name="直線コネクタ 757">
          <a:extLst>
            <a:ext uri="{FF2B5EF4-FFF2-40B4-BE49-F238E27FC236}">
              <a16:creationId xmlns:a16="http://schemas.microsoft.com/office/drawing/2014/main" id="{00000000-0008-0000-1000-0000F6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59" name="テキスト ボックス 758">
          <a:extLst>
            <a:ext uri="{FF2B5EF4-FFF2-40B4-BE49-F238E27FC236}">
              <a16:creationId xmlns:a16="http://schemas.microsoft.com/office/drawing/2014/main" id="{00000000-0008-0000-1000-0000F7020000}"/>
            </a:ext>
          </a:extLst>
        </xdr:cNvPr>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1000-0000F8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1000-0000F9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53340</xdr:rowOff>
    </xdr:from>
    <xdr:to>
      <xdr:col>85</xdr:col>
      <xdr:colOff>126365</xdr:colOff>
      <xdr:row>109</xdr:row>
      <xdr:rowOff>33655</xdr:rowOff>
    </xdr:to>
    <xdr:cxnSp macro="">
      <xdr:nvCxnSpPr>
        <xdr:cNvPr id="762" name="直線コネクタ 761">
          <a:extLst>
            <a:ext uri="{FF2B5EF4-FFF2-40B4-BE49-F238E27FC236}">
              <a16:creationId xmlns:a16="http://schemas.microsoft.com/office/drawing/2014/main" id="{00000000-0008-0000-1000-0000FA020000}"/>
            </a:ext>
          </a:extLst>
        </xdr:cNvPr>
        <xdr:cNvCxnSpPr/>
      </xdr:nvCxnSpPr>
      <xdr:spPr>
        <a:xfrm flipV="1">
          <a:off x="16318865" y="171983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37465</xdr:rowOff>
    </xdr:from>
    <xdr:ext cx="405130" cy="259080"/>
    <xdr:sp macro="" textlink="">
      <xdr:nvSpPr>
        <xdr:cNvPr id="763" name="【庁舎】&#10;有形固定資産減価償却率最小値テキスト">
          <a:extLst>
            <a:ext uri="{FF2B5EF4-FFF2-40B4-BE49-F238E27FC236}">
              <a16:creationId xmlns:a16="http://schemas.microsoft.com/office/drawing/2014/main" id="{00000000-0008-0000-1000-0000FB020000}"/>
            </a:ext>
          </a:extLst>
        </xdr:cNvPr>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33655</xdr:rowOff>
    </xdr:from>
    <xdr:to>
      <xdr:col>86</xdr:col>
      <xdr:colOff>25400</xdr:colOff>
      <xdr:row>109</xdr:row>
      <xdr:rowOff>33655</xdr:rowOff>
    </xdr:to>
    <xdr:cxnSp macro="">
      <xdr:nvCxnSpPr>
        <xdr:cNvPr id="764" name="直線コネクタ 763">
          <a:extLst>
            <a:ext uri="{FF2B5EF4-FFF2-40B4-BE49-F238E27FC236}">
              <a16:creationId xmlns:a16="http://schemas.microsoft.com/office/drawing/2014/main" id="{00000000-0008-0000-1000-0000FC020000}"/>
            </a:ext>
          </a:extLst>
        </xdr:cNvPr>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0</xdr:rowOff>
    </xdr:from>
    <xdr:ext cx="340360" cy="259080"/>
    <xdr:sp macro="" textlink="">
      <xdr:nvSpPr>
        <xdr:cNvPr id="765" name="【庁舎】&#10;有形固定資産減価償却率最大値テキスト">
          <a:extLst>
            <a:ext uri="{FF2B5EF4-FFF2-40B4-BE49-F238E27FC236}">
              <a16:creationId xmlns:a16="http://schemas.microsoft.com/office/drawing/2014/main" id="{00000000-0008-0000-1000-0000FD020000}"/>
            </a:ext>
          </a:extLst>
        </xdr:cNvPr>
        <xdr:cNvSpPr txBox="1"/>
      </xdr:nvSpPr>
      <xdr:spPr>
        <a:xfrm>
          <a:off x="16357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53340</xdr:rowOff>
    </xdr:from>
    <xdr:to>
      <xdr:col>86</xdr:col>
      <xdr:colOff>25400</xdr:colOff>
      <xdr:row>100</xdr:row>
      <xdr:rowOff>53340</xdr:rowOff>
    </xdr:to>
    <xdr:cxnSp macro="">
      <xdr:nvCxnSpPr>
        <xdr:cNvPr id="766" name="直線コネクタ 765">
          <a:extLst>
            <a:ext uri="{FF2B5EF4-FFF2-40B4-BE49-F238E27FC236}">
              <a16:creationId xmlns:a16="http://schemas.microsoft.com/office/drawing/2014/main" id="{00000000-0008-0000-1000-0000FE020000}"/>
            </a:ext>
          </a:extLst>
        </xdr:cNvPr>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8890</xdr:rowOff>
    </xdr:from>
    <xdr:ext cx="405130" cy="257810"/>
    <xdr:sp macro="" textlink="">
      <xdr:nvSpPr>
        <xdr:cNvPr id="767" name="【庁舎】&#10;有形固定資産減価償却率平均値テキスト">
          <a:extLst>
            <a:ext uri="{FF2B5EF4-FFF2-40B4-BE49-F238E27FC236}">
              <a16:creationId xmlns:a16="http://schemas.microsoft.com/office/drawing/2014/main" id="{00000000-0008-0000-1000-0000FF020000}"/>
            </a:ext>
          </a:extLst>
        </xdr:cNvPr>
        <xdr:cNvSpPr txBox="1"/>
      </xdr:nvSpPr>
      <xdr:spPr>
        <a:xfrm>
          <a:off x="16357600" y="178396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30480</xdr:rowOff>
    </xdr:from>
    <xdr:to>
      <xdr:col>85</xdr:col>
      <xdr:colOff>177800</xdr:colOff>
      <xdr:row>104</xdr:row>
      <xdr:rowOff>132080</xdr:rowOff>
    </xdr:to>
    <xdr:sp macro="" textlink="">
      <xdr:nvSpPr>
        <xdr:cNvPr id="768" name="フローチャート: 判断 767">
          <a:extLst>
            <a:ext uri="{FF2B5EF4-FFF2-40B4-BE49-F238E27FC236}">
              <a16:creationId xmlns:a16="http://schemas.microsoft.com/office/drawing/2014/main" id="{00000000-0008-0000-1000-000000030000}"/>
            </a:ext>
          </a:extLst>
        </xdr:cNvPr>
        <xdr:cNvSpPr/>
      </xdr:nvSpPr>
      <xdr:spPr>
        <a:xfrm>
          <a:off x="162687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38735</xdr:rowOff>
    </xdr:from>
    <xdr:to>
      <xdr:col>81</xdr:col>
      <xdr:colOff>101600</xdr:colOff>
      <xdr:row>104</xdr:row>
      <xdr:rowOff>140335</xdr:rowOff>
    </xdr:to>
    <xdr:sp macro="" textlink="">
      <xdr:nvSpPr>
        <xdr:cNvPr id="769" name="フローチャート: 判断 768">
          <a:extLst>
            <a:ext uri="{FF2B5EF4-FFF2-40B4-BE49-F238E27FC236}">
              <a16:creationId xmlns:a16="http://schemas.microsoft.com/office/drawing/2014/main" id="{00000000-0008-0000-1000-000001030000}"/>
            </a:ext>
          </a:extLst>
        </xdr:cNvPr>
        <xdr:cNvSpPr/>
      </xdr:nvSpPr>
      <xdr:spPr>
        <a:xfrm>
          <a:off x="15430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770" name="フローチャート: 判断 769">
          <a:extLst>
            <a:ext uri="{FF2B5EF4-FFF2-40B4-BE49-F238E27FC236}">
              <a16:creationId xmlns:a16="http://schemas.microsoft.com/office/drawing/2014/main" id="{00000000-0008-0000-1000-000002030000}"/>
            </a:ext>
          </a:extLst>
        </xdr:cNvPr>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771" name="フローチャート: 判断 770">
          <a:extLst>
            <a:ext uri="{FF2B5EF4-FFF2-40B4-BE49-F238E27FC236}">
              <a16:creationId xmlns:a16="http://schemas.microsoft.com/office/drawing/2014/main" id="{00000000-0008-0000-1000-000003030000}"/>
            </a:ext>
          </a:extLst>
        </xdr:cNvPr>
        <xdr:cNvSpPr/>
      </xdr:nvSpPr>
      <xdr:spPr>
        <a:xfrm>
          <a:off x="13652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156210</xdr:rowOff>
    </xdr:from>
    <xdr:to>
      <xdr:col>67</xdr:col>
      <xdr:colOff>101600</xdr:colOff>
      <xdr:row>105</xdr:row>
      <xdr:rowOff>86360</xdr:rowOff>
    </xdr:to>
    <xdr:sp macro="" textlink="">
      <xdr:nvSpPr>
        <xdr:cNvPr id="772" name="フローチャート: 判断 771">
          <a:extLst>
            <a:ext uri="{FF2B5EF4-FFF2-40B4-BE49-F238E27FC236}">
              <a16:creationId xmlns:a16="http://schemas.microsoft.com/office/drawing/2014/main" id="{00000000-0008-0000-1000-000004030000}"/>
            </a:ext>
          </a:extLst>
        </xdr:cNvPr>
        <xdr:cNvSpPr/>
      </xdr:nvSpPr>
      <xdr:spPr>
        <a:xfrm>
          <a:off x="12763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1000-000005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1000-000006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1000-000007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1000-000008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1000-000009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114935</xdr:rowOff>
    </xdr:from>
    <xdr:to>
      <xdr:col>85</xdr:col>
      <xdr:colOff>177800</xdr:colOff>
      <xdr:row>102</xdr:row>
      <xdr:rowOff>45085</xdr:rowOff>
    </xdr:to>
    <xdr:sp macro="" textlink="">
      <xdr:nvSpPr>
        <xdr:cNvPr id="778" name="楕円 777">
          <a:extLst>
            <a:ext uri="{FF2B5EF4-FFF2-40B4-BE49-F238E27FC236}">
              <a16:creationId xmlns:a16="http://schemas.microsoft.com/office/drawing/2014/main" id="{00000000-0008-0000-1000-00000A030000}"/>
            </a:ext>
          </a:extLst>
        </xdr:cNvPr>
        <xdr:cNvSpPr/>
      </xdr:nvSpPr>
      <xdr:spPr>
        <a:xfrm>
          <a:off x="162687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137795</xdr:rowOff>
    </xdr:from>
    <xdr:ext cx="405130" cy="259080"/>
    <xdr:sp macro="" textlink="">
      <xdr:nvSpPr>
        <xdr:cNvPr id="779" name="【庁舎】&#10;有形固定資産減価償却率該当値テキスト">
          <a:extLst>
            <a:ext uri="{FF2B5EF4-FFF2-40B4-BE49-F238E27FC236}">
              <a16:creationId xmlns:a16="http://schemas.microsoft.com/office/drawing/2014/main" id="{00000000-0008-0000-1000-00000B030000}"/>
            </a:ext>
          </a:extLst>
        </xdr:cNvPr>
        <xdr:cNvSpPr txBox="1"/>
      </xdr:nvSpPr>
      <xdr:spPr>
        <a:xfrm>
          <a:off x="16357600" y="1728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61595</xdr:rowOff>
    </xdr:from>
    <xdr:to>
      <xdr:col>81</xdr:col>
      <xdr:colOff>101600</xdr:colOff>
      <xdr:row>101</xdr:row>
      <xdr:rowOff>163195</xdr:rowOff>
    </xdr:to>
    <xdr:sp macro="" textlink="">
      <xdr:nvSpPr>
        <xdr:cNvPr id="780" name="楕円 779">
          <a:extLst>
            <a:ext uri="{FF2B5EF4-FFF2-40B4-BE49-F238E27FC236}">
              <a16:creationId xmlns:a16="http://schemas.microsoft.com/office/drawing/2014/main" id="{00000000-0008-0000-1000-00000C030000}"/>
            </a:ext>
          </a:extLst>
        </xdr:cNvPr>
        <xdr:cNvSpPr/>
      </xdr:nvSpPr>
      <xdr:spPr>
        <a:xfrm>
          <a:off x="15430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112395</xdr:rowOff>
    </xdr:from>
    <xdr:to>
      <xdr:col>85</xdr:col>
      <xdr:colOff>127000</xdr:colOff>
      <xdr:row>101</xdr:row>
      <xdr:rowOff>166370</xdr:rowOff>
    </xdr:to>
    <xdr:cxnSp macro="">
      <xdr:nvCxnSpPr>
        <xdr:cNvPr id="781" name="直線コネクタ 780">
          <a:extLst>
            <a:ext uri="{FF2B5EF4-FFF2-40B4-BE49-F238E27FC236}">
              <a16:creationId xmlns:a16="http://schemas.microsoft.com/office/drawing/2014/main" id="{00000000-0008-0000-1000-00000D030000}"/>
            </a:ext>
          </a:extLst>
        </xdr:cNvPr>
        <xdr:cNvCxnSpPr/>
      </xdr:nvCxnSpPr>
      <xdr:spPr>
        <a:xfrm>
          <a:off x="15481300" y="1742884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7620</xdr:rowOff>
    </xdr:from>
    <xdr:to>
      <xdr:col>76</xdr:col>
      <xdr:colOff>165100</xdr:colOff>
      <xdr:row>101</xdr:row>
      <xdr:rowOff>109220</xdr:rowOff>
    </xdr:to>
    <xdr:sp macro="" textlink="">
      <xdr:nvSpPr>
        <xdr:cNvPr id="782" name="楕円 781">
          <a:extLst>
            <a:ext uri="{FF2B5EF4-FFF2-40B4-BE49-F238E27FC236}">
              <a16:creationId xmlns:a16="http://schemas.microsoft.com/office/drawing/2014/main" id="{00000000-0008-0000-1000-00000E030000}"/>
            </a:ext>
          </a:extLst>
        </xdr:cNvPr>
        <xdr:cNvSpPr/>
      </xdr:nvSpPr>
      <xdr:spPr>
        <a:xfrm>
          <a:off x="145415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58420</xdr:rowOff>
    </xdr:from>
    <xdr:to>
      <xdr:col>81</xdr:col>
      <xdr:colOff>50800</xdr:colOff>
      <xdr:row>101</xdr:row>
      <xdr:rowOff>112395</xdr:rowOff>
    </xdr:to>
    <xdr:cxnSp macro="">
      <xdr:nvCxnSpPr>
        <xdr:cNvPr id="783" name="直線コネクタ 782">
          <a:extLst>
            <a:ext uri="{FF2B5EF4-FFF2-40B4-BE49-F238E27FC236}">
              <a16:creationId xmlns:a16="http://schemas.microsoft.com/office/drawing/2014/main" id="{00000000-0008-0000-1000-00000F030000}"/>
            </a:ext>
          </a:extLst>
        </xdr:cNvPr>
        <xdr:cNvCxnSpPr/>
      </xdr:nvCxnSpPr>
      <xdr:spPr>
        <a:xfrm>
          <a:off x="14592300" y="173748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125095</xdr:rowOff>
    </xdr:from>
    <xdr:to>
      <xdr:col>72</xdr:col>
      <xdr:colOff>38100</xdr:colOff>
      <xdr:row>101</xdr:row>
      <xdr:rowOff>55245</xdr:rowOff>
    </xdr:to>
    <xdr:sp macro="" textlink="">
      <xdr:nvSpPr>
        <xdr:cNvPr id="784" name="楕円 783">
          <a:extLst>
            <a:ext uri="{FF2B5EF4-FFF2-40B4-BE49-F238E27FC236}">
              <a16:creationId xmlns:a16="http://schemas.microsoft.com/office/drawing/2014/main" id="{00000000-0008-0000-1000-000010030000}"/>
            </a:ext>
          </a:extLst>
        </xdr:cNvPr>
        <xdr:cNvSpPr/>
      </xdr:nvSpPr>
      <xdr:spPr>
        <a:xfrm>
          <a:off x="1365250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4445</xdr:rowOff>
    </xdr:from>
    <xdr:to>
      <xdr:col>76</xdr:col>
      <xdr:colOff>114300</xdr:colOff>
      <xdr:row>101</xdr:row>
      <xdr:rowOff>58420</xdr:rowOff>
    </xdr:to>
    <xdr:cxnSp macro="">
      <xdr:nvCxnSpPr>
        <xdr:cNvPr id="785" name="直線コネクタ 784">
          <a:extLst>
            <a:ext uri="{FF2B5EF4-FFF2-40B4-BE49-F238E27FC236}">
              <a16:creationId xmlns:a16="http://schemas.microsoft.com/office/drawing/2014/main" id="{00000000-0008-0000-1000-000011030000}"/>
            </a:ext>
          </a:extLst>
        </xdr:cNvPr>
        <xdr:cNvCxnSpPr/>
      </xdr:nvCxnSpPr>
      <xdr:spPr>
        <a:xfrm>
          <a:off x="13703300" y="1732089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146050</xdr:rowOff>
    </xdr:from>
    <xdr:to>
      <xdr:col>67</xdr:col>
      <xdr:colOff>101600</xdr:colOff>
      <xdr:row>102</xdr:row>
      <xdr:rowOff>76200</xdr:rowOff>
    </xdr:to>
    <xdr:sp macro="" textlink="">
      <xdr:nvSpPr>
        <xdr:cNvPr id="786" name="楕円 785">
          <a:extLst>
            <a:ext uri="{FF2B5EF4-FFF2-40B4-BE49-F238E27FC236}">
              <a16:creationId xmlns:a16="http://schemas.microsoft.com/office/drawing/2014/main" id="{00000000-0008-0000-1000-000012030000}"/>
            </a:ext>
          </a:extLst>
        </xdr:cNvPr>
        <xdr:cNvSpPr/>
      </xdr:nvSpPr>
      <xdr:spPr>
        <a:xfrm>
          <a:off x="12763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4445</xdr:rowOff>
    </xdr:from>
    <xdr:to>
      <xdr:col>71</xdr:col>
      <xdr:colOff>177800</xdr:colOff>
      <xdr:row>102</xdr:row>
      <xdr:rowOff>25400</xdr:rowOff>
    </xdr:to>
    <xdr:cxnSp macro="">
      <xdr:nvCxnSpPr>
        <xdr:cNvPr id="787" name="直線コネクタ 786">
          <a:extLst>
            <a:ext uri="{FF2B5EF4-FFF2-40B4-BE49-F238E27FC236}">
              <a16:creationId xmlns:a16="http://schemas.microsoft.com/office/drawing/2014/main" id="{00000000-0008-0000-1000-000013030000}"/>
            </a:ext>
          </a:extLst>
        </xdr:cNvPr>
        <xdr:cNvCxnSpPr/>
      </xdr:nvCxnSpPr>
      <xdr:spPr>
        <a:xfrm flipV="1">
          <a:off x="12814300" y="1732089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132080</xdr:rowOff>
    </xdr:from>
    <xdr:ext cx="405130" cy="257810"/>
    <xdr:sp macro="" textlink="">
      <xdr:nvSpPr>
        <xdr:cNvPr id="788" name="n_1aveValue【庁舎】&#10;有形固定資産減価償却率">
          <a:extLst>
            <a:ext uri="{FF2B5EF4-FFF2-40B4-BE49-F238E27FC236}">
              <a16:creationId xmlns:a16="http://schemas.microsoft.com/office/drawing/2014/main" id="{00000000-0008-0000-1000-000014030000}"/>
            </a:ext>
          </a:extLst>
        </xdr:cNvPr>
        <xdr:cNvSpPr txBox="1"/>
      </xdr:nvSpPr>
      <xdr:spPr>
        <a:xfrm>
          <a:off x="15266035" y="17962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xdr:rowOff>
    </xdr:from>
    <xdr:ext cx="403860" cy="259080"/>
    <xdr:sp macro="" textlink="">
      <xdr:nvSpPr>
        <xdr:cNvPr id="789" name="n_2aveValue【庁舎】&#10;有形固定資産減価償却率">
          <a:extLst>
            <a:ext uri="{FF2B5EF4-FFF2-40B4-BE49-F238E27FC236}">
              <a16:creationId xmlns:a16="http://schemas.microsoft.com/office/drawing/2014/main" id="{00000000-0008-0000-1000-000015030000}"/>
            </a:ext>
          </a:extLst>
        </xdr:cNvPr>
        <xdr:cNvSpPr txBox="1"/>
      </xdr:nvSpPr>
      <xdr:spPr>
        <a:xfrm>
          <a:off x="14389735" y="18014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70485</xdr:rowOff>
    </xdr:from>
    <xdr:ext cx="403860" cy="259080"/>
    <xdr:sp macro="" textlink="">
      <xdr:nvSpPr>
        <xdr:cNvPr id="790" name="n_3aveValue【庁舎】&#10;有形固定資産減価償却率">
          <a:extLst>
            <a:ext uri="{FF2B5EF4-FFF2-40B4-BE49-F238E27FC236}">
              <a16:creationId xmlns:a16="http://schemas.microsoft.com/office/drawing/2014/main" id="{00000000-0008-0000-1000-000016030000}"/>
            </a:ext>
          </a:extLst>
        </xdr:cNvPr>
        <xdr:cNvSpPr txBox="1"/>
      </xdr:nvSpPr>
      <xdr:spPr>
        <a:xfrm>
          <a:off x="13500735" y="18072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77470</xdr:rowOff>
    </xdr:from>
    <xdr:ext cx="403860" cy="257810"/>
    <xdr:sp macro="" textlink="">
      <xdr:nvSpPr>
        <xdr:cNvPr id="791" name="n_4aveValue【庁舎】&#10;有形固定資産減価償却率">
          <a:extLst>
            <a:ext uri="{FF2B5EF4-FFF2-40B4-BE49-F238E27FC236}">
              <a16:creationId xmlns:a16="http://schemas.microsoft.com/office/drawing/2014/main" id="{00000000-0008-0000-1000-000017030000}"/>
            </a:ext>
          </a:extLst>
        </xdr:cNvPr>
        <xdr:cNvSpPr txBox="1"/>
      </xdr:nvSpPr>
      <xdr:spPr>
        <a:xfrm>
          <a:off x="12611735" y="180797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8255</xdr:rowOff>
    </xdr:from>
    <xdr:ext cx="405130" cy="257810"/>
    <xdr:sp macro="" textlink="">
      <xdr:nvSpPr>
        <xdr:cNvPr id="792" name="n_1mainValue【庁舎】&#10;有形固定資産減価償却率">
          <a:extLst>
            <a:ext uri="{FF2B5EF4-FFF2-40B4-BE49-F238E27FC236}">
              <a16:creationId xmlns:a16="http://schemas.microsoft.com/office/drawing/2014/main" id="{00000000-0008-0000-1000-000018030000}"/>
            </a:ext>
          </a:extLst>
        </xdr:cNvPr>
        <xdr:cNvSpPr txBox="1"/>
      </xdr:nvSpPr>
      <xdr:spPr>
        <a:xfrm>
          <a:off x="15266035" y="171532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125730</xdr:rowOff>
    </xdr:from>
    <xdr:ext cx="403860" cy="259080"/>
    <xdr:sp macro="" textlink="">
      <xdr:nvSpPr>
        <xdr:cNvPr id="793" name="n_2mainValue【庁舎】&#10;有形固定資産減価償却率">
          <a:extLst>
            <a:ext uri="{FF2B5EF4-FFF2-40B4-BE49-F238E27FC236}">
              <a16:creationId xmlns:a16="http://schemas.microsoft.com/office/drawing/2014/main" id="{00000000-0008-0000-1000-000019030000}"/>
            </a:ext>
          </a:extLst>
        </xdr:cNvPr>
        <xdr:cNvSpPr txBox="1"/>
      </xdr:nvSpPr>
      <xdr:spPr>
        <a:xfrm>
          <a:off x="14389735" y="17099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71755</xdr:rowOff>
    </xdr:from>
    <xdr:ext cx="403860" cy="259080"/>
    <xdr:sp macro="" textlink="">
      <xdr:nvSpPr>
        <xdr:cNvPr id="794" name="n_3mainValue【庁舎】&#10;有形固定資産減価償却率">
          <a:extLst>
            <a:ext uri="{FF2B5EF4-FFF2-40B4-BE49-F238E27FC236}">
              <a16:creationId xmlns:a16="http://schemas.microsoft.com/office/drawing/2014/main" id="{00000000-0008-0000-1000-00001A030000}"/>
            </a:ext>
          </a:extLst>
        </xdr:cNvPr>
        <xdr:cNvSpPr txBox="1"/>
      </xdr:nvSpPr>
      <xdr:spPr>
        <a:xfrm>
          <a:off x="13500735" y="170453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100</xdr:row>
      <xdr:rowOff>92710</xdr:rowOff>
    </xdr:from>
    <xdr:ext cx="403860" cy="259080"/>
    <xdr:sp macro="" textlink="">
      <xdr:nvSpPr>
        <xdr:cNvPr id="795" name="n_4mainValue【庁舎】&#10;有形固定資産減価償却率">
          <a:extLst>
            <a:ext uri="{FF2B5EF4-FFF2-40B4-BE49-F238E27FC236}">
              <a16:creationId xmlns:a16="http://schemas.microsoft.com/office/drawing/2014/main" id="{00000000-0008-0000-1000-00001B030000}"/>
            </a:ext>
          </a:extLst>
        </xdr:cNvPr>
        <xdr:cNvSpPr txBox="1"/>
      </xdr:nvSpPr>
      <xdr:spPr>
        <a:xfrm>
          <a:off x="12611735" y="17237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10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1000-00001D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1000-00001E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1000-00001F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1000-000020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1000-000021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1000-000022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10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4" name="テキスト ボックス 803">
          <a:extLst>
            <a:ext uri="{FF2B5EF4-FFF2-40B4-BE49-F238E27FC236}">
              <a16:creationId xmlns:a16="http://schemas.microsoft.com/office/drawing/2014/main" id="{00000000-0008-0000-1000-000024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1000-000025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6" name="直線コネクタ 805">
          <a:extLst>
            <a:ext uri="{FF2B5EF4-FFF2-40B4-BE49-F238E27FC236}">
              <a16:creationId xmlns:a16="http://schemas.microsoft.com/office/drawing/2014/main" id="{00000000-0008-0000-1000-000026030000}"/>
            </a:ext>
          </a:extLst>
        </xdr:cNvPr>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105410</xdr:rowOff>
    </xdr:from>
    <xdr:ext cx="466090" cy="259080"/>
    <xdr:sp macro="" textlink="">
      <xdr:nvSpPr>
        <xdr:cNvPr id="807" name="テキスト ボックス 806">
          <a:extLst>
            <a:ext uri="{FF2B5EF4-FFF2-40B4-BE49-F238E27FC236}">
              <a16:creationId xmlns:a16="http://schemas.microsoft.com/office/drawing/2014/main" id="{00000000-0008-0000-1000-000027030000}"/>
            </a:ext>
          </a:extLst>
        </xdr:cNvPr>
        <xdr:cNvSpPr txBox="1"/>
      </xdr:nvSpPr>
      <xdr:spPr>
        <a:xfrm>
          <a:off x="17820640" y="186220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8" name="直線コネクタ 807">
          <a:extLst>
            <a:ext uri="{FF2B5EF4-FFF2-40B4-BE49-F238E27FC236}">
              <a16:creationId xmlns:a16="http://schemas.microsoft.com/office/drawing/2014/main" id="{00000000-0008-0000-1000-000028030000}"/>
            </a:ext>
          </a:extLst>
        </xdr:cNvPr>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6090" cy="259080"/>
    <xdr:sp macro="" textlink="">
      <xdr:nvSpPr>
        <xdr:cNvPr id="809" name="テキスト ボックス 808">
          <a:extLst>
            <a:ext uri="{FF2B5EF4-FFF2-40B4-BE49-F238E27FC236}">
              <a16:creationId xmlns:a16="http://schemas.microsoft.com/office/drawing/2014/main" id="{00000000-0008-0000-1000-000029030000}"/>
            </a:ext>
          </a:extLst>
        </xdr:cNvPr>
        <xdr:cNvSpPr txBox="1"/>
      </xdr:nvSpPr>
      <xdr:spPr>
        <a:xfrm>
          <a:off x="1782064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0" name="直線コネクタ 809">
          <a:extLst>
            <a:ext uri="{FF2B5EF4-FFF2-40B4-BE49-F238E27FC236}">
              <a16:creationId xmlns:a16="http://schemas.microsoft.com/office/drawing/2014/main" id="{00000000-0008-0000-1000-00002A030000}"/>
            </a:ext>
          </a:extLst>
        </xdr:cNvPr>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48260</xdr:rowOff>
    </xdr:from>
    <xdr:ext cx="466090" cy="259080"/>
    <xdr:sp macro="" textlink="">
      <xdr:nvSpPr>
        <xdr:cNvPr id="811" name="テキスト ボックス 810">
          <a:extLst>
            <a:ext uri="{FF2B5EF4-FFF2-40B4-BE49-F238E27FC236}">
              <a16:creationId xmlns:a16="http://schemas.microsoft.com/office/drawing/2014/main" id="{00000000-0008-0000-1000-00002B030000}"/>
            </a:ext>
          </a:extLst>
        </xdr:cNvPr>
        <xdr:cNvSpPr txBox="1"/>
      </xdr:nvSpPr>
      <xdr:spPr>
        <a:xfrm>
          <a:off x="17820640" y="18050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13" name="テキスト ボックス 812">
          <a:extLst>
            <a:ext uri="{FF2B5EF4-FFF2-40B4-BE49-F238E27FC236}">
              <a16:creationId xmlns:a16="http://schemas.microsoft.com/office/drawing/2014/main" id="{00000000-0008-0000-1000-00002D03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4" name="直線コネクタ 813">
          <a:extLst>
            <a:ext uri="{FF2B5EF4-FFF2-40B4-BE49-F238E27FC236}">
              <a16:creationId xmlns:a16="http://schemas.microsoft.com/office/drawing/2014/main" id="{00000000-0008-0000-1000-00002E030000}"/>
            </a:ext>
          </a:extLst>
        </xdr:cNvPr>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162560</xdr:rowOff>
    </xdr:from>
    <xdr:ext cx="466090" cy="259080"/>
    <xdr:sp macro="" textlink="">
      <xdr:nvSpPr>
        <xdr:cNvPr id="815" name="テキスト ボックス 814">
          <a:extLst>
            <a:ext uri="{FF2B5EF4-FFF2-40B4-BE49-F238E27FC236}">
              <a16:creationId xmlns:a16="http://schemas.microsoft.com/office/drawing/2014/main" id="{00000000-0008-0000-1000-00002F030000}"/>
            </a:ext>
          </a:extLst>
        </xdr:cNvPr>
        <xdr:cNvSpPr txBox="1"/>
      </xdr:nvSpPr>
      <xdr:spPr>
        <a:xfrm>
          <a:off x="17820640" y="174790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6" name="直線コネクタ 815">
          <a:extLst>
            <a:ext uri="{FF2B5EF4-FFF2-40B4-BE49-F238E27FC236}">
              <a16:creationId xmlns:a16="http://schemas.microsoft.com/office/drawing/2014/main" id="{00000000-0008-0000-1000-000030030000}"/>
            </a:ext>
          </a:extLst>
        </xdr:cNvPr>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6090" cy="259080"/>
    <xdr:sp macro="" textlink="">
      <xdr:nvSpPr>
        <xdr:cNvPr id="817" name="テキスト ボックス 816">
          <a:extLst>
            <a:ext uri="{FF2B5EF4-FFF2-40B4-BE49-F238E27FC236}">
              <a16:creationId xmlns:a16="http://schemas.microsoft.com/office/drawing/2014/main" id="{00000000-0008-0000-1000-000031030000}"/>
            </a:ext>
          </a:extLst>
        </xdr:cNvPr>
        <xdr:cNvSpPr txBox="1"/>
      </xdr:nvSpPr>
      <xdr:spPr>
        <a:xfrm>
          <a:off x="1782064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8" name="直線コネクタ 817">
          <a:extLst>
            <a:ext uri="{FF2B5EF4-FFF2-40B4-BE49-F238E27FC236}">
              <a16:creationId xmlns:a16="http://schemas.microsoft.com/office/drawing/2014/main" id="{00000000-0008-0000-1000-000032030000}"/>
            </a:ext>
          </a:extLst>
        </xdr:cNvPr>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105410</xdr:rowOff>
    </xdr:from>
    <xdr:ext cx="466090" cy="259080"/>
    <xdr:sp macro="" textlink="">
      <xdr:nvSpPr>
        <xdr:cNvPr id="819" name="テキスト ボックス 818">
          <a:extLst>
            <a:ext uri="{FF2B5EF4-FFF2-40B4-BE49-F238E27FC236}">
              <a16:creationId xmlns:a16="http://schemas.microsoft.com/office/drawing/2014/main" id="{00000000-0008-0000-1000-000033030000}"/>
            </a:ext>
          </a:extLst>
        </xdr:cNvPr>
        <xdr:cNvSpPr txBox="1"/>
      </xdr:nvSpPr>
      <xdr:spPr>
        <a:xfrm>
          <a:off x="17820640" y="1690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1000-000034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21" name="テキスト ボックス 820">
          <a:extLst>
            <a:ext uri="{FF2B5EF4-FFF2-40B4-BE49-F238E27FC236}">
              <a16:creationId xmlns:a16="http://schemas.microsoft.com/office/drawing/2014/main" id="{00000000-0008-0000-1000-00003503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1000-000036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19050</xdr:rowOff>
    </xdr:from>
    <xdr:to>
      <xdr:col>116</xdr:col>
      <xdr:colOff>62865</xdr:colOff>
      <xdr:row>108</xdr:row>
      <xdr:rowOff>56515</xdr:rowOff>
    </xdr:to>
    <xdr:cxnSp macro="">
      <xdr:nvCxnSpPr>
        <xdr:cNvPr id="823" name="直線コネクタ 822">
          <a:extLst>
            <a:ext uri="{FF2B5EF4-FFF2-40B4-BE49-F238E27FC236}">
              <a16:creationId xmlns:a16="http://schemas.microsoft.com/office/drawing/2014/main" id="{00000000-0008-0000-1000-000037030000}"/>
            </a:ext>
          </a:extLst>
        </xdr:cNvPr>
        <xdr:cNvCxnSpPr/>
      </xdr:nvCxnSpPr>
      <xdr:spPr>
        <a:xfrm flipV="1">
          <a:off x="22160865" y="171640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60325</xdr:rowOff>
    </xdr:from>
    <xdr:ext cx="469900" cy="259080"/>
    <xdr:sp macro="" textlink="">
      <xdr:nvSpPr>
        <xdr:cNvPr id="824" name="【庁舎】&#10;一人当たり面積最小値テキスト">
          <a:extLst>
            <a:ext uri="{FF2B5EF4-FFF2-40B4-BE49-F238E27FC236}">
              <a16:creationId xmlns:a16="http://schemas.microsoft.com/office/drawing/2014/main" id="{00000000-0008-0000-1000-000038030000}"/>
            </a:ext>
          </a:extLst>
        </xdr:cNvPr>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56515</xdr:rowOff>
    </xdr:from>
    <xdr:to>
      <xdr:col>116</xdr:col>
      <xdr:colOff>152400</xdr:colOff>
      <xdr:row>108</xdr:row>
      <xdr:rowOff>56515</xdr:rowOff>
    </xdr:to>
    <xdr:cxnSp macro="">
      <xdr:nvCxnSpPr>
        <xdr:cNvPr id="825" name="直線コネクタ 824">
          <a:extLst>
            <a:ext uri="{FF2B5EF4-FFF2-40B4-BE49-F238E27FC236}">
              <a16:creationId xmlns:a16="http://schemas.microsoft.com/office/drawing/2014/main" id="{00000000-0008-0000-1000-000039030000}"/>
            </a:ext>
          </a:extLst>
        </xdr:cNvPr>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137160</xdr:rowOff>
    </xdr:from>
    <xdr:ext cx="469900" cy="259080"/>
    <xdr:sp macro="" textlink="">
      <xdr:nvSpPr>
        <xdr:cNvPr id="826" name="【庁舎】&#10;一人当たり面積最大値テキスト">
          <a:extLst>
            <a:ext uri="{FF2B5EF4-FFF2-40B4-BE49-F238E27FC236}">
              <a16:creationId xmlns:a16="http://schemas.microsoft.com/office/drawing/2014/main" id="{00000000-0008-0000-1000-00003A030000}"/>
            </a:ext>
          </a:extLst>
        </xdr:cNvPr>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27" name="直線コネクタ 826">
          <a:extLst>
            <a:ext uri="{FF2B5EF4-FFF2-40B4-BE49-F238E27FC236}">
              <a16:creationId xmlns:a16="http://schemas.microsoft.com/office/drawing/2014/main" id="{00000000-0008-0000-1000-00003B030000}"/>
            </a:ext>
          </a:extLst>
        </xdr:cNvPr>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43815</xdr:rowOff>
    </xdr:from>
    <xdr:ext cx="469900" cy="257810"/>
    <xdr:sp macro="" textlink="">
      <xdr:nvSpPr>
        <xdr:cNvPr id="828" name="【庁舎】&#10;一人当たり面積平均値テキスト">
          <a:extLst>
            <a:ext uri="{FF2B5EF4-FFF2-40B4-BE49-F238E27FC236}">
              <a16:creationId xmlns:a16="http://schemas.microsoft.com/office/drawing/2014/main" id="{00000000-0008-0000-1000-00003C030000}"/>
            </a:ext>
          </a:extLst>
        </xdr:cNvPr>
        <xdr:cNvSpPr txBox="1"/>
      </xdr:nvSpPr>
      <xdr:spPr>
        <a:xfrm>
          <a:off x="22199600" y="180460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29" name="フローチャート: 判断 828">
          <a:extLst>
            <a:ext uri="{FF2B5EF4-FFF2-40B4-BE49-F238E27FC236}">
              <a16:creationId xmlns:a16="http://schemas.microsoft.com/office/drawing/2014/main" id="{00000000-0008-0000-1000-00003D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30" name="フローチャート: 判断 829">
          <a:extLst>
            <a:ext uri="{FF2B5EF4-FFF2-40B4-BE49-F238E27FC236}">
              <a16:creationId xmlns:a16="http://schemas.microsoft.com/office/drawing/2014/main" id="{00000000-0008-0000-1000-00003E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31" name="フローチャート: 判断 830">
          <a:extLst>
            <a:ext uri="{FF2B5EF4-FFF2-40B4-BE49-F238E27FC236}">
              <a16:creationId xmlns:a16="http://schemas.microsoft.com/office/drawing/2014/main" id="{00000000-0008-0000-1000-00003F03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102235</xdr:rowOff>
    </xdr:from>
    <xdr:to>
      <xdr:col>102</xdr:col>
      <xdr:colOff>165100</xdr:colOff>
      <xdr:row>106</xdr:row>
      <xdr:rowOff>32385</xdr:rowOff>
    </xdr:to>
    <xdr:sp macro="" textlink="">
      <xdr:nvSpPr>
        <xdr:cNvPr id="832" name="フローチャート: 判断 831">
          <a:extLst>
            <a:ext uri="{FF2B5EF4-FFF2-40B4-BE49-F238E27FC236}">
              <a16:creationId xmlns:a16="http://schemas.microsoft.com/office/drawing/2014/main" id="{00000000-0008-0000-1000-000040030000}"/>
            </a:ext>
          </a:extLst>
        </xdr:cNvPr>
        <xdr:cNvSpPr/>
      </xdr:nvSpPr>
      <xdr:spPr>
        <a:xfrm>
          <a:off x="19494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113665</xdr:rowOff>
    </xdr:from>
    <xdr:to>
      <xdr:col>98</xdr:col>
      <xdr:colOff>38100</xdr:colOff>
      <xdr:row>106</xdr:row>
      <xdr:rowOff>43815</xdr:rowOff>
    </xdr:to>
    <xdr:sp macro="" textlink="">
      <xdr:nvSpPr>
        <xdr:cNvPr id="833" name="フローチャート: 判断 832">
          <a:extLst>
            <a:ext uri="{FF2B5EF4-FFF2-40B4-BE49-F238E27FC236}">
              <a16:creationId xmlns:a16="http://schemas.microsoft.com/office/drawing/2014/main" id="{00000000-0008-0000-1000-000041030000}"/>
            </a:ext>
          </a:extLst>
        </xdr:cNvPr>
        <xdr:cNvSpPr/>
      </xdr:nvSpPr>
      <xdr:spPr>
        <a:xfrm>
          <a:off x="18605500" y="1811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1000-000042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1000-000043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1000-000044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1000-000045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00000000-0008-0000-1000-000046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113665</xdr:rowOff>
    </xdr:from>
    <xdr:to>
      <xdr:col>116</xdr:col>
      <xdr:colOff>114300</xdr:colOff>
      <xdr:row>105</xdr:row>
      <xdr:rowOff>43815</xdr:rowOff>
    </xdr:to>
    <xdr:sp macro="" textlink="">
      <xdr:nvSpPr>
        <xdr:cNvPr id="839" name="楕円 838">
          <a:extLst>
            <a:ext uri="{FF2B5EF4-FFF2-40B4-BE49-F238E27FC236}">
              <a16:creationId xmlns:a16="http://schemas.microsoft.com/office/drawing/2014/main" id="{00000000-0008-0000-1000-000047030000}"/>
            </a:ext>
          </a:extLst>
        </xdr:cNvPr>
        <xdr:cNvSpPr/>
      </xdr:nvSpPr>
      <xdr:spPr>
        <a:xfrm>
          <a:off x="22110700" y="179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137160</xdr:rowOff>
    </xdr:from>
    <xdr:ext cx="469900" cy="259080"/>
    <xdr:sp macro="" textlink="">
      <xdr:nvSpPr>
        <xdr:cNvPr id="840" name="【庁舎】&#10;一人当たり面積該当値テキスト">
          <a:extLst>
            <a:ext uri="{FF2B5EF4-FFF2-40B4-BE49-F238E27FC236}">
              <a16:creationId xmlns:a16="http://schemas.microsoft.com/office/drawing/2014/main" id="{00000000-0008-0000-1000-000048030000}"/>
            </a:ext>
          </a:extLst>
        </xdr:cNvPr>
        <xdr:cNvSpPr txBox="1"/>
      </xdr:nvSpPr>
      <xdr:spPr>
        <a:xfrm>
          <a:off x="22199600" y="17796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120650</xdr:rowOff>
    </xdr:from>
    <xdr:to>
      <xdr:col>112</xdr:col>
      <xdr:colOff>38100</xdr:colOff>
      <xdr:row>105</xdr:row>
      <xdr:rowOff>50165</xdr:rowOff>
    </xdr:to>
    <xdr:sp macro="" textlink="">
      <xdr:nvSpPr>
        <xdr:cNvPr id="841" name="楕円 840">
          <a:extLst>
            <a:ext uri="{FF2B5EF4-FFF2-40B4-BE49-F238E27FC236}">
              <a16:creationId xmlns:a16="http://schemas.microsoft.com/office/drawing/2014/main" id="{00000000-0008-0000-1000-000049030000}"/>
            </a:ext>
          </a:extLst>
        </xdr:cNvPr>
        <xdr:cNvSpPr/>
      </xdr:nvSpPr>
      <xdr:spPr>
        <a:xfrm>
          <a:off x="2127250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164465</xdr:rowOff>
    </xdr:from>
    <xdr:to>
      <xdr:col>116</xdr:col>
      <xdr:colOff>63500</xdr:colOff>
      <xdr:row>104</xdr:row>
      <xdr:rowOff>170815</xdr:rowOff>
    </xdr:to>
    <xdr:cxnSp macro="">
      <xdr:nvCxnSpPr>
        <xdr:cNvPr id="842" name="直線コネクタ 841">
          <a:extLst>
            <a:ext uri="{FF2B5EF4-FFF2-40B4-BE49-F238E27FC236}">
              <a16:creationId xmlns:a16="http://schemas.microsoft.com/office/drawing/2014/main" id="{00000000-0008-0000-1000-00004A030000}"/>
            </a:ext>
          </a:extLst>
        </xdr:cNvPr>
        <xdr:cNvCxnSpPr/>
      </xdr:nvCxnSpPr>
      <xdr:spPr>
        <a:xfrm flipV="1">
          <a:off x="21323300" y="179952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128270</xdr:rowOff>
    </xdr:from>
    <xdr:to>
      <xdr:col>107</xdr:col>
      <xdr:colOff>101600</xdr:colOff>
      <xdr:row>105</xdr:row>
      <xdr:rowOff>58420</xdr:rowOff>
    </xdr:to>
    <xdr:sp macro="" textlink="">
      <xdr:nvSpPr>
        <xdr:cNvPr id="843" name="楕円 842">
          <a:extLst>
            <a:ext uri="{FF2B5EF4-FFF2-40B4-BE49-F238E27FC236}">
              <a16:creationId xmlns:a16="http://schemas.microsoft.com/office/drawing/2014/main" id="{00000000-0008-0000-1000-00004B030000}"/>
            </a:ext>
          </a:extLst>
        </xdr:cNvPr>
        <xdr:cNvSpPr/>
      </xdr:nvSpPr>
      <xdr:spPr>
        <a:xfrm>
          <a:off x="2038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170815</xdr:rowOff>
    </xdr:from>
    <xdr:to>
      <xdr:col>111</xdr:col>
      <xdr:colOff>177800</xdr:colOff>
      <xdr:row>105</xdr:row>
      <xdr:rowOff>7620</xdr:rowOff>
    </xdr:to>
    <xdr:cxnSp macro="">
      <xdr:nvCxnSpPr>
        <xdr:cNvPr id="844" name="直線コネクタ 843">
          <a:extLst>
            <a:ext uri="{FF2B5EF4-FFF2-40B4-BE49-F238E27FC236}">
              <a16:creationId xmlns:a16="http://schemas.microsoft.com/office/drawing/2014/main" id="{00000000-0008-0000-1000-00004C030000}"/>
            </a:ext>
          </a:extLst>
        </xdr:cNvPr>
        <xdr:cNvCxnSpPr/>
      </xdr:nvCxnSpPr>
      <xdr:spPr>
        <a:xfrm flipV="1">
          <a:off x="20434300" y="180016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133985</xdr:rowOff>
    </xdr:from>
    <xdr:to>
      <xdr:col>102</xdr:col>
      <xdr:colOff>165100</xdr:colOff>
      <xdr:row>105</xdr:row>
      <xdr:rowOff>64135</xdr:rowOff>
    </xdr:to>
    <xdr:sp macro="" textlink="">
      <xdr:nvSpPr>
        <xdr:cNvPr id="845" name="楕円 844">
          <a:extLst>
            <a:ext uri="{FF2B5EF4-FFF2-40B4-BE49-F238E27FC236}">
              <a16:creationId xmlns:a16="http://schemas.microsoft.com/office/drawing/2014/main" id="{00000000-0008-0000-1000-00004D030000}"/>
            </a:ext>
          </a:extLst>
        </xdr:cNvPr>
        <xdr:cNvSpPr/>
      </xdr:nvSpPr>
      <xdr:spPr>
        <a:xfrm>
          <a:off x="19494500" y="179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xdr:rowOff>
    </xdr:from>
    <xdr:to>
      <xdr:col>107</xdr:col>
      <xdr:colOff>50800</xdr:colOff>
      <xdr:row>105</xdr:row>
      <xdr:rowOff>13335</xdr:rowOff>
    </xdr:to>
    <xdr:cxnSp macro="">
      <xdr:nvCxnSpPr>
        <xdr:cNvPr id="846" name="直線コネクタ 845">
          <a:extLst>
            <a:ext uri="{FF2B5EF4-FFF2-40B4-BE49-F238E27FC236}">
              <a16:creationId xmlns:a16="http://schemas.microsoft.com/office/drawing/2014/main" id="{00000000-0008-0000-1000-00004E030000}"/>
            </a:ext>
          </a:extLst>
        </xdr:cNvPr>
        <xdr:cNvCxnSpPr/>
      </xdr:nvCxnSpPr>
      <xdr:spPr>
        <a:xfrm flipV="1">
          <a:off x="19545300" y="18009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6350</xdr:rowOff>
    </xdr:from>
    <xdr:to>
      <xdr:col>98</xdr:col>
      <xdr:colOff>38100</xdr:colOff>
      <xdr:row>103</xdr:row>
      <xdr:rowOff>107315</xdr:rowOff>
    </xdr:to>
    <xdr:sp macro="" textlink="">
      <xdr:nvSpPr>
        <xdr:cNvPr id="847" name="楕円 846">
          <a:extLst>
            <a:ext uri="{FF2B5EF4-FFF2-40B4-BE49-F238E27FC236}">
              <a16:creationId xmlns:a16="http://schemas.microsoft.com/office/drawing/2014/main" id="{00000000-0008-0000-1000-00004F030000}"/>
            </a:ext>
          </a:extLst>
        </xdr:cNvPr>
        <xdr:cNvSpPr/>
      </xdr:nvSpPr>
      <xdr:spPr>
        <a:xfrm>
          <a:off x="18605500" y="1766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56515</xdr:rowOff>
    </xdr:from>
    <xdr:to>
      <xdr:col>102</xdr:col>
      <xdr:colOff>114300</xdr:colOff>
      <xdr:row>105</xdr:row>
      <xdr:rowOff>13335</xdr:rowOff>
    </xdr:to>
    <xdr:cxnSp macro="">
      <xdr:nvCxnSpPr>
        <xdr:cNvPr id="848" name="直線コネクタ 847">
          <a:extLst>
            <a:ext uri="{FF2B5EF4-FFF2-40B4-BE49-F238E27FC236}">
              <a16:creationId xmlns:a16="http://schemas.microsoft.com/office/drawing/2014/main" id="{00000000-0008-0000-1000-000050030000}"/>
            </a:ext>
          </a:extLst>
        </xdr:cNvPr>
        <xdr:cNvCxnSpPr/>
      </xdr:nvCxnSpPr>
      <xdr:spPr>
        <a:xfrm>
          <a:off x="18656300" y="17715865"/>
          <a:ext cx="8890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15240</xdr:rowOff>
    </xdr:from>
    <xdr:ext cx="469900" cy="259080"/>
    <xdr:sp macro="" textlink="">
      <xdr:nvSpPr>
        <xdr:cNvPr id="849" name="n_1aveValue【庁舎】&#10;一人当たり面積">
          <a:extLst>
            <a:ext uri="{FF2B5EF4-FFF2-40B4-BE49-F238E27FC236}">
              <a16:creationId xmlns:a16="http://schemas.microsoft.com/office/drawing/2014/main" id="{00000000-0008-0000-1000-000051030000}"/>
            </a:ext>
          </a:extLst>
        </xdr:cNvPr>
        <xdr:cNvSpPr txBox="1"/>
      </xdr:nvSpPr>
      <xdr:spPr>
        <a:xfrm>
          <a:off x="21075650" y="1818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158115</xdr:rowOff>
    </xdr:from>
    <xdr:ext cx="468630" cy="257810"/>
    <xdr:sp macro="" textlink="">
      <xdr:nvSpPr>
        <xdr:cNvPr id="850" name="n_2aveValue【庁舎】&#10;一人当たり面積">
          <a:extLst>
            <a:ext uri="{FF2B5EF4-FFF2-40B4-BE49-F238E27FC236}">
              <a16:creationId xmlns:a16="http://schemas.microsoft.com/office/drawing/2014/main" id="{00000000-0008-0000-1000-000052030000}"/>
            </a:ext>
          </a:extLst>
        </xdr:cNvPr>
        <xdr:cNvSpPr txBox="1"/>
      </xdr:nvSpPr>
      <xdr:spPr>
        <a:xfrm>
          <a:off x="20199350" y="181603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24130</xdr:rowOff>
    </xdr:from>
    <xdr:ext cx="468630" cy="259080"/>
    <xdr:sp macro="" textlink="">
      <xdr:nvSpPr>
        <xdr:cNvPr id="851" name="n_3aveValue【庁舎】&#10;一人当たり面積">
          <a:extLst>
            <a:ext uri="{FF2B5EF4-FFF2-40B4-BE49-F238E27FC236}">
              <a16:creationId xmlns:a16="http://schemas.microsoft.com/office/drawing/2014/main" id="{00000000-0008-0000-1000-000053030000}"/>
            </a:ext>
          </a:extLst>
        </xdr:cNvPr>
        <xdr:cNvSpPr txBox="1"/>
      </xdr:nvSpPr>
      <xdr:spPr>
        <a:xfrm>
          <a:off x="19310350" y="18197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35560</xdr:rowOff>
    </xdr:from>
    <xdr:ext cx="468630" cy="259080"/>
    <xdr:sp macro="" textlink="">
      <xdr:nvSpPr>
        <xdr:cNvPr id="852" name="n_4aveValue【庁舎】&#10;一人当たり面積">
          <a:extLst>
            <a:ext uri="{FF2B5EF4-FFF2-40B4-BE49-F238E27FC236}">
              <a16:creationId xmlns:a16="http://schemas.microsoft.com/office/drawing/2014/main" id="{00000000-0008-0000-1000-000054030000}"/>
            </a:ext>
          </a:extLst>
        </xdr:cNvPr>
        <xdr:cNvSpPr txBox="1"/>
      </xdr:nvSpPr>
      <xdr:spPr>
        <a:xfrm>
          <a:off x="18421350" y="18209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66675</xdr:rowOff>
    </xdr:from>
    <xdr:ext cx="469900" cy="257810"/>
    <xdr:sp macro="" textlink="">
      <xdr:nvSpPr>
        <xdr:cNvPr id="853" name="n_1mainValue【庁舎】&#10;一人当たり面積">
          <a:extLst>
            <a:ext uri="{FF2B5EF4-FFF2-40B4-BE49-F238E27FC236}">
              <a16:creationId xmlns:a16="http://schemas.microsoft.com/office/drawing/2014/main" id="{00000000-0008-0000-1000-000055030000}"/>
            </a:ext>
          </a:extLst>
        </xdr:cNvPr>
        <xdr:cNvSpPr txBox="1"/>
      </xdr:nvSpPr>
      <xdr:spPr>
        <a:xfrm>
          <a:off x="21075650" y="177260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74930</xdr:rowOff>
    </xdr:from>
    <xdr:ext cx="468630" cy="257810"/>
    <xdr:sp macro="" textlink="">
      <xdr:nvSpPr>
        <xdr:cNvPr id="854" name="n_2mainValue【庁舎】&#10;一人当たり面積">
          <a:extLst>
            <a:ext uri="{FF2B5EF4-FFF2-40B4-BE49-F238E27FC236}">
              <a16:creationId xmlns:a16="http://schemas.microsoft.com/office/drawing/2014/main" id="{00000000-0008-0000-1000-000056030000}"/>
            </a:ext>
          </a:extLst>
        </xdr:cNvPr>
        <xdr:cNvSpPr txBox="1"/>
      </xdr:nvSpPr>
      <xdr:spPr>
        <a:xfrm>
          <a:off x="20199350" y="17734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80645</xdr:rowOff>
    </xdr:from>
    <xdr:ext cx="468630" cy="259080"/>
    <xdr:sp macro="" textlink="">
      <xdr:nvSpPr>
        <xdr:cNvPr id="855" name="n_3mainValue【庁舎】&#10;一人当たり面積">
          <a:extLst>
            <a:ext uri="{FF2B5EF4-FFF2-40B4-BE49-F238E27FC236}">
              <a16:creationId xmlns:a16="http://schemas.microsoft.com/office/drawing/2014/main" id="{00000000-0008-0000-1000-000057030000}"/>
            </a:ext>
          </a:extLst>
        </xdr:cNvPr>
        <xdr:cNvSpPr txBox="1"/>
      </xdr:nvSpPr>
      <xdr:spPr>
        <a:xfrm>
          <a:off x="19310350" y="17739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123825</xdr:rowOff>
    </xdr:from>
    <xdr:ext cx="468630" cy="257810"/>
    <xdr:sp macro="" textlink="">
      <xdr:nvSpPr>
        <xdr:cNvPr id="856" name="n_4mainValue【庁舎】&#10;一人当たり面積">
          <a:extLst>
            <a:ext uri="{FF2B5EF4-FFF2-40B4-BE49-F238E27FC236}">
              <a16:creationId xmlns:a16="http://schemas.microsoft.com/office/drawing/2014/main" id="{00000000-0008-0000-1000-000058030000}"/>
            </a:ext>
          </a:extLst>
        </xdr:cNvPr>
        <xdr:cNvSpPr txBox="1"/>
      </xdr:nvSpPr>
      <xdr:spPr>
        <a:xfrm>
          <a:off x="18421350" y="174402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10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1000-00005A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1000-00005B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と比較して有形固定資産減価償却率が特に高くなっている施設は、体育館・プール、図書館、福祉施設及び一般廃棄物処理施設であるが、その他の施設についても庁舎・消防施設を除いて全体的に高い傾向に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また、類似団体と比較して一人当たりの面積が大きい福祉施設については、有形固定資産減価償却率が上昇傾向にあり、将来の人口減少を踏まえた市民ニーズを見極めながら、必要な修繕・維持補修や計画的な改修・更新等に取り組むとともに、統合・廃止の検討の必要が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庁舎については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老朽化による建替えを行った結果</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平成29・30年度決算において有形固定資産減価償却率が大きく低下したため、類似団体と比較して低くなっている</a:t>
          </a:r>
          <a:r>
            <a:rPr kumimoji="1" lang="ja-JP" altLang="en-US" sz="1300">
              <a:solidFill>
                <a:sysClr val="windowText" lastClr="000000"/>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9355"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7715" y="2945130"/>
          <a:ext cx="8809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7180" cy="25463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7715" y="3191510"/>
          <a:ext cx="91871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6910" cy="25273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7715" y="3441700"/>
          <a:ext cx="57569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3630"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7715" y="3688080"/>
          <a:ext cx="8723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59475"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7715" y="3938270"/>
          <a:ext cx="5959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4510" cy="25717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7715" y="4188460"/>
          <a:ext cx="81445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5590" cy="59245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7715" y="4434840"/>
          <a:ext cx="9165590" cy="5924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063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91970" y="5260340"/>
          <a:ext cx="1270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04845" y="523494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300" b="0">
              <a:solidFill>
                <a:schemeClr val="tx1"/>
              </a:solidFill>
              <a:latin typeface="ＭＳ Ｐゴシック"/>
              <a:ea typeface="ＭＳ Ｐゴシック"/>
            </a:rPr>
            <a:t>固定資産税（償却資産）や地方消費税交付金等は増加傾向にあるものの、</a:t>
          </a:r>
          <a:r>
            <a:rPr kumimoji="1" lang="ja-JP" altLang="en-US" sz="1300">
              <a:solidFill>
                <a:schemeClr val="tx1"/>
              </a:solidFill>
              <a:latin typeface="ＭＳ Ｐゴシック"/>
              <a:ea typeface="ＭＳ Ｐゴシック"/>
            </a:rPr>
            <a:t>新型コロナウイルス感染症等の影響で基準財政収入額は減少し、財政力指数は</a:t>
          </a:r>
          <a:r>
            <a:rPr kumimoji="1" lang="ja-JP" altLang="en-US" sz="1300">
              <a:solidFill>
                <a:sysClr val="windowText" lastClr="000000"/>
              </a:solidFill>
              <a:latin typeface="ＭＳ Ｐゴシック"/>
              <a:ea typeface="ＭＳ Ｐゴシック"/>
            </a:rPr>
            <a:t>0.</a:t>
          </a:r>
          <a:r>
            <a:rPr kumimoji="1" lang="en-US" altLang="ja-JP" sz="1300">
              <a:solidFill>
                <a:sysClr val="windowText" lastClr="000000"/>
              </a:solidFill>
              <a:latin typeface="ＭＳ Ｐゴシック"/>
              <a:ea typeface="ＭＳ Ｐゴシック"/>
            </a:rPr>
            <a:t>0</a:t>
          </a:r>
          <a:r>
            <a:rPr kumimoji="1" lang="ja-JP" altLang="en-US" sz="1300">
              <a:solidFill>
                <a:sysClr val="windowText" lastClr="000000"/>
              </a:solidFill>
              <a:latin typeface="ＭＳ Ｐゴシック"/>
              <a:ea typeface="ＭＳ Ｐゴシック"/>
            </a:rPr>
            <a:t>1減</a:t>
          </a:r>
          <a:r>
            <a:rPr kumimoji="1" lang="ja-JP" altLang="en-US" sz="1300">
              <a:solidFill>
                <a:schemeClr val="tx1"/>
              </a:solidFill>
              <a:latin typeface="ＭＳ Ｐゴシック"/>
              <a:ea typeface="ＭＳ Ｐゴシック"/>
            </a:rPr>
            <a:t>となった。</a:t>
          </a:r>
          <a:endParaRPr kumimoji="1" lang="ja-JP" altLang="en-US" sz="1300" b="0">
            <a:solidFill>
              <a:schemeClr val="tx1"/>
            </a:solidFill>
            <a:latin typeface="ＭＳ Ｐゴシック"/>
            <a:ea typeface="ＭＳ Ｐゴシック"/>
          </a:endParaRPr>
        </a:p>
        <a:p>
          <a:r>
            <a:rPr kumimoji="1" lang="ja-JP" altLang="en-US" sz="1300" b="0">
              <a:solidFill>
                <a:schemeClr val="tx1"/>
              </a:solidFill>
              <a:latin typeface="ＭＳ Ｐゴシック"/>
              <a:ea typeface="ＭＳ Ｐゴシック"/>
            </a:rPr>
            <a:t>　類似団体と比較すると未だ低い状況となっているため、今後も市税の納付方法拡大や徴税対策に取り組み</a:t>
          </a:r>
          <a:r>
            <a:rPr kumimoji="1" lang="ja-JP" altLang="en-US" sz="1300" b="0">
              <a:solidFill>
                <a:srgbClr val="FF0000"/>
              </a:solidFill>
              <a:latin typeface="ＭＳ Ｐゴシック"/>
              <a:ea typeface="ＭＳ Ｐゴシック"/>
            </a:rPr>
            <a:t>、</a:t>
          </a:r>
          <a:r>
            <a:rPr kumimoji="1" lang="ja-JP" altLang="en-US" sz="1300" b="0">
              <a:solidFill>
                <a:schemeClr val="tx1"/>
              </a:solidFill>
              <a:latin typeface="ＭＳ Ｐゴシック"/>
              <a:ea typeface="ＭＳ Ｐゴシック"/>
            </a:rPr>
            <a:t>自主財源の確保を図るとともに、適正な市債発行による地方債残高の圧縮に努め、財政基盤の強化を図る。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717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7715" y="7618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717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6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004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128905</xdr:rowOff>
    </xdr:from>
    <xdr:to>
      <xdr:col>23</xdr:col>
      <xdr:colOff>133350</xdr:colOff>
      <xdr:row>45</xdr:row>
      <xdr:rowOff>33655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96815" y="61639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6350</xdr:rowOff>
    </xdr:from>
    <xdr:ext cx="760095" cy="25463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87620" y="755015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33655</xdr:rowOff>
    </xdr:from>
    <xdr:to>
      <xdr:col>24</xdr:col>
      <xdr:colOff>12700</xdr:colOff>
      <xdr:row>45</xdr:row>
      <xdr:rowOff>33655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907915" y="75774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43815</xdr:rowOff>
    </xdr:from>
    <xdr:ext cx="760095" cy="25463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87620" y="5911215"/>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128905</xdr:rowOff>
    </xdr:from>
    <xdr:to>
      <xdr:col>24</xdr:col>
      <xdr:colOff>12700</xdr:colOff>
      <xdr:row>36</xdr:row>
      <xdr:rowOff>128905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907915" y="61639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81915</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50995" y="7290435"/>
          <a:ext cx="8458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162560</xdr:rowOff>
    </xdr:from>
    <xdr:ext cx="760095" cy="25717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87620" y="686816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46015"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81915</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54375" y="729043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106045</xdr:rowOff>
    </xdr:from>
    <xdr:to>
      <xdr:col>19</xdr:col>
      <xdr:colOff>184150</xdr:colOff>
      <xdr:row>42</xdr:row>
      <xdr:rowOff>36195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100195" y="6979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46990</xdr:rowOff>
    </xdr:from>
    <xdr:ext cx="734695" cy="25717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66185" y="675259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95250</xdr:rowOff>
    </xdr:from>
    <xdr:to>
      <xdr:col>15</xdr:col>
      <xdr:colOff>82550</xdr:colOff>
      <xdr:row>43</xdr:row>
      <xdr:rowOff>109220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57755" y="7303770"/>
          <a:ext cx="8966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203575" y="70059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73025</xdr:rowOff>
    </xdr:from>
    <xdr:ext cx="762000" cy="25717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69565" y="677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109220</xdr:rowOff>
    </xdr:from>
    <xdr:to>
      <xdr:col>11</xdr:col>
      <xdr:colOff>31750</xdr:colOff>
      <xdr:row>43</xdr:row>
      <xdr:rowOff>121920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59230" y="7317740"/>
          <a:ext cx="8985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119380</xdr:rowOff>
    </xdr:from>
    <xdr:to>
      <xdr:col>11</xdr:col>
      <xdr:colOff>82550</xdr:colOff>
      <xdr:row>42</xdr:row>
      <xdr:rowOff>49530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305050" y="69926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59690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72945" y="676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119380</xdr:rowOff>
    </xdr:from>
    <xdr:to>
      <xdr:col>7</xdr:col>
      <xdr:colOff>31750</xdr:colOff>
      <xdr:row>42</xdr:row>
      <xdr:rowOff>49530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408430" y="69926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59690</xdr:rowOff>
    </xdr:from>
    <xdr:ext cx="760095"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76325" y="67652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0095"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7901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0095"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93319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46015"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16510</xdr:rowOff>
    </xdr:from>
    <xdr:ext cx="760095" cy="25717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87620" y="72250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31115</xdr:rowOff>
    </xdr:from>
    <xdr:to>
      <xdr:col>19</xdr:col>
      <xdr:colOff>184150</xdr:colOff>
      <xdr:row>43</xdr:row>
      <xdr:rowOff>132715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100195"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117475</xdr:rowOff>
    </xdr:from>
    <xdr:ext cx="734695"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66185" y="732599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203575"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130810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69565" y="733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57785</xdr:rowOff>
    </xdr:from>
    <xdr:to>
      <xdr:col>11</xdr:col>
      <xdr:colOff>82550</xdr:colOff>
      <xdr:row>43</xdr:row>
      <xdr:rowOff>159385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305050" y="72663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144145</xdr:rowOff>
    </xdr:from>
    <xdr:ext cx="762000" cy="25273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72945" y="7352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71120</xdr:rowOff>
    </xdr:from>
    <xdr:to>
      <xdr:col>7</xdr:col>
      <xdr:colOff>31750</xdr:colOff>
      <xdr:row>44</xdr:row>
      <xdr:rowOff>1270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408430" y="72796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157480</xdr:rowOff>
    </xdr:from>
    <xdr:ext cx="760095" cy="25463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76325" y="73660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708785" y="898652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433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88030" y="8961120"/>
          <a:ext cx="164465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市税や地方消費税交付金の増のほか、</a:t>
          </a:r>
          <a:r>
            <a:rPr kumimoji="1" lang="ja-JP" altLang="en-US" sz="1300">
              <a:latin typeface="ＭＳ Ｐゴシック"/>
              <a:ea typeface="ＭＳ Ｐゴシック"/>
            </a:rPr>
            <a:t>普通交付税の追加交付等の特殊要因もあったことにより、分母となる経常一般</a:t>
          </a:r>
          <a:r>
            <a:rPr kumimoji="1" lang="ja-JP" altLang="en-US" sz="1300">
              <a:solidFill>
                <a:sysClr val="windowText" lastClr="000000"/>
              </a:solidFill>
              <a:latin typeface="ＭＳ Ｐゴシック"/>
              <a:ea typeface="ＭＳ Ｐゴシック"/>
            </a:rPr>
            <a:t>財源等が増となり、</a:t>
          </a:r>
          <a:r>
            <a:rPr kumimoji="1" lang="ja-JP" altLang="en-US" sz="1300">
              <a:latin typeface="ＭＳ Ｐゴシック"/>
              <a:ea typeface="ＭＳ Ｐゴシック"/>
            </a:rPr>
            <a:t>経常収支比率は前年度と比較して6.7ポイントの減となり類似団体平均と同程度の数値となった。</a:t>
          </a:r>
          <a:endParaRPr kumimoji="1" lang="ja-JP" altLang="en-US" sz="1300">
            <a:solidFill>
              <a:srgbClr val="FF0000"/>
            </a:solidFill>
            <a:latin typeface="ＭＳ Ｐゴシック"/>
            <a:ea typeface="ＭＳ Ｐゴシック"/>
          </a:endParaRPr>
        </a:p>
        <a:p>
          <a:r>
            <a:rPr kumimoji="1" lang="ja-JP" altLang="en-US" sz="1300">
              <a:solidFill>
                <a:schemeClr val="tx1"/>
              </a:solidFill>
              <a:latin typeface="ＭＳ Ｐゴシック"/>
              <a:ea typeface="ＭＳ Ｐゴシック"/>
            </a:rPr>
            <a:t>　今後も、行財政改革大綱に基づき、地方債の発行抑制等に努め、経常経費の削減に取り組む。</a:t>
          </a:r>
          <a:endParaRPr kumimoji="1" lang="ja-JP" altLang="en-US" sz="1300">
            <a:solidFill>
              <a:srgbClr val="FF0000"/>
            </a:solidFill>
            <a:latin typeface="ＭＳ Ｐゴシック"/>
            <a:ea typeface="ＭＳ Ｐゴシック"/>
          </a:endParaRPr>
        </a:p>
      </xdr:txBody>
    </xdr:sp>
    <xdr:clientData/>
  </xdr:twoCellAnchor>
  <xdr:oneCellAnchor>
    <xdr:from>
      <xdr:col>3</xdr:col>
      <xdr:colOff>95250</xdr:colOff>
      <xdr:row>54</xdr:row>
      <xdr:rowOff>140335</xdr:rowOff>
    </xdr:from>
    <xdr:ext cx="298450" cy="22352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9615" y="9192895"/>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717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4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781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82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63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11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717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236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11430</xdr:rowOff>
    </xdr:from>
    <xdr:to>
      <xdr:col>23</xdr:col>
      <xdr:colOff>133350</xdr:colOff>
      <xdr:row>67</xdr:row>
      <xdr:rowOff>89535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96815" y="9734550"/>
          <a:ext cx="0" cy="1586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61595</xdr:rowOff>
    </xdr:from>
    <xdr:ext cx="760095"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87620" y="112934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89535</xdr:rowOff>
    </xdr:from>
    <xdr:to>
      <xdr:col>24</xdr:col>
      <xdr:colOff>12700</xdr:colOff>
      <xdr:row>67</xdr:row>
      <xdr:rowOff>89535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907915" y="113214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97790</xdr:rowOff>
    </xdr:from>
    <xdr:ext cx="760095" cy="25463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87620" y="948563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11430</xdr:rowOff>
    </xdr:from>
    <xdr:to>
      <xdr:col>24</xdr:col>
      <xdr:colOff>12700</xdr:colOff>
      <xdr:row>58</xdr:row>
      <xdr:rowOff>11430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907915" y="97345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22860</xdr:rowOff>
    </xdr:from>
    <xdr:to>
      <xdr:col>23</xdr:col>
      <xdr:colOff>133350</xdr:colOff>
      <xdr:row>66</xdr:row>
      <xdr:rowOff>154940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50995" y="10584180"/>
          <a:ext cx="845820" cy="635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111760</xdr:rowOff>
    </xdr:from>
    <xdr:ext cx="760095" cy="25463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87620" y="10337800"/>
          <a:ext cx="7600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95250</xdr:rowOff>
    </xdr:from>
    <xdr:to>
      <xdr:col>23</xdr:col>
      <xdr:colOff>184150</xdr:colOff>
      <xdr:row>63</xdr:row>
      <xdr:rowOff>25400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46015" y="10488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154940</xdr:rowOff>
    </xdr:from>
    <xdr:to>
      <xdr:col>19</xdr:col>
      <xdr:colOff>133350</xdr:colOff>
      <xdr:row>67</xdr:row>
      <xdr:rowOff>12700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54375" y="11219180"/>
          <a:ext cx="8966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15240</xdr:rowOff>
    </xdr:from>
    <xdr:to>
      <xdr:col>19</xdr:col>
      <xdr:colOff>184150</xdr:colOff>
      <xdr:row>65</xdr:row>
      <xdr:rowOff>116840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100195" y="109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127000</xdr:rowOff>
    </xdr:from>
    <xdr:ext cx="734695" cy="25717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66185" y="1068832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67</xdr:row>
      <xdr:rowOff>12700</xdr:rowOff>
    </xdr:from>
    <xdr:to>
      <xdr:col>15</xdr:col>
      <xdr:colOff>82550</xdr:colOff>
      <xdr:row>67</xdr:row>
      <xdr:rowOff>109220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57755" y="11244580"/>
          <a:ext cx="89662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203575" y="1093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146050</xdr:rowOff>
    </xdr:from>
    <xdr:ext cx="762000" cy="25273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69565" y="10707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97790</xdr:rowOff>
    </xdr:from>
    <xdr:to>
      <xdr:col>11</xdr:col>
      <xdr:colOff>31750</xdr:colOff>
      <xdr:row>67</xdr:row>
      <xdr:rowOff>109220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59230" y="11162030"/>
          <a:ext cx="898525"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147955</xdr:rowOff>
    </xdr:from>
    <xdr:to>
      <xdr:col>11</xdr:col>
      <xdr:colOff>82550</xdr:colOff>
      <xdr:row>65</xdr:row>
      <xdr:rowOff>78105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305050" y="108769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88265</xdr:rowOff>
    </xdr:from>
    <xdr:ext cx="762000" cy="25273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72945" y="106495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167005</xdr:rowOff>
    </xdr:from>
    <xdr:to>
      <xdr:col>7</xdr:col>
      <xdr:colOff>31750</xdr:colOff>
      <xdr:row>65</xdr:row>
      <xdr:rowOff>97790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408430" y="1089596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107315</xdr:rowOff>
    </xdr:from>
    <xdr:ext cx="760095" cy="25717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76325" y="106686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0095" cy="25463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79010" y="117348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0095" cy="25463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933190" y="117348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463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36570" y="11734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463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39950" y="11734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463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41425" y="11734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143510</xdr:rowOff>
    </xdr:from>
    <xdr:to>
      <xdr:col>23</xdr:col>
      <xdr:colOff>184150</xdr:colOff>
      <xdr:row>63</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46015"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115570</xdr:rowOff>
    </xdr:from>
    <xdr:ext cx="760095"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87620" y="105092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100195" y="11168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19050</xdr:rowOff>
    </xdr:from>
    <xdr:ext cx="734695" cy="25463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66185" y="11250930"/>
          <a:ext cx="7346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133350</xdr:rowOff>
    </xdr:from>
    <xdr:to>
      <xdr:col>15</xdr:col>
      <xdr:colOff>133350</xdr:colOff>
      <xdr:row>67</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203575" y="1119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48260</xdr:rowOff>
    </xdr:from>
    <xdr:ext cx="762000" cy="25717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69565" y="112801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67</xdr:row>
      <xdr:rowOff>58420</xdr:rowOff>
    </xdr:from>
    <xdr:to>
      <xdr:col>11</xdr:col>
      <xdr:colOff>82550</xdr:colOff>
      <xdr:row>67</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305050" y="1129030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144780</xdr:rowOff>
    </xdr:from>
    <xdr:ext cx="762000" cy="25273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72945" y="1137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46990</xdr:rowOff>
    </xdr:from>
    <xdr:to>
      <xdr:col>7</xdr:col>
      <xdr:colOff>31750</xdr:colOff>
      <xdr:row>66</xdr:row>
      <xdr:rowOff>147955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408430" y="1111123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132715</xdr:rowOff>
    </xdr:from>
    <xdr:ext cx="760095" cy="25463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76325" y="11196955"/>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734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9625" y="12713335"/>
          <a:ext cx="321881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85285" y="1268730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[145,329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新型コロナウイルスワクチン接種事業に係る病院等への委託料の増や、経済対策として実施した市プロモーション業務や市内宿泊促進キャンペーンに係る業務の委託等の増等により、4,0</a:t>
          </a:r>
          <a:r>
            <a:rPr kumimoji="1" lang="ja-JP" altLang="en-US" sz="1300">
              <a:solidFill>
                <a:schemeClr val="tx1"/>
              </a:solidFill>
              <a:latin typeface="ＭＳ Ｐゴシック"/>
              <a:ea typeface="ＭＳ Ｐゴシック"/>
            </a:rPr>
            <a:t>20円の増となった。</a:t>
          </a:r>
          <a:endParaRPr kumimoji="1" lang="ja-JP" altLang="en-US" sz="13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今後も、燃料費や物価高騰等による物件費の増が見込まれるが、各事業費の見直しや優先度を踏まえた事務事業の選定等による経費削減・抑制に努めるとともに、引き続き、</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定員管理・給与の適正化や時間外勤務の縮減による人件費の圧縮等の行財政改革大綱に基づいた取組も推進する。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9615" y="1291463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771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63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513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771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771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717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09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771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2962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635</xdr:rowOff>
    </xdr:from>
    <xdr:to>
      <xdr:col>23</xdr:col>
      <xdr:colOff>133350</xdr:colOff>
      <xdr:row>90</xdr:row>
      <xdr:rowOff>1905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96815" y="13579475"/>
          <a:ext cx="0" cy="1510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145415</xdr:rowOff>
    </xdr:from>
    <xdr:ext cx="760095" cy="25273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87620" y="1506537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1905</xdr:rowOff>
    </xdr:from>
    <xdr:to>
      <xdr:col>24</xdr:col>
      <xdr:colOff>12700</xdr:colOff>
      <xdr:row>90</xdr:row>
      <xdr:rowOff>1905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907915" y="150895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86995</xdr:rowOff>
    </xdr:from>
    <xdr:ext cx="760095" cy="25273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87620" y="1333055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635</xdr:rowOff>
    </xdr:from>
    <xdr:to>
      <xdr:col>24</xdr:col>
      <xdr:colOff>12700</xdr:colOff>
      <xdr:row>81</xdr:row>
      <xdr:rowOff>635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907915" y="135794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49530</xdr:rowOff>
    </xdr:from>
    <xdr:to>
      <xdr:col>23</xdr:col>
      <xdr:colOff>133350</xdr:colOff>
      <xdr:row>83</xdr:row>
      <xdr:rowOff>88265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50995" y="13963650"/>
          <a:ext cx="84582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52070</xdr:rowOff>
    </xdr:from>
    <xdr:ext cx="760095" cy="25273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87620" y="13798550"/>
          <a:ext cx="7600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34925</xdr:rowOff>
    </xdr:from>
    <xdr:to>
      <xdr:col>23</xdr:col>
      <xdr:colOff>184150</xdr:colOff>
      <xdr:row>83</xdr:row>
      <xdr:rowOff>136525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46015"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128270</xdr:rowOff>
    </xdr:from>
    <xdr:to>
      <xdr:col>19</xdr:col>
      <xdr:colOff>133350</xdr:colOff>
      <xdr:row>83</xdr:row>
      <xdr:rowOff>49530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54375" y="13874750"/>
          <a:ext cx="8966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140970</xdr:rowOff>
    </xdr:from>
    <xdr:to>
      <xdr:col>19</xdr:col>
      <xdr:colOff>184150</xdr:colOff>
      <xdr:row>83</xdr:row>
      <xdr:rowOff>71120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100195" y="13887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81280</xdr:rowOff>
    </xdr:from>
    <xdr:ext cx="734695" cy="25908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66185" y="136601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94615</xdr:rowOff>
    </xdr:from>
    <xdr:to>
      <xdr:col>15</xdr:col>
      <xdr:colOff>82550</xdr:colOff>
      <xdr:row>82</xdr:row>
      <xdr:rowOff>128270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57755" y="13841095"/>
          <a:ext cx="8966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46990</xdr:rowOff>
    </xdr:from>
    <xdr:to>
      <xdr:col>15</xdr:col>
      <xdr:colOff>133350</xdr:colOff>
      <xdr:row>82</xdr:row>
      <xdr:rowOff>147955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203575" y="13793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158750</xdr:rowOff>
    </xdr:from>
    <xdr:ext cx="762000" cy="25273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69565" y="135699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73660</xdr:rowOff>
    </xdr:from>
    <xdr:to>
      <xdr:col>11</xdr:col>
      <xdr:colOff>31750</xdr:colOff>
      <xdr:row>82</xdr:row>
      <xdr:rowOff>94615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59230" y="13820140"/>
          <a:ext cx="8985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12065</xdr:rowOff>
    </xdr:from>
    <xdr:to>
      <xdr:col>11</xdr:col>
      <xdr:colOff>82550</xdr:colOff>
      <xdr:row>82</xdr:row>
      <xdr:rowOff>113665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305050" y="137585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123825</xdr:rowOff>
    </xdr:from>
    <xdr:ext cx="762000" cy="25273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72945" y="135350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8890</xdr:rowOff>
    </xdr:from>
    <xdr:to>
      <xdr:col>7</xdr:col>
      <xdr:colOff>31750</xdr:colOff>
      <xdr:row>82</xdr:row>
      <xdr:rowOff>111125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408430" y="1375537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120650</xdr:rowOff>
    </xdr:from>
    <xdr:ext cx="760095" cy="25463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76325" y="1353185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0095" cy="25717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7901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0095" cy="25717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93319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717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36570"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717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39950"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717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41425"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37465</xdr:rowOff>
    </xdr:from>
    <xdr:to>
      <xdr:col>23</xdr:col>
      <xdr:colOff>184150</xdr:colOff>
      <xdr:row>83</xdr:row>
      <xdr:rowOff>139065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46015" y="139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8890</xdr:rowOff>
    </xdr:from>
    <xdr:ext cx="760095" cy="25463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87620" y="1392301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145,329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167640</xdr:rowOff>
    </xdr:from>
    <xdr:to>
      <xdr:col>19</xdr:col>
      <xdr:colOff>184150</xdr:colOff>
      <xdr:row>83</xdr:row>
      <xdr:rowOff>100330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100195" y="139141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85090</xdr:rowOff>
    </xdr:from>
    <xdr:ext cx="734695" cy="25717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66185" y="1399921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141,309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77470</xdr:rowOff>
    </xdr:from>
    <xdr:to>
      <xdr:col>15</xdr:col>
      <xdr:colOff>133350</xdr:colOff>
      <xdr:row>83</xdr:row>
      <xdr:rowOff>7620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203575" y="13823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163830</xdr:rowOff>
    </xdr:from>
    <xdr:ext cx="762000" cy="25717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69565" y="139103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43815</xdr:rowOff>
    </xdr:from>
    <xdr:to>
      <xdr:col>11</xdr:col>
      <xdr:colOff>82550</xdr:colOff>
      <xdr:row>82</xdr:row>
      <xdr:rowOff>145415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305050" y="137902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130175</xdr:rowOff>
    </xdr:from>
    <xdr:ext cx="762000" cy="25717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72945" y="138766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22860</xdr:rowOff>
    </xdr:from>
    <xdr:to>
      <xdr:col>7</xdr:col>
      <xdr:colOff>31750</xdr:colOff>
      <xdr:row>82</xdr:row>
      <xdr:rowOff>124460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408430" y="137693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109220</xdr:rowOff>
    </xdr:from>
    <xdr:ext cx="760095" cy="25463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76325" y="138557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1635" cy="30734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775055" y="12713335"/>
          <a:ext cx="165163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70835" y="1268730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昇給制度の見直しや給与表の改定に加え、前年度に引き続き、市独自の取組として職員の給与1％カットを実施したことにより、前年度の数値を維持した。</a:t>
          </a:r>
        </a:p>
        <a:p>
          <a:r>
            <a:rPr kumimoji="1" lang="ja-JP" altLang="en-US" sz="1300">
              <a:solidFill>
                <a:sysClr val="windowText" lastClr="000000"/>
              </a:solidFill>
              <a:latin typeface="ＭＳ Ｐゴシック"/>
              <a:ea typeface="ＭＳ Ｐゴシック"/>
            </a:rPr>
            <a:t>　今後も引き続き、定員管理・給与の適正化などにより、適正な給与水準を保つよう努める。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173585" y="1492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173585" y="14537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17358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173585" y="12962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97790</xdr:rowOff>
    </xdr:from>
    <xdr:to>
      <xdr:col>81</xdr:col>
      <xdr:colOff>44450</xdr:colOff>
      <xdr:row>88</xdr:row>
      <xdr:rowOff>107315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172305" y="13508990"/>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79375</xdr:rowOff>
    </xdr:from>
    <xdr:ext cx="760095" cy="2584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261205" y="1483169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107315</xdr:rowOff>
    </xdr:from>
    <xdr:to>
      <xdr:col>81</xdr:col>
      <xdr:colOff>133350</xdr:colOff>
      <xdr:row>88</xdr:row>
      <xdr:rowOff>107315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7081500" y="148596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12700</xdr:rowOff>
    </xdr:from>
    <xdr:ext cx="760095" cy="25781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261205" y="1325626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97790</xdr:rowOff>
    </xdr:from>
    <xdr:to>
      <xdr:col>81</xdr:col>
      <xdr:colOff>133350</xdr:colOff>
      <xdr:row>80</xdr:row>
      <xdr:rowOff>97790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7081500" y="135089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326485" y="1428115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101600</xdr:rowOff>
    </xdr:from>
    <xdr:ext cx="760095"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261205" y="1401572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85090</xdr:rowOff>
    </xdr:from>
    <xdr:to>
      <xdr:col>81</xdr:col>
      <xdr:colOff>95250</xdr:colOff>
      <xdr:row>85</xdr:row>
      <xdr:rowOff>15240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7119600" y="141668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99060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427960" y="14281150"/>
          <a:ext cx="8985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85090</xdr:rowOff>
    </xdr:from>
    <xdr:to>
      <xdr:col>77</xdr:col>
      <xdr:colOff>95250</xdr:colOff>
      <xdr:row>85</xdr:row>
      <xdr:rowOff>15240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273780" y="141668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25400</xdr:rowOff>
    </xdr:from>
    <xdr:ext cx="734695" cy="25908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941675" y="139395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99060</xdr:rowOff>
    </xdr:from>
    <xdr:to>
      <xdr:col>72</xdr:col>
      <xdr:colOff>203200</xdr:colOff>
      <xdr:row>85</xdr:row>
      <xdr:rowOff>112395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531340" y="14348460"/>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71755</xdr:rowOff>
    </xdr:from>
    <xdr:to>
      <xdr:col>73</xdr:col>
      <xdr:colOff>44450</xdr:colOff>
      <xdr:row>85</xdr:row>
      <xdr:rowOff>1905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377160" y="141535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12065</xdr:rowOff>
    </xdr:from>
    <xdr:ext cx="762000" cy="2584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45055" y="13926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112395</xdr:rowOff>
    </xdr:from>
    <xdr:to>
      <xdr:col>68</xdr:col>
      <xdr:colOff>152400</xdr:colOff>
      <xdr:row>86</xdr:row>
      <xdr:rowOff>34290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634720" y="14361795"/>
          <a:ext cx="89662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99060</xdr:rowOff>
    </xdr:from>
    <xdr:to>
      <xdr:col>68</xdr:col>
      <xdr:colOff>203200</xdr:colOff>
      <xdr:row>85</xdr:row>
      <xdr:rowOff>29210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480540" y="14180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39370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46530" y="1395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99060</xdr:rowOff>
    </xdr:from>
    <xdr:to>
      <xdr:col>64</xdr:col>
      <xdr:colOff>152400</xdr:colOff>
      <xdr:row>85</xdr:row>
      <xdr:rowOff>29210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583920" y="14180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39370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49910" y="1395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0095" cy="25717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95450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0095" cy="25717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10868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0095" cy="25717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210155"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717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313535"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717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416915"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7119600" y="142341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124460</xdr:rowOff>
    </xdr:from>
    <xdr:ext cx="760095" cy="25781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261205" y="1420622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273780" y="142341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4695"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41675" y="143167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48260</xdr:rowOff>
    </xdr:from>
    <xdr:to>
      <xdr:col>73</xdr:col>
      <xdr:colOff>44450</xdr:colOff>
      <xdr:row>85</xdr:row>
      <xdr:rowOff>149860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377160" y="142976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134620</xdr:rowOff>
    </xdr:from>
    <xdr:ext cx="762000" cy="25463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45055" y="143840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61595</xdr:rowOff>
    </xdr:from>
    <xdr:to>
      <xdr:col>68</xdr:col>
      <xdr:colOff>203200</xdr:colOff>
      <xdr:row>85</xdr:row>
      <xdr:rowOff>163195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48054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147955</xdr:rowOff>
    </xdr:from>
    <xdr:ext cx="762000" cy="25654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46530" y="143973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154940</xdr:rowOff>
    </xdr:from>
    <xdr:to>
      <xdr:col>64</xdr:col>
      <xdr:colOff>152400</xdr:colOff>
      <xdr:row>86</xdr:row>
      <xdr:rowOff>85090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583920" y="1440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69850</xdr:rowOff>
    </xdr:from>
    <xdr:ext cx="762000" cy="25717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49910" y="14486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1235" cy="30480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66445" y="8986520"/>
          <a:ext cx="226123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433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9445" y="8961120"/>
          <a:ext cx="164465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新型コロナウイルス感染症対策や、ICT化・デジタル化の推進などの新たな行政需要の増大による影響や分母となる住民人口の減により、0.09人の増となった。</a:t>
          </a:r>
        </a:p>
        <a:p>
          <a:r>
            <a:rPr kumimoji="1" lang="ja-JP" altLang="en-US" sz="1300">
              <a:solidFill>
                <a:sysClr val="windowText" lastClr="000000"/>
              </a:solidFill>
              <a:latin typeface="ＭＳ Ｐゴシック"/>
              <a:ea typeface="ＭＳ Ｐゴシック"/>
            </a:rPr>
            <a:t>　今後は、行財政改革大綱に基づき、職員の働き方改革も考慮しながら、適正な定員管理に努める。</a:t>
          </a:r>
        </a:p>
      </xdr:txBody>
    </xdr:sp>
    <xdr:clientData/>
  </xdr:twoCellAnchor>
  <xdr:oneCellAnchor>
    <xdr:from>
      <xdr:col>61</xdr:col>
      <xdr:colOff>6350</xdr:colOff>
      <xdr:row>54</xdr:row>
      <xdr:rowOff>140335</xdr:rowOff>
    </xdr:from>
    <xdr:ext cx="349885" cy="223520"/>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905105" y="9192895"/>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173585" y="11596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717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173585" y="11205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463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173585" y="10026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46990</xdr:rowOff>
    </xdr:from>
    <xdr:to>
      <xdr:col>85</xdr:col>
      <xdr:colOff>95250</xdr:colOff>
      <xdr:row>58</xdr:row>
      <xdr:rowOff>46990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463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173585" y="96310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717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173585" y="9236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24130</xdr:rowOff>
    </xdr:from>
    <xdr:to>
      <xdr:col>81</xdr:col>
      <xdr:colOff>44450</xdr:colOff>
      <xdr:row>67</xdr:row>
      <xdr:rowOff>81915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172305" y="9914890"/>
          <a:ext cx="0" cy="1398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53975</xdr:rowOff>
    </xdr:from>
    <xdr:ext cx="760095" cy="254000"/>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261205" y="1128585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81915</xdr:rowOff>
    </xdr:from>
    <xdr:to>
      <xdr:col>81</xdr:col>
      <xdr:colOff>133350</xdr:colOff>
      <xdr:row>67</xdr:row>
      <xdr:rowOff>81915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7081500" y="113137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110490</xdr:rowOff>
    </xdr:from>
    <xdr:ext cx="760095" cy="25336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261205" y="96659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24130</xdr:rowOff>
    </xdr:from>
    <xdr:to>
      <xdr:col>81</xdr:col>
      <xdr:colOff>133350</xdr:colOff>
      <xdr:row>59</xdr:row>
      <xdr:rowOff>24130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7081500" y="99148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124460</xdr:rowOff>
    </xdr:from>
    <xdr:to>
      <xdr:col>81</xdr:col>
      <xdr:colOff>44450</xdr:colOff>
      <xdr:row>63</xdr:row>
      <xdr:rowOff>142240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326485" y="10685780"/>
          <a:ext cx="8458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30480</xdr:rowOff>
    </xdr:from>
    <xdr:ext cx="760095" cy="252730"/>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261205" y="10256520"/>
          <a:ext cx="7600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13970</xdr:rowOff>
    </xdr:from>
    <xdr:to>
      <xdr:col>81</xdr:col>
      <xdr:colOff>95250</xdr:colOff>
      <xdr:row>62</xdr:row>
      <xdr:rowOff>115570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7119600" y="1040765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57785</xdr:rowOff>
    </xdr:from>
    <xdr:to>
      <xdr:col>77</xdr:col>
      <xdr:colOff>44450</xdr:colOff>
      <xdr:row>63</xdr:row>
      <xdr:rowOff>124460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27960" y="10619105"/>
          <a:ext cx="8985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147320</xdr:rowOff>
    </xdr:from>
    <xdr:to>
      <xdr:col>77</xdr:col>
      <xdr:colOff>95250</xdr:colOff>
      <xdr:row>62</xdr:row>
      <xdr:rowOff>77470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273780" y="103733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87630</xdr:rowOff>
    </xdr:from>
    <xdr:ext cx="734695" cy="252730"/>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41675" y="10146030"/>
          <a:ext cx="7346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57785</xdr:rowOff>
    </xdr:from>
    <xdr:to>
      <xdr:col>72</xdr:col>
      <xdr:colOff>203200</xdr:colOff>
      <xdr:row>63</xdr:row>
      <xdr:rowOff>57785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531340" y="1061910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167005</xdr:rowOff>
    </xdr:from>
    <xdr:to>
      <xdr:col>73</xdr:col>
      <xdr:colOff>44450</xdr:colOff>
      <xdr:row>62</xdr:row>
      <xdr:rowOff>97790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377160" y="1039304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107315</xdr:rowOff>
    </xdr:from>
    <xdr:ext cx="762000" cy="25717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45055" y="10165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50165</xdr:rowOff>
    </xdr:from>
    <xdr:to>
      <xdr:col>68</xdr:col>
      <xdr:colOff>152400</xdr:colOff>
      <xdr:row>63</xdr:row>
      <xdr:rowOff>57785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634720" y="10611485"/>
          <a:ext cx="8966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149225</xdr:rowOff>
    </xdr:from>
    <xdr:to>
      <xdr:col>68</xdr:col>
      <xdr:colOff>203200</xdr:colOff>
      <xdr:row>62</xdr:row>
      <xdr:rowOff>79375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480540" y="10375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89535</xdr:rowOff>
    </xdr:from>
    <xdr:ext cx="762000" cy="25273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46530" y="101479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135255</xdr:rowOff>
    </xdr:from>
    <xdr:to>
      <xdr:col>64</xdr:col>
      <xdr:colOff>152400</xdr:colOff>
      <xdr:row>62</xdr:row>
      <xdr:rowOff>64770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583920" y="103612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75565</xdr:rowOff>
    </xdr:from>
    <xdr:ext cx="762000" cy="25463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49910" y="101339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0095" cy="25463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954500" y="117348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0095" cy="25463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108680" y="117348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0095" cy="25463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210155" y="117348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463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313535" y="11734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463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416915" y="11734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91440</xdr:rowOff>
    </xdr:from>
    <xdr:to>
      <xdr:col>81</xdr:col>
      <xdr:colOff>95250</xdr:colOff>
      <xdr:row>64</xdr:row>
      <xdr:rowOff>21590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7119600" y="106527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63500</xdr:rowOff>
    </xdr:from>
    <xdr:ext cx="760095" cy="25463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261205" y="1062482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73660</xdr:rowOff>
    </xdr:from>
    <xdr:to>
      <xdr:col>77</xdr:col>
      <xdr:colOff>95250</xdr:colOff>
      <xdr:row>64</xdr:row>
      <xdr:rowOff>3810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273780" y="106349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160020</xdr:rowOff>
    </xdr:from>
    <xdr:ext cx="734695" cy="25717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41675" y="1072134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6985</xdr:rowOff>
    </xdr:from>
    <xdr:to>
      <xdr:col>73</xdr:col>
      <xdr:colOff>44450</xdr:colOff>
      <xdr:row>63</xdr:row>
      <xdr:rowOff>109220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377160" y="1056830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93345</xdr:rowOff>
    </xdr:from>
    <xdr:ext cx="7620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45055"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6985</xdr:rowOff>
    </xdr:from>
    <xdr:to>
      <xdr:col>68</xdr:col>
      <xdr:colOff>203200</xdr:colOff>
      <xdr:row>63</xdr:row>
      <xdr:rowOff>109220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480540" y="10568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93345</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4653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167640</xdr:rowOff>
    </xdr:from>
    <xdr:to>
      <xdr:col>64</xdr:col>
      <xdr:colOff>152400</xdr:colOff>
      <xdr:row>63</xdr:row>
      <xdr:rowOff>100965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583920" y="1056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86360</xdr:rowOff>
    </xdr:from>
    <xdr:ext cx="762000" cy="25273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49910" y="106476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4010" cy="30861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799185" y="5260340"/>
          <a:ext cx="16040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546705" y="523494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新庁舎建設に伴う市債の据置期間が終了したことに伴う公債費の増により、前年度と比較して0.1ポイントの増となった。</a:t>
          </a:r>
        </a:p>
        <a:p>
          <a:r>
            <a:rPr kumimoji="1" lang="ja-JP" altLang="en-US" sz="1300">
              <a:solidFill>
                <a:sysClr val="windowText" lastClr="000000"/>
              </a:solidFill>
              <a:latin typeface="ＭＳ Ｐゴシック"/>
              <a:ea typeface="ＭＳ Ｐゴシック"/>
            </a:rPr>
            <a:t>　今後も公共施設の更新等の大型事業が見込まれることから、普通建設事業の選択と集中を図り、行財政改革大綱に基づく元金償還額以内の市債発行に努める。</a:t>
          </a:r>
        </a:p>
      </xdr:txBody>
    </xdr:sp>
    <xdr:clientData/>
  </xdr:twoCellAnchor>
  <xdr:oneCellAnchor>
    <xdr:from>
      <xdr:col>61</xdr:col>
      <xdr:colOff>6350</xdr:colOff>
      <xdr:row>32</xdr:row>
      <xdr:rowOff>101600</xdr:rowOff>
    </xdr:from>
    <xdr:ext cx="298450" cy="22479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717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173585" y="7874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336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173585" y="6927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273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173585" y="64566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173585"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11430</xdr:rowOff>
    </xdr:from>
    <xdr:to>
      <xdr:col>81</xdr:col>
      <xdr:colOff>44450</xdr:colOff>
      <xdr:row>45</xdr:row>
      <xdr:rowOff>71120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172305" y="604647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0095" cy="25463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261205" y="758698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7081500" y="76149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97790</xdr:rowOff>
    </xdr:from>
    <xdr:ext cx="760095" cy="25463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261205" y="579755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11430</xdr:rowOff>
    </xdr:from>
    <xdr:to>
      <xdr:col>81</xdr:col>
      <xdr:colOff>133350</xdr:colOff>
      <xdr:row>36</xdr:row>
      <xdr:rowOff>11430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7081500" y="60464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83185</xdr:rowOff>
    </xdr:from>
    <xdr:to>
      <xdr:col>81</xdr:col>
      <xdr:colOff>44450</xdr:colOff>
      <xdr:row>42</xdr:row>
      <xdr:rowOff>92710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326485" y="7124065"/>
          <a:ext cx="8458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6350</xdr:rowOff>
    </xdr:from>
    <xdr:ext cx="760095" cy="25463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261205" y="6544310"/>
          <a:ext cx="7600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160655</xdr:rowOff>
    </xdr:from>
    <xdr:to>
      <xdr:col>81</xdr:col>
      <xdr:colOff>95250</xdr:colOff>
      <xdr:row>40</xdr:row>
      <xdr:rowOff>90805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7119600" y="66986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83185</xdr:rowOff>
    </xdr:from>
    <xdr:to>
      <xdr:col>77</xdr:col>
      <xdr:colOff>44450</xdr:colOff>
      <xdr:row>42</xdr:row>
      <xdr:rowOff>102870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427960" y="7124065"/>
          <a:ext cx="8985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141605</xdr:rowOff>
    </xdr:from>
    <xdr:to>
      <xdr:col>77</xdr:col>
      <xdr:colOff>95250</xdr:colOff>
      <xdr:row>40</xdr:row>
      <xdr:rowOff>71755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273780" y="6679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81915</xdr:rowOff>
    </xdr:from>
    <xdr:ext cx="734695" cy="259080"/>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941675" y="645223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102870</xdr:rowOff>
    </xdr:from>
    <xdr:to>
      <xdr:col>72</xdr:col>
      <xdr:colOff>203200</xdr:colOff>
      <xdr:row>42</xdr:row>
      <xdr:rowOff>132080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531340" y="7143750"/>
          <a:ext cx="8966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160655</xdr:rowOff>
    </xdr:from>
    <xdr:to>
      <xdr:col>73</xdr:col>
      <xdr:colOff>44450</xdr:colOff>
      <xdr:row>40</xdr:row>
      <xdr:rowOff>90805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377160" y="66986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100965</xdr:rowOff>
    </xdr:from>
    <xdr:ext cx="762000" cy="25463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45055" y="64712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132080</xdr:rowOff>
    </xdr:from>
    <xdr:to>
      <xdr:col>68</xdr:col>
      <xdr:colOff>152400</xdr:colOff>
      <xdr:row>42</xdr:row>
      <xdr:rowOff>160655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634720" y="7172960"/>
          <a:ext cx="8966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18415</xdr:rowOff>
    </xdr:from>
    <xdr:to>
      <xdr:col>68</xdr:col>
      <xdr:colOff>203200</xdr:colOff>
      <xdr:row>40</xdr:row>
      <xdr:rowOff>120650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480540" y="672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130175</xdr:rowOff>
    </xdr:from>
    <xdr:ext cx="762000" cy="25717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46530" y="6500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46990</xdr:rowOff>
    </xdr:from>
    <xdr:to>
      <xdr:col>64</xdr:col>
      <xdr:colOff>152400</xdr:colOff>
      <xdr:row>40</xdr:row>
      <xdr:rowOff>148590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583920" y="6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158750</xdr:rowOff>
    </xdr:from>
    <xdr:ext cx="762000" cy="25717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49910" y="65290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0095"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95450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0095"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10868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0095"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210155"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41910</xdr:rowOff>
    </xdr:from>
    <xdr:to>
      <xdr:col>81</xdr:col>
      <xdr:colOff>95250</xdr:colOff>
      <xdr:row>42</xdr:row>
      <xdr:rowOff>143510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7119600" y="70827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13970</xdr:rowOff>
    </xdr:from>
    <xdr:ext cx="760095" cy="25717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261205" y="70548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32385</xdr:rowOff>
    </xdr:from>
    <xdr:to>
      <xdr:col>77</xdr:col>
      <xdr:colOff>95250</xdr:colOff>
      <xdr:row>42</xdr:row>
      <xdr:rowOff>133985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273780" y="70732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118745</xdr:rowOff>
    </xdr:from>
    <xdr:ext cx="734695"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41675" y="715962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52070</xdr:rowOff>
    </xdr:from>
    <xdr:to>
      <xdr:col>73</xdr:col>
      <xdr:colOff>44450</xdr:colOff>
      <xdr:row>42</xdr:row>
      <xdr:rowOff>153670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377160" y="709295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138430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45055" y="7179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80645</xdr:rowOff>
    </xdr:from>
    <xdr:to>
      <xdr:col>68</xdr:col>
      <xdr:colOff>203200</xdr:colOff>
      <xdr:row>43</xdr:row>
      <xdr:rowOff>10795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480540" y="7121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167005</xdr:rowOff>
    </xdr:from>
    <xdr:ext cx="762000" cy="25273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46530" y="72078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109855</xdr:rowOff>
    </xdr:from>
    <xdr:to>
      <xdr:col>64</xdr:col>
      <xdr:colOff>152400</xdr:colOff>
      <xdr:row>43</xdr:row>
      <xdr:rowOff>40640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583920" y="71507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24765</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49910" y="7233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463520" y="150876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行財政改革大綱において取り組んでいる元金償還額以内の市債発行により、地方債現在高が減少傾向にあることや、公営企業債等繰入見込額が減少したことで、前年度と比較して18.6ポイントの減となった。</a:t>
          </a:r>
        </a:p>
        <a:p>
          <a:r>
            <a:rPr kumimoji="1" lang="ja-JP" altLang="en-US" sz="1300">
              <a:solidFill>
                <a:sysClr val="windowText" lastClr="000000"/>
              </a:solidFill>
              <a:latin typeface="ＭＳ Ｐゴシック"/>
              <a:ea typeface="ＭＳ Ｐゴシック"/>
            </a:rPr>
            <a:t>　減少傾向にあるものの、類似団体と比較して未だ高い状況となっていることから、今後も行財政改革大綱に基づき、将来負担の抑制に努める。</a:t>
          </a:r>
        </a:p>
      </xdr:txBody>
    </xdr:sp>
    <xdr:clientData/>
  </xdr:twoCellAnchor>
  <xdr:oneCellAnchor>
    <xdr:from>
      <xdr:col>61</xdr:col>
      <xdr:colOff>6350</xdr:colOff>
      <xdr:row>10</xdr:row>
      <xdr:rowOff>63500</xdr:rowOff>
    </xdr:from>
    <xdr:ext cx="298450" cy="22098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905105" y="17399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781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173585" y="4147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943205" y="38150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63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173585" y="3676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943205" y="3343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717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173585" y="3201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943205" y="28689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717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173585" y="2730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943205" y="23977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173585" y="225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67310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172305" y="2397760"/>
          <a:ext cx="0" cy="1525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39370</xdr:rowOff>
    </xdr:from>
    <xdr:ext cx="760095" cy="259080"/>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261205" y="3895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67310</xdr:rowOff>
    </xdr:from>
    <xdr:to>
      <xdr:col>81</xdr:col>
      <xdr:colOff>133350</xdr:colOff>
      <xdr:row>23</xdr:row>
      <xdr:rowOff>67310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7081500" y="39230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0095" cy="259080"/>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261205" y="214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7081500" y="2397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101600</xdr:rowOff>
    </xdr:from>
    <xdr:to>
      <xdr:col>81</xdr:col>
      <xdr:colOff>44450</xdr:colOff>
      <xdr:row>17</xdr:row>
      <xdr:rowOff>109855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326485" y="2783840"/>
          <a:ext cx="84582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19050</xdr:rowOff>
    </xdr:from>
    <xdr:ext cx="760095" cy="25463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261205" y="2366010"/>
          <a:ext cx="7600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2540</xdr:rowOff>
    </xdr:from>
    <xdr:to>
      <xdr:col>81</xdr:col>
      <xdr:colOff>95250</xdr:colOff>
      <xdr:row>15</xdr:row>
      <xdr:rowOff>104140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7119600" y="251714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109855</xdr:rowOff>
    </xdr:from>
    <xdr:to>
      <xdr:col>77</xdr:col>
      <xdr:colOff>44450</xdr:colOff>
      <xdr:row>18</xdr:row>
      <xdr:rowOff>57785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427960" y="2959735"/>
          <a:ext cx="898525"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71120</xdr:rowOff>
    </xdr:from>
    <xdr:to>
      <xdr:col>77</xdr:col>
      <xdr:colOff>95250</xdr:colOff>
      <xdr:row>16</xdr:row>
      <xdr:rowOff>1270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273780" y="25857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11430</xdr:rowOff>
    </xdr:from>
    <xdr:ext cx="734695" cy="25908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941675" y="23583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57785</xdr:rowOff>
    </xdr:from>
    <xdr:to>
      <xdr:col>72</xdr:col>
      <xdr:colOff>203200</xdr:colOff>
      <xdr:row>18</xdr:row>
      <xdr:rowOff>162560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531340" y="3075305"/>
          <a:ext cx="89662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74930</xdr:rowOff>
    </xdr:from>
    <xdr:to>
      <xdr:col>73</xdr:col>
      <xdr:colOff>44450</xdr:colOff>
      <xdr:row>16</xdr:row>
      <xdr:rowOff>5080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377160" y="25895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15240</xdr:rowOff>
    </xdr:from>
    <xdr:ext cx="762000" cy="25717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45055" y="236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158750</xdr:rowOff>
    </xdr:from>
    <xdr:to>
      <xdr:col>68</xdr:col>
      <xdr:colOff>152400</xdr:colOff>
      <xdr:row>18</xdr:row>
      <xdr:rowOff>162560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634720" y="3176270"/>
          <a:ext cx="8966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73025</xdr:rowOff>
    </xdr:from>
    <xdr:to>
      <xdr:col>68</xdr:col>
      <xdr:colOff>203200</xdr:colOff>
      <xdr:row>16</xdr:row>
      <xdr:rowOff>3175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480540" y="258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13335</xdr:rowOff>
    </xdr:from>
    <xdr:ext cx="762000" cy="25717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46530" y="23602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130810</xdr:rowOff>
    </xdr:from>
    <xdr:to>
      <xdr:col>64</xdr:col>
      <xdr:colOff>152400</xdr:colOff>
      <xdr:row>16</xdr:row>
      <xdr:rowOff>60960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583920" y="2645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71120</xdr:rowOff>
    </xdr:from>
    <xdr:ext cx="762000" cy="25717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49910" y="2418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0095" cy="25717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954500"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0095" cy="25717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108680"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0095" cy="25717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210155"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717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313535" y="428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717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416915" y="428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50800</xdr:rowOff>
    </xdr:from>
    <xdr:to>
      <xdr:col>81</xdr:col>
      <xdr:colOff>95250</xdr:colOff>
      <xdr:row>16</xdr:row>
      <xdr:rowOff>152400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7119600" y="27330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22860</xdr:rowOff>
    </xdr:from>
    <xdr:ext cx="760095" cy="259080"/>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261205" y="2705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59055</xdr:rowOff>
    </xdr:from>
    <xdr:to>
      <xdr:col>77</xdr:col>
      <xdr:colOff>95250</xdr:colOff>
      <xdr:row>17</xdr:row>
      <xdr:rowOff>160655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273780" y="29089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145415</xdr:rowOff>
    </xdr:from>
    <xdr:ext cx="734695" cy="25273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41675" y="2995295"/>
          <a:ext cx="7346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6985</xdr:rowOff>
    </xdr:from>
    <xdr:to>
      <xdr:col>73</xdr:col>
      <xdr:colOff>44450</xdr:colOff>
      <xdr:row>18</xdr:row>
      <xdr:rowOff>109220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377160" y="302450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93345</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45055" y="311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111760</xdr:rowOff>
    </xdr:from>
    <xdr:to>
      <xdr:col>68</xdr:col>
      <xdr:colOff>203200</xdr:colOff>
      <xdr:row>19</xdr:row>
      <xdr:rowOff>41910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480540" y="3129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26670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46530" y="321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107315</xdr:rowOff>
    </xdr:from>
    <xdr:to>
      <xdr:col>64</xdr:col>
      <xdr:colOff>152400</xdr:colOff>
      <xdr:row>19</xdr:row>
      <xdr:rowOff>37465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583920" y="3124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22225</xdr:rowOff>
    </xdr:from>
    <xdr:ext cx="762000" cy="2584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49910" y="3207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15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会計年度任用職員に係る人件費の増等があったものの、定年退職者数の減少に伴う退職手当の減や、市税や地方消費税交付金等の経常一般財源の増加等により、前年度と比較して2.0ポイントの減となった。</a:t>
          </a:r>
        </a:p>
        <a:p>
          <a:r>
            <a:rPr kumimoji="1" lang="ja-JP" altLang="en-US" sz="1300">
              <a:solidFill>
                <a:schemeClr val="tx1"/>
              </a:solidFill>
              <a:latin typeface="ＭＳ Ｐゴシック"/>
              <a:ea typeface="ＭＳ Ｐゴシック"/>
            </a:rPr>
            <a:t>　今後も、行財政改革大綱に基づき、定員管理・給与の適正化や時間外勤務の縮減など、人件費の抑制に努めていく。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210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273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42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355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355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3555" cy="25273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2712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355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355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273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6540" y="51282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8696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15240</xdr:rowOff>
    </xdr:from>
    <xdr:ext cx="760095"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75860" y="72161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72440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99060</xdr:rowOff>
    </xdr:from>
    <xdr:ext cx="760095" cy="25273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75860" y="558546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95520" y="58420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4036060" y="6413500"/>
          <a:ext cx="8509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0095"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75860" y="60934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833620" y="6248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136900" y="652018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85260" y="63779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146050</xdr:rowOff>
    </xdr:from>
    <xdr:ext cx="730250" cy="25273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52520" y="614680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5080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37740" y="652018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861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0095"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50820" y="59563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5080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36040" y="6520180"/>
          <a:ext cx="901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84400" y="61874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127000</xdr:rowOff>
    </xdr:from>
    <xdr:ext cx="75565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51660" y="59563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8524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127000</xdr:rowOff>
    </xdr:from>
    <xdr:ext cx="75755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49960" y="59563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09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685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91846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0095"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0167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09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176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833620" y="6362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162560</xdr:rowOff>
    </xdr:from>
    <xdr:ext cx="760095"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75860" y="6334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85260" y="65151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86360</xdr:rowOff>
    </xdr:from>
    <xdr:ext cx="730250" cy="25273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52520" y="66014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861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40640</xdr:rowOff>
    </xdr:from>
    <xdr:ext cx="760095" cy="25273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50820" y="65557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84400" y="64922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63500</xdr:rowOff>
    </xdr:from>
    <xdr:ext cx="755650" cy="25273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51660" y="65786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8524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40640</xdr:rowOff>
    </xdr:from>
    <xdr:ext cx="757555" cy="25273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49960" y="655574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庁内LANの運用に要する賃借料やマイナンバー取得推進に係る委託料の増等で物件費が増となったことにより、前年度と比較し0.1ポイントの増となった。</a:t>
          </a:r>
        </a:p>
        <a:p>
          <a:r>
            <a:rPr kumimoji="1" lang="ja-JP" altLang="en-US" sz="1300">
              <a:latin typeface="ＭＳ Ｐゴシック"/>
              <a:ea typeface="ＭＳ Ｐゴシック"/>
            </a:rPr>
            <a:t>　類似団体平均と比べ0.6ポイント下回っているものの、今後は物価高の影響等も見込まれるため、引き続き予算編成段階から執行段階を通して縮減に努める。</a:t>
          </a:r>
        </a:p>
      </xdr:txBody>
    </xdr:sp>
    <xdr:clientData/>
  </xdr:twoCellAnchor>
  <xdr:oneCellAnchor>
    <xdr:from>
      <xdr:col>62</xdr:col>
      <xdr:colOff>6350</xdr:colOff>
      <xdr:row>9</xdr:row>
      <xdr:rowOff>107950</xdr:rowOff>
    </xdr:from>
    <xdr:ext cx="29210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56538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65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65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650" cy="25273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65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65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208786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208786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71828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0095" cy="25273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807180" y="373380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62938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83820</xdr:rowOff>
    </xdr:from>
    <xdr:ext cx="760095"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807180" y="21412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629380" y="239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157480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869920" y="2893060"/>
          <a:ext cx="8483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124460</xdr:rowOff>
    </xdr:from>
    <xdr:ext cx="760095"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807180" y="28676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66748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968220" y="289306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81912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151130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48384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149860</xdr:rowOff>
    </xdr:from>
    <xdr:to>
      <xdr:col>73</xdr:col>
      <xdr:colOff>180975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4069060" y="289306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917420" y="30632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63500</xdr:rowOff>
    </xdr:from>
    <xdr:ext cx="762000" cy="25273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584680" y="3149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111760</xdr:rowOff>
    </xdr:from>
    <xdr:to>
      <xdr:col>69</xdr:col>
      <xdr:colOff>92075</xdr:colOff>
      <xdr:row>17</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169900" y="285496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401826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33020</xdr:rowOff>
    </xdr:from>
    <xdr:ext cx="75565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82980" y="31191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116560" y="30175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17780</xdr:rowOff>
    </xdr:from>
    <xdr:ext cx="760095" cy="25273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3820" y="310388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65148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74978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94892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66748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123190</xdr:rowOff>
    </xdr:from>
    <xdr:ext cx="760095" cy="25273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807180" y="26949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81912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39370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48384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917420" y="28422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39370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58468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01826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62230</xdr:rowOff>
    </xdr:from>
    <xdr:ext cx="75565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682980" y="26339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116560" y="28041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1270</xdr:rowOff>
    </xdr:from>
    <xdr:ext cx="76009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783820" y="25730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生活保護費等が減少したことや、児童数の減に伴う施設型給付費の減少などにより、前年度と比べ1.0ポイントの減となった。</a:t>
          </a:r>
        </a:p>
        <a:p>
          <a:r>
            <a:rPr kumimoji="1" lang="ja-JP" altLang="en-US" sz="1300">
              <a:latin typeface="ＭＳ Ｐゴシック"/>
              <a:ea typeface="ＭＳ Ｐゴシック"/>
            </a:rPr>
            <a:t>　一方で、類似団体と比較しても高い状況となっていることから、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各種給付審査の適正化、市単独の扶助費の見直し等に取り組む。</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210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3152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273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8432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273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1019048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962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273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6540" y="9210675"/>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962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654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273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6540" y="85572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xdr:rowOff>
    </xdr:from>
    <xdr:to>
      <xdr:col>24</xdr:col>
      <xdr:colOff>25400</xdr:colOff>
      <xdr:row>60</xdr:row>
      <xdr:rowOff>159385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8696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132080</xdr:rowOff>
    </xdr:from>
    <xdr:ext cx="760095" cy="25273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75860" y="1041908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159385</xdr:rowOff>
    </xdr:from>
    <xdr:to>
      <xdr:col>24</xdr:col>
      <xdr:colOff>114300</xdr:colOff>
      <xdr:row>60</xdr:row>
      <xdr:rowOff>159385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95520" y="104463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90805</xdr:rowOff>
    </xdr:from>
    <xdr:ext cx="760095" cy="2584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75860" y="88347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xdr:rowOff>
    </xdr:from>
    <xdr:to>
      <xdr:col>24</xdr:col>
      <xdr:colOff>114300</xdr:colOff>
      <xdr:row>53</xdr:row>
      <xdr:rowOff>4445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95520" y="909129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61595</xdr:rowOff>
    </xdr:from>
    <xdr:to>
      <xdr:col>24</xdr:col>
      <xdr:colOff>25400</xdr:colOff>
      <xdr:row>61</xdr:row>
      <xdr:rowOff>53340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4036060" y="10348595"/>
          <a:ext cx="8509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xdr:rowOff>
    </xdr:from>
    <xdr:ext cx="760095" cy="2584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75860" y="9440545"/>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166370</xdr:rowOff>
    </xdr:from>
    <xdr:to>
      <xdr:col>24</xdr:col>
      <xdr:colOff>76200</xdr:colOff>
      <xdr:row>56</xdr:row>
      <xdr:rowOff>95885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833620" y="959612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53340</xdr:rowOff>
    </xdr:from>
    <xdr:to>
      <xdr:col>19</xdr:col>
      <xdr:colOff>187325</xdr:colOff>
      <xdr:row>62</xdr:row>
      <xdr:rowOff>29210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136900" y="10511790"/>
          <a:ext cx="89916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92710</xdr:rowOff>
    </xdr:from>
    <xdr:to>
      <xdr:col>20</xdr:col>
      <xdr:colOff>38100</xdr:colOff>
      <xdr:row>57</xdr:row>
      <xdr:rowOff>22860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85260" y="96939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33020</xdr:rowOff>
    </xdr:from>
    <xdr:ext cx="73025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52520" y="946277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61</xdr:row>
      <xdr:rowOff>118745</xdr:rowOff>
    </xdr:from>
    <xdr:to>
      <xdr:col>15</xdr:col>
      <xdr:colOff>98425</xdr:colOff>
      <xdr:row>62</xdr:row>
      <xdr:rowOff>29210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37740" y="10577195"/>
          <a:ext cx="89916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35560</xdr:rowOff>
    </xdr:from>
    <xdr:to>
      <xdr:col>15</xdr:col>
      <xdr:colOff>149225</xdr:colOff>
      <xdr:row>57</xdr:row>
      <xdr:rowOff>137160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861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147320</xdr:rowOff>
    </xdr:from>
    <xdr:ext cx="76009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50820" y="95770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61</xdr:row>
      <xdr:rowOff>20955</xdr:rowOff>
    </xdr:from>
    <xdr:to>
      <xdr:col>11</xdr:col>
      <xdr:colOff>9525</xdr:colOff>
      <xdr:row>61</xdr:row>
      <xdr:rowOff>118745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36040" y="10479405"/>
          <a:ext cx="9017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158115</xdr:rowOff>
    </xdr:from>
    <xdr:to>
      <xdr:col>11</xdr:col>
      <xdr:colOff>60325</xdr:colOff>
      <xdr:row>57</xdr:row>
      <xdr:rowOff>88265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84400" y="97593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98425</xdr:rowOff>
    </xdr:from>
    <xdr:ext cx="755650" cy="25273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51660" y="952817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8524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65405</xdr:rowOff>
    </xdr:from>
    <xdr:ext cx="757555" cy="25273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49960" y="9495155"/>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09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685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91846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009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0167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09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176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60</xdr:row>
      <xdr:rowOff>10795</xdr:rowOff>
    </xdr:from>
    <xdr:to>
      <xdr:col>24</xdr:col>
      <xdr:colOff>76200</xdr:colOff>
      <xdr:row>60</xdr:row>
      <xdr:rowOff>112395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833620" y="102977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90805</xdr:rowOff>
    </xdr:from>
    <xdr:ext cx="760095" cy="2584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75860" y="102063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61</xdr:row>
      <xdr:rowOff>2540</xdr:rowOff>
    </xdr:from>
    <xdr:to>
      <xdr:col>20</xdr:col>
      <xdr:colOff>38100</xdr:colOff>
      <xdr:row>61</xdr:row>
      <xdr:rowOff>104140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85260" y="104609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88900</xdr:rowOff>
    </xdr:from>
    <xdr:ext cx="730250" cy="25273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52520" y="1054735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61</xdr:row>
      <xdr:rowOff>149860</xdr:rowOff>
    </xdr:from>
    <xdr:to>
      <xdr:col>15</xdr:col>
      <xdr:colOff>149225</xdr:colOff>
      <xdr:row>62</xdr:row>
      <xdr:rowOff>80010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861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64770</xdr:rowOff>
    </xdr:from>
    <xdr:ext cx="760095" cy="25273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50820" y="1069467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61</xdr:row>
      <xdr:rowOff>67945</xdr:rowOff>
    </xdr:from>
    <xdr:to>
      <xdr:col>11</xdr:col>
      <xdr:colOff>60325</xdr:colOff>
      <xdr:row>61</xdr:row>
      <xdr:rowOff>169545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84400" y="105263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154940</xdr:rowOff>
    </xdr:from>
    <xdr:ext cx="755650" cy="25273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51660" y="106133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141605</xdr:rowOff>
    </xdr:from>
    <xdr:to>
      <xdr:col>6</xdr:col>
      <xdr:colOff>171450</xdr:colOff>
      <xdr:row>61</xdr:row>
      <xdr:rowOff>71755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8524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56515</xdr:rowOff>
    </xdr:from>
    <xdr:ext cx="757555"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49960" y="1051496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東郷診療所特別会計への繰出金の増等があったものの、分母となる</a:t>
          </a:r>
          <a:r>
            <a:rPr kumimoji="1" lang="ja-JP" altLang="en-US" sz="1300">
              <a:solidFill>
                <a:schemeClr val="tx1"/>
              </a:solidFill>
              <a:latin typeface="ＭＳ Ｐゴシック"/>
              <a:ea typeface="ＭＳ Ｐゴシック"/>
            </a:rPr>
            <a:t>市税や地方消費税交付金等の経常一般財源の増加等により、前年度と比較して0.9ポイントの減となった。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類似団体平均と比較し1.3ポイント下回っているものの、老朽化に伴う維持補修の増等も見込まれるため、経常経費の削減に努める。</a:t>
          </a:r>
        </a:p>
      </xdr:txBody>
    </xdr:sp>
    <xdr:clientData/>
  </xdr:twoCellAnchor>
  <xdr:oneCellAnchor>
    <xdr:from>
      <xdr:col>62</xdr:col>
      <xdr:colOff>6350</xdr:colOff>
      <xdr:row>49</xdr:row>
      <xdr:rowOff>107950</xdr:rowOff>
    </xdr:from>
    <xdr:ext cx="292100"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56538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165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1650" cy="25273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1650"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165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1650" cy="25273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60348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1650"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8786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08786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156845</xdr:rowOff>
    </xdr:from>
    <xdr:to>
      <xdr:col>82</xdr:col>
      <xdr:colOff>107950</xdr:colOff>
      <xdr:row>60</xdr:row>
      <xdr:rowOff>132715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71828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104775</xdr:rowOff>
    </xdr:from>
    <xdr:ext cx="760095" cy="25908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807180" y="103917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132715</xdr:rowOff>
    </xdr:from>
    <xdr:to>
      <xdr:col>82</xdr:col>
      <xdr:colOff>196850</xdr:colOff>
      <xdr:row>60</xdr:row>
      <xdr:rowOff>132715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62938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71755</xdr:rowOff>
    </xdr:from>
    <xdr:ext cx="760095"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807180" y="89871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156845</xdr:rowOff>
    </xdr:from>
    <xdr:to>
      <xdr:col>82</xdr:col>
      <xdr:colOff>196850</xdr:colOff>
      <xdr:row>53</xdr:row>
      <xdr:rowOff>156845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62938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59055</xdr:rowOff>
    </xdr:from>
    <xdr:to>
      <xdr:col>82</xdr:col>
      <xdr:colOff>107950</xdr:colOff>
      <xdr:row>57</xdr:row>
      <xdr:rowOff>156845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869920" y="9831705"/>
          <a:ext cx="84836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121920</xdr:rowOff>
    </xdr:from>
    <xdr:ext cx="760095" cy="25273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807180" y="9894570"/>
          <a:ext cx="7600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149860</xdr:rowOff>
    </xdr:from>
    <xdr:to>
      <xdr:col>82</xdr:col>
      <xdr:colOff>158750</xdr:colOff>
      <xdr:row>58</xdr:row>
      <xdr:rowOff>80010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66748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156845</xdr:rowOff>
    </xdr:from>
    <xdr:to>
      <xdr:col>78</xdr:col>
      <xdr:colOff>69850</xdr:colOff>
      <xdr:row>58</xdr:row>
      <xdr:rowOff>40640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968220" y="9929495"/>
          <a:ext cx="9017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10795</xdr:rowOff>
    </xdr:from>
    <xdr:to>
      <xdr:col>78</xdr:col>
      <xdr:colOff>120650</xdr:colOff>
      <xdr:row>58</xdr:row>
      <xdr:rowOff>112395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81912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97790</xdr:rowOff>
    </xdr:from>
    <xdr:ext cx="736600" cy="25273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83840" y="100418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40640</xdr:rowOff>
    </xdr:from>
    <xdr:to>
      <xdr:col>73</xdr:col>
      <xdr:colOff>180975</xdr:colOff>
      <xdr:row>58</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4069060" y="9984740"/>
          <a:ext cx="8991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24765</xdr:rowOff>
    </xdr:from>
    <xdr:to>
      <xdr:col>74</xdr:col>
      <xdr:colOff>31750</xdr:colOff>
      <xdr:row>59</xdr:row>
      <xdr:rowOff>126365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917420" y="101403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111125</xdr:rowOff>
    </xdr:from>
    <xdr:ext cx="762000" cy="25273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84680" y="10226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18415</xdr:rowOff>
    </xdr:from>
    <xdr:to>
      <xdr:col>69</xdr:col>
      <xdr:colOff>92075</xdr:colOff>
      <xdr:row>58</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169900" y="9962515"/>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67945</xdr:rowOff>
    </xdr:from>
    <xdr:to>
      <xdr:col>69</xdr:col>
      <xdr:colOff>142875</xdr:colOff>
      <xdr:row>59</xdr:row>
      <xdr:rowOff>169545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401826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154940</xdr:rowOff>
    </xdr:from>
    <xdr:ext cx="755650" cy="25273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82980" y="102704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100965</xdr:rowOff>
    </xdr:from>
    <xdr:to>
      <xdr:col>65</xdr:col>
      <xdr:colOff>53975</xdr:colOff>
      <xdr:row>60</xdr:row>
      <xdr:rowOff>31115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116560" y="102165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15875</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3820" y="103028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65148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74978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94892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8255</xdr:rowOff>
    </xdr:from>
    <xdr:to>
      <xdr:col>82</xdr:col>
      <xdr:colOff>158750</xdr:colOff>
      <xdr:row>57</xdr:row>
      <xdr:rowOff>109855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66748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24765</xdr:rowOff>
    </xdr:from>
    <xdr:ext cx="760095"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807180" y="96259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106045</xdr:rowOff>
    </xdr:from>
    <xdr:to>
      <xdr:col>78</xdr:col>
      <xdr:colOff>120650</xdr:colOff>
      <xdr:row>58</xdr:row>
      <xdr:rowOff>36195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81912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46355</xdr:rowOff>
    </xdr:from>
    <xdr:ext cx="7366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483840" y="964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160655</xdr:rowOff>
    </xdr:from>
    <xdr:to>
      <xdr:col>74</xdr:col>
      <xdr:colOff>31750</xdr:colOff>
      <xdr:row>58</xdr:row>
      <xdr:rowOff>90805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917420" y="99333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100965</xdr:rowOff>
    </xdr:from>
    <xdr:ext cx="762000" cy="25273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584680" y="97021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01826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111760</xdr:rowOff>
    </xdr:from>
    <xdr:ext cx="755650" cy="25273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682980" y="97129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139065</xdr:rowOff>
    </xdr:from>
    <xdr:to>
      <xdr:col>65</xdr:col>
      <xdr:colOff>53975</xdr:colOff>
      <xdr:row>58</xdr:row>
      <xdr:rowOff>69215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116560" y="99117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79375</xdr:rowOff>
    </xdr:from>
    <xdr:ext cx="760095" cy="2584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783820" y="968057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病院事業の特別会計移行に伴う繰出金の皆減や、一部事務組合の市債残高減少に伴う分担金の減等に伴い、昨年度と比較して1.8ポイントの減となった。</a:t>
          </a:r>
        </a:p>
        <a:p>
          <a:r>
            <a:rPr kumimoji="1" lang="ja-JP" altLang="en-US" sz="1300">
              <a:latin typeface="ＭＳ Ｐゴシック"/>
              <a:ea typeface="ＭＳ Ｐゴシック"/>
            </a:rPr>
            <a:t>　類似団体平均と比較して7.3ポイント下回っているものの、引き続き社会情勢等の変化を踏まえながら、市単独補助金の見直し等に取り組む。</a:t>
          </a:r>
        </a:p>
      </xdr:txBody>
    </xdr:sp>
    <xdr:clientData/>
  </xdr:twoCellAnchor>
  <xdr:oneCellAnchor>
    <xdr:from>
      <xdr:col>62</xdr:col>
      <xdr:colOff>6350</xdr:colOff>
      <xdr:row>29</xdr:row>
      <xdr:rowOff>107950</xdr:rowOff>
    </xdr:from>
    <xdr:ext cx="292100"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56538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208786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71828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76200</xdr:rowOff>
    </xdr:from>
    <xdr:ext cx="760095" cy="252730"/>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807180" y="693420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62938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0095" cy="252730"/>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807180" y="56540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62938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135890</xdr:rowOff>
    </xdr:from>
    <xdr:to>
      <xdr:col>82</xdr:col>
      <xdr:colOff>107950</xdr:colOff>
      <xdr:row>35</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869920" y="5965190"/>
          <a:ext cx="84836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48260</xdr:rowOff>
    </xdr:from>
    <xdr:ext cx="760095" cy="259080"/>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807180" y="62204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66748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968220" y="604774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107950</xdr:rowOff>
    </xdr:from>
    <xdr:to>
      <xdr:col>78</xdr:col>
      <xdr:colOff>120650</xdr:colOff>
      <xdr:row>37</xdr:row>
      <xdr:rowOff>38100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81912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22860</xdr:rowOff>
    </xdr:from>
    <xdr:ext cx="7366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83840" y="6366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46990</xdr:rowOff>
    </xdr:from>
    <xdr:to>
      <xdr:col>73</xdr:col>
      <xdr:colOff>180975</xdr:colOff>
      <xdr:row>35</xdr:row>
      <xdr:rowOff>88265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069060" y="6047740"/>
          <a:ext cx="8991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62230</xdr:rowOff>
    </xdr:from>
    <xdr:to>
      <xdr:col>74</xdr:col>
      <xdr:colOff>31750</xdr:colOff>
      <xdr:row>36</xdr:row>
      <xdr:rowOff>163830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917420" y="62344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148590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8468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60960</xdr:rowOff>
    </xdr:from>
    <xdr:to>
      <xdr:col>69</xdr:col>
      <xdr:colOff>92075</xdr:colOff>
      <xdr:row>35</xdr:row>
      <xdr:rowOff>88265</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169900" y="6061710"/>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39370</xdr:rowOff>
    </xdr:from>
    <xdr:to>
      <xdr:col>69</xdr:col>
      <xdr:colOff>142875</xdr:colOff>
      <xdr:row>36</xdr:row>
      <xdr:rowOff>140970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01826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125730</xdr:rowOff>
    </xdr:from>
    <xdr:ext cx="75565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82980" y="62979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116560" y="62115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125730</xdr:rowOff>
    </xdr:from>
    <xdr:ext cx="76009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3820" y="62979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65148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74978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94892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85090</xdr:rowOff>
    </xdr:from>
    <xdr:to>
      <xdr:col>82</xdr:col>
      <xdr:colOff>158750</xdr:colOff>
      <xdr:row>35</xdr:row>
      <xdr:rowOff>15240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66748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165100</xdr:rowOff>
    </xdr:from>
    <xdr:ext cx="760095" cy="259080"/>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807180" y="58229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81912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107950</xdr:rowOff>
    </xdr:from>
    <xdr:ext cx="7366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8384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917420" y="5996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107950</xdr:rowOff>
    </xdr:from>
    <xdr:ext cx="7620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58468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37465</xdr:rowOff>
    </xdr:from>
    <xdr:to>
      <xdr:col>69</xdr:col>
      <xdr:colOff>142875</xdr:colOff>
      <xdr:row>35</xdr:row>
      <xdr:rowOff>139065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01826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149225</xdr:rowOff>
    </xdr:from>
    <xdr:ext cx="75565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82980" y="58070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10160</xdr:rowOff>
    </xdr:from>
    <xdr:to>
      <xdr:col>65</xdr:col>
      <xdr:colOff>53975</xdr:colOff>
      <xdr:row>35</xdr:row>
      <xdr:rowOff>111760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116560" y="60109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121920</xdr:rowOff>
    </xdr:from>
    <xdr:ext cx="760095" cy="25273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783820" y="577977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公債費の額は新庁舎建設に伴う市債の据置期間が終了したことに伴い増加したものの、</a:t>
          </a:r>
          <a:r>
            <a:rPr kumimoji="1" lang="ja-JP" altLang="en-US" sz="1300">
              <a:solidFill>
                <a:schemeClr val="tx1"/>
              </a:solidFill>
              <a:latin typeface="ＭＳ Ｐゴシック"/>
              <a:ea typeface="ＭＳ Ｐゴシック"/>
            </a:rPr>
            <a:t>市税や地方消費税交付金等の経常一般財源等の増加により、昨年度と比べ1.1ポイントの減となった。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a:t>
          </a:r>
          <a:r>
            <a:rPr kumimoji="1" lang="ja-JP" altLang="en-US" sz="1300">
              <a:solidFill>
                <a:srgbClr val="FF0000"/>
              </a:solidFill>
              <a:latin typeface="ＭＳ Ｐゴシック"/>
              <a:ea typeface="ＭＳ Ｐゴシック"/>
            </a:rPr>
            <a:t>、</a:t>
          </a:r>
          <a:r>
            <a:rPr kumimoji="1" lang="ja-JP" altLang="en-US" sz="1300">
              <a:latin typeface="ＭＳ Ｐゴシック"/>
              <a:ea typeface="ＭＳ Ｐゴシック"/>
            </a:rPr>
            <a:t>普通建設事業の選択と集中を図り、公債費の抑制に取り組む。</a:t>
          </a:r>
        </a:p>
      </xdr:txBody>
    </xdr:sp>
    <xdr:clientData/>
  </xdr:twoCellAnchor>
  <xdr:oneCellAnchor>
    <xdr:from>
      <xdr:col>3</xdr:col>
      <xdr:colOff>123825</xdr:colOff>
      <xdr:row>69</xdr:row>
      <xdr:rowOff>107950</xdr:rowOff>
    </xdr:from>
    <xdr:ext cx="292100" cy="22542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3152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273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6540" y="142722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273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6540" y="138150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273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6540" y="133578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273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6540" y="129006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273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6540" y="12443460"/>
          <a:ext cx="503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49530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8696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21590</xdr:rowOff>
    </xdr:from>
    <xdr:ext cx="760095" cy="259080"/>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75860" y="13737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49530</xdr:rowOff>
    </xdr:from>
    <xdr:to>
      <xdr:col>24</xdr:col>
      <xdr:colOff>114300</xdr:colOff>
      <xdr:row>80</xdr:row>
      <xdr:rowOff>49530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95520" y="137655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167640</xdr:rowOff>
    </xdr:from>
    <xdr:ext cx="760095" cy="252730"/>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75860" y="125120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95520" y="127685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90170</xdr:rowOff>
    </xdr:from>
    <xdr:to>
      <xdr:col>24</xdr:col>
      <xdr:colOff>25400</xdr:colOff>
      <xdr:row>78</xdr:row>
      <xdr:rowOff>140970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036060" y="13463270"/>
          <a:ext cx="8509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49530</xdr:rowOff>
    </xdr:from>
    <xdr:ext cx="760095" cy="259080"/>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75860" y="1307973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833620" y="132346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118110</xdr:rowOff>
    </xdr:from>
    <xdr:to>
      <xdr:col>19</xdr:col>
      <xdr:colOff>187325</xdr:colOff>
      <xdr:row>78</xdr:row>
      <xdr:rowOff>140970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136900" y="1349121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85260" y="132391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025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52520" y="1300797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113030</xdr:rowOff>
    </xdr:from>
    <xdr:to>
      <xdr:col>15</xdr:col>
      <xdr:colOff>98425</xdr:colOff>
      <xdr:row>78</xdr:row>
      <xdr:rowOff>118110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37740" y="1348613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46355</xdr:rowOff>
    </xdr:from>
    <xdr:to>
      <xdr:col>15</xdr:col>
      <xdr:colOff>149225</xdr:colOff>
      <xdr:row>77</xdr:row>
      <xdr:rowOff>147955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861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158115</xdr:rowOff>
    </xdr:from>
    <xdr:ext cx="760095" cy="25273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50820" y="1301686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113030</xdr:rowOff>
    </xdr:from>
    <xdr:to>
      <xdr:col>11</xdr:col>
      <xdr:colOff>9525</xdr:colOff>
      <xdr:row>78</xdr:row>
      <xdr:rowOff>145415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36040" y="13486130"/>
          <a:ext cx="901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55880</xdr:rowOff>
    </xdr:from>
    <xdr:to>
      <xdr:col>11</xdr:col>
      <xdr:colOff>60325</xdr:colOff>
      <xdr:row>77</xdr:row>
      <xdr:rowOff>157480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84400" y="132575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167640</xdr:rowOff>
    </xdr:from>
    <xdr:ext cx="755650" cy="25273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51660" y="130263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69215</xdr:rowOff>
    </xdr:from>
    <xdr:to>
      <xdr:col>6</xdr:col>
      <xdr:colOff>171450</xdr:colOff>
      <xdr:row>77</xdr:row>
      <xdr:rowOff>170815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8524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9525</xdr:rowOff>
    </xdr:from>
    <xdr:ext cx="757555" cy="25273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49960" y="13039725"/>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09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685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91846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009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0167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09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176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39370</xdr:rowOff>
    </xdr:from>
    <xdr:to>
      <xdr:col>24</xdr:col>
      <xdr:colOff>76200</xdr:colOff>
      <xdr:row>78</xdr:row>
      <xdr:rowOff>140970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833620" y="134124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11430</xdr:rowOff>
    </xdr:from>
    <xdr:ext cx="760095" cy="259080"/>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75860" y="133845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90170</xdr:rowOff>
    </xdr:from>
    <xdr:to>
      <xdr:col>20</xdr:col>
      <xdr:colOff>38100</xdr:colOff>
      <xdr:row>79</xdr:row>
      <xdr:rowOff>20320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85260" y="134632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5080</xdr:rowOff>
    </xdr:from>
    <xdr:ext cx="73025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52520" y="1354963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67310</xdr:rowOff>
    </xdr:from>
    <xdr:to>
      <xdr:col>15</xdr:col>
      <xdr:colOff>149225</xdr:colOff>
      <xdr:row>78</xdr:row>
      <xdr:rowOff>168910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861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153670</xdr:rowOff>
    </xdr:from>
    <xdr:ext cx="76009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50820" y="135267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62230</xdr:rowOff>
    </xdr:from>
    <xdr:to>
      <xdr:col>11</xdr:col>
      <xdr:colOff>60325</xdr:colOff>
      <xdr:row>78</xdr:row>
      <xdr:rowOff>163830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84400" y="134353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148590</xdr:rowOff>
    </xdr:from>
    <xdr:ext cx="75565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51660" y="135216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94615</xdr:rowOff>
    </xdr:from>
    <xdr:to>
      <xdr:col>6</xdr:col>
      <xdr:colOff>171450</xdr:colOff>
      <xdr:row>79</xdr:row>
      <xdr:rowOff>24765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8524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9525</xdr:rowOff>
    </xdr:from>
    <xdr:ext cx="757555" cy="25273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49960" y="13554075"/>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分子である人件費や物件費、補助費等の減に加え、分母となる</a:t>
          </a:r>
          <a:r>
            <a:rPr kumimoji="1" lang="ja-JP" altLang="en-US" sz="1300">
              <a:solidFill>
                <a:schemeClr val="tx1"/>
              </a:solidFill>
              <a:latin typeface="ＭＳ Ｐゴシック"/>
              <a:ea typeface="ＭＳ Ｐゴシック"/>
            </a:rPr>
            <a:t>市税や地方消費税交付金等の経常一般財源の増加等により、前年度と比較して5.6ポイントの減となった。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今後も行財政改革大綱に基づく市債残高の圧縮や自主財源の確保等、持続可能な財政基盤の強化に努める。</a:t>
          </a:r>
        </a:p>
      </xdr:txBody>
    </xdr:sp>
    <xdr:clientData/>
  </xdr:twoCellAnchor>
  <xdr:oneCellAnchor>
    <xdr:from>
      <xdr:col>62</xdr:col>
      <xdr:colOff>6350</xdr:colOff>
      <xdr:row>69</xdr:row>
      <xdr:rowOff>107950</xdr:rowOff>
    </xdr:from>
    <xdr:ext cx="292100" cy="22542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56538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08786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650" cy="25273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08786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650" cy="25273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08786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650" cy="25273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08786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650" cy="25273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08786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08786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8255</xdr:rowOff>
    </xdr:from>
    <xdr:to>
      <xdr:col>82</xdr:col>
      <xdr:colOff>107950</xdr:colOff>
      <xdr:row>81</xdr:row>
      <xdr:rowOff>42545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71828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14605</xdr:rowOff>
    </xdr:from>
    <xdr:ext cx="760095" cy="259080"/>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807180" y="139020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42545</xdr:rowOff>
    </xdr:from>
    <xdr:to>
      <xdr:col>82</xdr:col>
      <xdr:colOff>196850</xdr:colOff>
      <xdr:row>81</xdr:row>
      <xdr:rowOff>42545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62938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94615</xdr:rowOff>
    </xdr:from>
    <xdr:ext cx="760095" cy="259080"/>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807180" y="124390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8255</xdr:rowOff>
    </xdr:from>
    <xdr:to>
      <xdr:col>82</xdr:col>
      <xdr:colOff>196850</xdr:colOff>
      <xdr:row>74</xdr:row>
      <xdr:rowOff>8255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62938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120650</xdr:rowOff>
    </xdr:from>
    <xdr:to>
      <xdr:col>82</xdr:col>
      <xdr:colOff>107950</xdr:colOff>
      <xdr:row>77</xdr:row>
      <xdr:rowOff>33020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869920" y="12979400"/>
          <a:ext cx="84836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25400</xdr:rowOff>
    </xdr:from>
    <xdr:ext cx="760095" cy="259080"/>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807180" y="130556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66748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33020</xdr:rowOff>
    </xdr:from>
    <xdr:to>
      <xdr:col>78</xdr:col>
      <xdr:colOff>69850</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968220" y="13234670"/>
          <a:ext cx="901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83185</xdr:rowOff>
    </xdr:from>
    <xdr:to>
      <xdr:col>78</xdr:col>
      <xdr:colOff>120650</xdr:colOff>
      <xdr:row>78</xdr:row>
      <xdr:rowOff>13335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81912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169545</xdr:rowOff>
    </xdr:from>
    <xdr:ext cx="736600" cy="25273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83840" y="133711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69850</xdr:rowOff>
    </xdr:from>
    <xdr:to>
      <xdr:col>73</xdr:col>
      <xdr:colOff>180975</xdr:colOff>
      <xdr:row>77</xdr:row>
      <xdr:rowOff>120650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069060" y="13271500"/>
          <a:ext cx="8991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83185</xdr:rowOff>
    </xdr:from>
    <xdr:to>
      <xdr:col>74</xdr:col>
      <xdr:colOff>31750</xdr:colOff>
      <xdr:row>78</xdr:row>
      <xdr:rowOff>13335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917420" y="1328483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169545</xdr:rowOff>
    </xdr:from>
    <xdr:ext cx="762000" cy="25273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84680" y="133711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1270</xdr:rowOff>
    </xdr:from>
    <xdr:to>
      <xdr:col>69</xdr:col>
      <xdr:colOff>92075</xdr:colOff>
      <xdr:row>77</xdr:row>
      <xdr:rowOff>120650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169900" y="13202920"/>
          <a:ext cx="89916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46355</xdr:rowOff>
    </xdr:from>
    <xdr:to>
      <xdr:col>69</xdr:col>
      <xdr:colOff>142875</xdr:colOff>
      <xdr:row>77</xdr:row>
      <xdr:rowOff>147955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01826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158115</xdr:rowOff>
    </xdr:from>
    <xdr:ext cx="755650" cy="25273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82980" y="130168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41910</xdr:rowOff>
    </xdr:from>
    <xdr:to>
      <xdr:col>65</xdr:col>
      <xdr:colOff>53975</xdr:colOff>
      <xdr:row>77</xdr:row>
      <xdr:rowOff>143510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116560" y="132435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128270</xdr:rowOff>
    </xdr:from>
    <xdr:ext cx="76009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3820" y="133299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65148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74978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94892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69215</xdr:rowOff>
    </xdr:from>
    <xdr:to>
      <xdr:col>82</xdr:col>
      <xdr:colOff>158750</xdr:colOff>
      <xdr:row>75</xdr:row>
      <xdr:rowOff>170815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66748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86360</xdr:rowOff>
    </xdr:from>
    <xdr:ext cx="760095" cy="252730"/>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807180" y="1277366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153670</xdr:rowOff>
    </xdr:from>
    <xdr:to>
      <xdr:col>78</xdr:col>
      <xdr:colOff>120650</xdr:colOff>
      <xdr:row>77</xdr:row>
      <xdr:rowOff>83820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81912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93980</xdr:rowOff>
    </xdr:from>
    <xdr:ext cx="7366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83840" y="1295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917420" y="13220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130810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8468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69215</xdr:rowOff>
    </xdr:from>
    <xdr:to>
      <xdr:col>69</xdr:col>
      <xdr:colOff>142875</xdr:colOff>
      <xdr:row>77</xdr:row>
      <xdr:rowOff>170815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01826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155575</xdr:rowOff>
    </xdr:from>
    <xdr:ext cx="755650" cy="25273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82980" y="1335722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116560" y="131521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62230</xdr:rowOff>
    </xdr:from>
    <xdr:ext cx="760095"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3820" y="12920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宮崎県日向市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37615"/>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095" cy="25209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3189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496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0095" cy="25463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35915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123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0095" cy="25717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29851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750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0095" cy="25273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61175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372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0095"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23139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1991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009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18497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095" cy="25273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47256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66675</xdr:rowOff>
    </xdr:from>
    <xdr:to>
      <xdr:col>29</xdr:col>
      <xdr:colOff>127000</xdr:colOff>
      <xdr:row>19</xdr:row>
      <xdr:rowOff>106045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504180" y="2131695"/>
          <a:ext cx="0" cy="12242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78105</xdr:rowOff>
    </xdr:from>
    <xdr:ext cx="755650" cy="25463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588000" y="332803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106045</xdr:rowOff>
    </xdr:from>
    <xdr:to>
      <xdr:col>30</xdr:col>
      <xdr:colOff>25400</xdr:colOff>
      <xdr:row>19</xdr:row>
      <xdr:rowOff>106045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415280" y="33559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153035</xdr:rowOff>
    </xdr:from>
    <xdr:ext cx="75565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588000" y="18751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66675</xdr:rowOff>
    </xdr:from>
    <xdr:to>
      <xdr:col>30</xdr:col>
      <xdr:colOff>25400</xdr:colOff>
      <xdr:row>12</xdr:row>
      <xdr:rowOff>66675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21316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8255</xdr:rowOff>
    </xdr:from>
    <xdr:to>
      <xdr:col>29</xdr:col>
      <xdr:colOff>127000</xdr:colOff>
      <xdr:row>16</xdr:row>
      <xdr:rowOff>59690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871720" y="2755265"/>
          <a:ext cx="63246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165100</xdr:rowOff>
    </xdr:from>
    <xdr:ext cx="755650" cy="25717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588000" y="2744470"/>
          <a:ext cx="755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143510</xdr:rowOff>
    </xdr:from>
    <xdr:to>
      <xdr:col>29</xdr:col>
      <xdr:colOff>177800</xdr:colOff>
      <xdr:row>16</xdr:row>
      <xdr:rowOff>73025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453380" y="2722880"/>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59690</xdr:rowOff>
    </xdr:from>
    <xdr:to>
      <xdr:col>26</xdr:col>
      <xdr:colOff>50800</xdr:colOff>
      <xdr:row>16</xdr:row>
      <xdr:rowOff>77470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193540" y="2806700"/>
          <a:ext cx="67818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167640</xdr:rowOff>
    </xdr:from>
    <xdr:to>
      <xdr:col>26</xdr:col>
      <xdr:colOff>101600</xdr:colOff>
      <xdr:row>16</xdr:row>
      <xdr:rowOff>100965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820920" y="2747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111125</xdr:rowOff>
    </xdr:from>
    <xdr:ext cx="734695" cy="25273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500880" y="2519045"/>
          <a:ext cx="7346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77470</xdr:rowOff>
    </xdr:from>
    <xdr:to>
      <xdr:col>22</xdr:col>
      <xdr:colOff>114300</xdr:colOff>
      <xdr:row>16</xdr:row>
      <xdr:rowOff>93980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515360" y="2824480"/>
          <a:ext cx="67818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31115</xdr:rowOff>
    </xdr:from>
    <xdr:to>
      <xdr:col>22</xdr:col>
      <xdr:colOff>165100</xdr:colOff>
      <xdr:row>16</xdr:row>
      <xdr:rowOff>132715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142740" y="277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117475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822700" y="286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93980</xdr:rowOff>
    </xdr:from>
    <xdr:to>
      <xdr:col>18</xdr:col>
      <xdr:colOff>177800</xdr:colOff>
      <xdr:row>16</xdr:row>
      <xdr:rowOff>102870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832100" y="2840990"/>
          <a:ext cx="68326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54610</xdr:rowOff>
    </xdr:from>
    <xdr:to>
      <xdr:col>19</xdr:col>
      <xdr:colOff>38100</xdr:colOff>
      <xdr:row>16</xdr:row>
      <xdr:rowOff>156210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464560" y="280162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140970</xdr:rowOff>
    </xdr:from>
    <xdr:ext cx="762000" cy="25717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144520" y="28879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75565</xdr:rowOff>
    </xdr:from>
    <xdr:to>
      <xdr:col>15</xdr:col>
      <xdr:colOff>101600</xdr:colOff>
      <xdr:row>17</xdr:row>
      <xdr:rowOff>6350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781300" y="282257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161925</xdr:rowOff>
    </xdr:from>
    <xdr:ext cx="760095" cy="25781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461260" y="2908935"/>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717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331460" y="3893185"/>
          <a:ext cx="757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0095" cy="25717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699000" y="38931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717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020820" y="3893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717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337560" y="3893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0095" cy="25717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659380" y="38931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128905</xdr:rowOff>
    </xdr:from>
    <xdr:to>
      <xdr:col>29</xdr:col>
      <xdr:colOff>177800</xdr:colOff>
      <xdr:row>16</xdr:row>
      <xdr:rowOff>59055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453380" y="27082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146050</xdr:rowOff>
    </xdr:from>
    <xdr:ext cx="755650" cy="25273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588000" y="25539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79,717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8890</xdr:rowOff>
    </xdr:from>
    <xdr:to>
      <xdr:col>26</xdr:col>
      <xdr:colOff>101600</xdr:colOff>
      <xdr:row>16</xdr:row>
      <xdr:rowOff>110490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820920" y="2755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95250</xdr:rowOff>
    </xdr:from>
    <xdr:ext cx="734695"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500880" y="28422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77,035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26670</xdr:rowOff>
    </xdr:from>
    <xdr:to>
      <xdr:col>22</xdr:col>
      <xdr:colOff>165100</xdr:colOff>
      <xdr:row>16</xdr:row>
      <xdr:rowOff>128270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142740" y="277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138430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822700" y="254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43180</xdr:rowOff>
    </xdr:from>
    <xdr:to>
      <xdr:col>19</xdr:col>
      <xdr:colOff>38100</xdr:colOff>
      <xdr:row>16</xdr:row>
      <xdr:rowOff>144780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464560" y="279019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154940</xdr:rowOff>
    </xdr:from>
    <xdr:ext cx="762000" cy="25273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144520" y="2562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52070</xdr:rowOff>
    </xdr:from>
    <xdr:to>
      <xdr:col>15</xdr:col>
      <xdr:colOff>101600</xdr:colOff>
      <xdr:row>16</xdr:row>
      <xdr:rowOff>153035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781300" y="2799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163195</xdr:rowOff>
    </xdr:from>
    <xdr:ext cx="760095"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461260" y="25711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74,806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305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35760" y="5167630"/>
          <a:ext cx="40703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0095"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48740" y="73069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0095"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48740" y="69265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009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48740" y="654558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0095"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48740" y="61645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0095"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48740" y="5783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095" cy="25273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48740" y="540321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217805</xdr:rowOff>
    </xdr:from>
    <xdr:to>
      <xdr:col>29</xdr:col>
      <xdr:colOff>127000</xdr:colOff>
      <xdr:row>38</xdr:row>
      <xdr:rowOff>144145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504180" y="6035675"/>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116205</xdr:rowOff>
    </xdr:from>
    <xdr:ext cx="755650"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588000" y="747712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144145</xdr:rowOff>
    </xdr:from>
    <xdr:to>
      <xdr:col>30</xdr:col>
      <xdr:colOff>25400</xdr:colOff>
      <xdr:row>38</xdr:row>
      <xdr:rowOff>144145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415280" y="75050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132715</xdr:rowOff>
    </xdr:from>
    <xdr:ext cx="755650" cy="25654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588000" y="5779135"/>
          <a:ext cx="755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217805</xdr:rowOff>
    </xdr:from>
    <xdr:to>
      <xdr:col>30</xdr:col>
      <xdr:colOff>25400</xdr:colOff>
      <xdr:row>33</xdr:row>
      <xdr:rowOff>217805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415280" y="60356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300990</xdr:rowOff>
    </xdr:from>
    <xdr:to>
      <xdr:col>29</xdr:col>
      <xdr:colOff>127000</xdr:colOff>
      <xdr:row>35</xdr:row>
      <xdr:rowOff>37465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871720" y="6461760"/>
          <a:ext cx="63246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302260</xdr:rowOff>
    </xdr:from>
    <xdr:ext cx="75565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588000" y="680593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330835</xdr:rowOff>
    </xdr:from>
    <xdr:to>
      <xdr:col>29</xdr:col>
      <xdr:colOff>177800</xdr:colOff>
      <xdr:row>36</xdr:row>
      <xdr:rowOff>88900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453380" y="68345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37465</xdr:rowOff>
    </xdr:from>
    <xdr:to>
      <xdr:col>26</xdr:col>
      <xdr:colOff>50800</xdr:colOff>
      <xdr:row>35</xdr:row>
      <xdr:rowOff>86360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193540" y="6541135"/>
          <a:ext cx="67818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54610</xdr:rowOff>
    </xdr:from>
    <xdr:to>
      <xdr:col>26</xdr:col>
      <xdr:colOff>101600</xdr:colOff>
      <xdr:row>36</xdr:row>
      <xdr:rowOff>156210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820920" y="690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140970</xdr:rowOff>
    </xdr:from>
    <xdr:ext cx="734695"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500880" y="69875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80645</xdr:rowOff>
    </xdr:from>
    <xdr:to>
      <xdr:col>22</xdr:col>
      <xdr:colOff>114300</xdr:colOff>
      <xdr:row>35</xdr:row>
      <xdr:rowOff>86360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515360" y="6584315"/>
          <a:ext cx="67818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55245</xdr:rowOff>
    </xdr:from>
    <xdr:to>
      <xdr:col>22</xdr:col>
      <xdr:colOff>165100</xdr:colOff>
      <xdr:row>36</xdr:row>
      <xdr:rowOff>156845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142740" y="6901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141605</xdr:rowOff>
    </xdr:from>
    <xdr:ext cx="762000" cy="2584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822700" y="6988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50800</xdr:rowOff>
    </xdr:from>
    <xdr:to>
      <xdr:col>18</xdr:col>
      <xdr:colOff>177800</xdr:colOff>
      <xdr:row>35</xdr:row>
      <xdr:rowOff>80645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832100" y="6554470"/>
          <a:ext cx="68326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38100</xdr:rowOff>
    </xdr:from>
    <xdr:to>
      <xdr:col>19</xdr:col>
      <xdr:colOff>38100</xdr:colOff>
      <xdr:row>36</xdr:row>
      <xdr:rowOff>139700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464560" y="688467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124460</xdr:rowOff>
    </xdr:from>
    <xdr:ext cx="762000" cy="25273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144520" y="69710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7620</xdr:rowOff>
    </xdr:from>
    <xdr:to>
      <xdr:col>15</xdr:col>
      <xdr:colOff>101600</xdr:colOff>
      <xdr:row>36</xdr:row>
      <xdr:rowOff>109220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781300" y="685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93980</xdr:rowOff>
    </xdr:from>
    <xdr:ext cx="76009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461260" y="6940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331460" y="78498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009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99000" y="7849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0095"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659380" y="7849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250190</xdr:rowOff>
    </xdr:from>
    <xdr:to>
      <xdr:col>29</xdr:col>
      <xdr:colOff>177800</xdr:colOff>
      <xdr:row>35</xdr:row>
      <xdr:rowOff>9525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453380" y="6410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95250</xdr:rowOff>
    </xdr:from>
    <xdr:ext cx="755650" cy="25971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588000" y="625602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25,930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329565</xdr:rowOff>
    </xdr:from>
    <xdr:to>
      <xdr:col>26</xdr:col>
      <xdr:colOff>101600</xdr:colOff>
      <xdr:row>35</xdr:row>
      <xdr:rowOff>88900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820920" y="64903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98425</xdr:rowOff>
    </xdr:from>
    <xdr:ext cx="734695" cy="25654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500880" y="625919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23,858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34925</xdr:rowOff>
    </xdr:from>
    <xdr:to>
      <xdr:col>22</xdr:col>
      <xdr:colOff>165100</xdr:colOff>
      <xdr:row>35</xdr:row>
      <xdr:rowOff>137160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142740" y="65385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147955</xdr:rowOff>
    </xdr:from>
    <xdr:ext cx="7620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822700" y="6308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22,571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29845</xdr:rowOff>
    </xdr:from>
    <xdr:to>
      <xdr:col>19</xdr:col>
      <xdr:colOff>38100</xdr:colOff>
      <xdr:row>35</xdr:row>
      <xdr:rowOff>132080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464560" y="653351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140970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144520" y="63017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0</xdr:rowOff>
    </xdr:from>
    <xdr:to>
      <xdr:col>15</xdr:col>
      <xdr:colOff>101600</xdr:colOff>
      <xdr:row>35</xdr:row>
      <xdr:rowOff>102235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781300" y="65036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113030</xdr:rowOff>
    </xdr:from>
    <xdr:ext cx="760095" cy="25273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461260" y="627380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1023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2011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5364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63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8211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717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4477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717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0744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167640</xdr:rowOff>
    </xdr:from>
    <xdr:ext cx="531495" cy="25463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5425" y="57035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3314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717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95808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336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5847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155575</xdr:rowOff>
    </xdr:from>
    <xdr:to>
      <xdr:col>24</xdr:col>
      <xdr:colOff>62865</xdr:colOff>
      <xdr:row>38</xdr:row>
      <xdr:rowOff>116840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188585"/>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120650</xdr:rowOff>
    </xdr:from>
    <xdr:ext cx="534670" cy="25463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4947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116840</xdr:rowOff>
    </xdr:from>
    <xdr:to>
      <xdr:col>24</xdr:col>
      <xdr:colOff>152400</xdr:colOff>
      <xdr:row>38</xdr:row>
      <xdr:rowOff>116840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490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102870</xdr:rowOff>
    </xdr:from>
    <xdr:ext cx="598805" cy="25654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49682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155575</xdr:rowOff>
    </xdr:from>
    <xdr:to>
      <xdr:col>24</xdr:col>
      <xdr:colOff>152400</xdr:colOff>
      <xdr:row>30</xdr:row>
      <xdr:rowOff>155575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188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64770</xdr:rowOff>
    </xdr:from>
    <xdr:to>
      <xdr:col>24</xdr:col>
      <xdr:colOff>63500</xdr:colOff>
      <xdr:row>34</xdr:row>
      <xdr:rowOff>67945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00780" y="576834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41910</xdr:rowOff>
    </xdr:from>
    <xdr:ext cx="534670" cy="25463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59131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63500</xdr:rowOff>
    </xdr:from>
    <xdr:to>
      <xdr:col>24</xdr:col>
      <xdr:colOff>114300</xdr:colOff>
      <xdr:row>35</xdr:row>
      <xdr:rowOff>165100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67945</xdr:rowOff>
    </xdr:from>
    <xdr:to>
      <xdr:col>19</xdr:col>
      <xdr:colOff>177800</xdr:colOff>
      <xdr:row>34</xdr:row>
      <xdr:rowOff>130175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5771515"/>
          <a:ext cx="8686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96520</xdr:rowOff>
    </xdr:from>
    <xdr:to>
      <xdr:col>20</xdr:col>
      <xdr:colOff>38100</xdr:colOff>
      <xdr:row>36</xdr:row>
      <xdr:rowOff>26670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59677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17780</xdr:rowOff>
    </xdr:from>
    <xdr:ext cx="528320" cy="25273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38525" y="60566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130175</xdr:rowOff>
    </xdr:from>
    <xdr:to>
      <xdr:col>15</xdr:col>
      <xdr:colOff>50800</xdr:colOff>
      <xdr:row>35</xdr:row>
      <xdr:rowOff>26035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5833745"/>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64135</xdr:rowOff>
    </xdr:from>
    <xdr:to>
      <xdr:col>15</xdr:col>
      <xdr:colOff>101600</xdr:colOff>
      <xdr:row>36</xdr:row>
      <xdr:rowOff>166370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102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156845</xdr:rowOff>
    </xdr:from>
    <xdr:ext cx="528320" cy="25463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74925" y="619569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26035</xdr:rowOff>
    </xdr:from>
    <xdr:to>
      <xdr:col>10</xdr:col>
      <xdr:colOff>114300</xdr:colOff>
      <xdr:row>35</xdr:row>
      <xdr:rowOff>83185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04900" y="5897245"/>
          <a:ext cx="8636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76835</xdr:rowOff>
    </xdr:from>
    <xdr:to>
      <xdr:col>10</xdr:col>
      <xdr:colOff>165100</xdr:colOff>
      <xdr:row>37</xdr:row>
      <xdr:rowOff>6985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11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167640</xdr:rowOff>
    </xdr:from>
    <xdr:ext cx="530225" cy="25463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06245" y="62064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92075</xdr:rowOff>
    </xdr:from>
    <xdr:to>
      <xdr:col>6</xdr:col>
      <xdr:colOff>38100</xdr:colOff>
      <xdr:row>37</xdr:row>
      <xdr:rowOff>22225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1309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13335</xdr:rowOff>
    </xdr:from>
    <xdr:ext cx="528320" cy="25717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2645" y="6219825"/>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0095"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095"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36830</xdr:rowOff>
    </xdr:from>
    <xdr:ext cx="534670" cy="25717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55727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17780</xdr:rowOff>
    </xdr:from>
    <xdr:to>
      <xdr:col>20</xdr:col>
      <xdr:colOff>38100</xdr:colOff>
      <xdr:row>34</xdr:row>
      <xdr:rowOff>118745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57213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135255</xdr:rowOff>
    </xdr:from>
    <xdr:ext cx="528320" cy="25463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38525" y="550354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79375</xdr:rowOff>
    </xdr:from>
    <xdr:to>
      <xdr:col>15</xdr:col>
      <xdr:colOff>101600</xdr:colOff>
      <xdr:row>35</xdr:row>
      <xdr:rowOff>8890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57829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26035</xdr:rowOff>
    </xdr:from>
    <xdr:ext cx="52832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74925" y="5561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146685</xdr:rowOff>
    </xdr:from>
    <xdr:to>
      <xdr:col>10</xdr:col>
      <xdr:colOff>165100</xdr:colOff>
      <xdr:row>35</xdr:row>
      <xdr:rowOff>76835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5850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93345</xdr:rowOff>
    </xdr:from>
    <xdr:ext cx="53022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06245" y="5629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32385</xdr:rowOff>
    </xdr:from>
    <xdr:to>
      <xdr:col>6</xdr:col>
      <xdr:colOff>38100</xdr:colOff>
      <xdr:row>35</xdr:row>
      <xdr:rowOff>133985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59035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150495</xdr:rowOff>
    </xdr:from>
    <xdr:ext cx="52832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42645" y="56864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78892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4475" cy="25463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02920" y="101739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717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5425" y="9800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717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5425" y="94272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167640</xdr:rowOff>
    </xdr:from>
    <xdr:ext cx="531495" cy="25463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5425" y="9056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684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717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31088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336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79375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29210</xdr:rowOff>
    </xdr:from>
    <xdr:to>
      <xdr:col>24</xdr:col>
      <xdr:colOff>62865</xdr:colOff>
      <xdr:row>58</xdr:row>
      <xdr:rowOff>87630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511675" y="841502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91440</xdr:rowOff>
    </xdr:from>
    <xdr:ext cx="534670" cy="25717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64380" y="98183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87630</xdr:rowOff>
    </xdr:from>
    <xdr:to>
      <xdr:col>24</xdr:col>
      <xdr:colOff>152400</xdr:colOff>
      <xdr:row>58</xdr:row>
      <xdr:rowOff>87630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29760" y="9814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146685</xdr:rowOff>
    </xdr:from>
    <xdr:ext cx="598805" cy="25209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64380" y="81972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29210</xdr:rowOff>
    </xdr:from>
    <xdr:to>
      <xdr:col>24</xdr:col>
      <xdr:colOff>152400</xdr:colOff>
      <xdr:row>50</xdr:row>
      <xdr:rowOff>29210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29760" y="8415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120650</xdr:rowOff>
    </xdr:from>
    <xdr:to>
      <xdr:col>24</xdr:col>
      <xdr:colOff>63500</xdr:colOff>
      <xdr:row>56</xdr:row>
      <xdr:rowOff>143510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00780" y="951230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24130</xdr:rowOff>
    </xdr:from>
    <xdr:ext cx="53467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64380" y="924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1270</xdr:rowOff>
    </xdr:from>
    <xdr:to>
      <xdr:col>24</xdr:col>
      <xdr:colOff>114300</xdr:colOff>
      <xdr:row>56</xdr:row>
      <xdr:rowOff>102870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6278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143510</xdr:rowOff>
    </xdr:from>
    <xdr:to>
      <xdr:col>19</xdr:col>
      <xdr:colOff>177800</xdr:colOff>
      <xdr:row>57</xdr:row>
      <xdr:rowOff>62230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832100" y="9535160"/>
          <a:ext cx="8686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52070</xdr:rowOff>
    </xdr:from>
    <xdr:to>
      <xdr:col>20</xdr:col>
      <xdr:colOff>38100</xdr:colOff>
      <xdr:row>56</xdr:row>
      <xdr:rowOff>153670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49980" y="94437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167640</xdr:rowOff>
    </xdr:from>
    <xdr:ext cx="52832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38525" y="9224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62230</xdr:rowOff>
    </xdr:from>
    <xdr:to>
      <xdr:col>15</xdr:col>
      <xdr:colOff>50800</xdr:colOff>
      <xdr:row>57</xdr:row>
      <xdr:rowOff>109220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968500" y="962152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69850</xdr:rowOff>
    </xdr:from>
    <xdr:to>
      <xdr:col>15</xdr:col>
      <xdr:colOff>101600</xdr:colOff>
      <xdr:row>56</xdr:row>
      <xdr:rowOff>167640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781300" y="9461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16510</xdr:rowOff>
    </xdr:from>
    <xdr:ext cx="528320" cy="25717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74925" y="924052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109220</xdr:rowOff>
    </xdr:from>
    <xdr:to>
      <xdr:col>10</xdr:col>
      <xdr:colOff>114300</xdr:colOff>
      <xdr:row>57</xdr:row>
      <xdr:rowOff>120650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04900" y="966851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105410</xdr:rowOff>
    </xdr:from>
    <xdr:to>
      <xdr:col>10</xdr:col>
      <xdr:colOff>165100</xdr:colOff>
      <xdr:row>57</xdr:row>
      <xdr:rowOff>35560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17700" y="949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52070</xdr:rowOff>
    </xdr:from>
    <xdr:ext cx="530225" cy="25273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06245" y="927608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107950</xdr:rowOff>
    </xdr:from>
    <xdr:to>
      <xdr:col>6</xdr:col>
      <xdr:colOff>38100</xdr:colOff>
      <xdr:row>57</xdr:row>
      <xdr:rowOff>38100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54100" y="94996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54610</xdr:rowOff>
    </xdr:from>
    <xdr:ext cx="528320" cy="25336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42645" y="927862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0095"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2816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095"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66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69850</xdr:rowOff>
    </xdr:from>
    <xdr:to>
      <xdr:col>24</xdr:col>
      <xdr:colOff>114300</xdr:colOff>
      <xdr:row>56</xdr:row>
      <xdr:rowOff>167640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62780" y="9461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48260</xdr:rowOff>
    </xdr:from>
    <xdr:ext cx="534670" cy="25717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64380" y="94399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92710</xdr:rowOff>
    </xdr:from>
    <xdr:to>
      <xdr:col>20</xdr:col>
      <xdr:colOff>38100</xdr:colOff>
      <xdr:row>57</xdr:row>
      <xdr:rowOff>22860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49980" y="9484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13970</xdr:rowOff>
    </xdr:from>
    <xdr:ext cx="528320" cy="25717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38525" y="957326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11430</xdr:rowOff>
    </xdr:from>
    <xdr:to>
      <xdr:col>15</xdr:col>
      <xdr:colOff>101600</xdr:colOff>
      <xdr:row>57</xdr:row>
      <xdr:rowOff>113030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7813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104140</xdr:rowOff>
    </xdr:from>
    <xdr:ext cx="528320" cy="25717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74925" y="966343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58420</xdr:rowOff>
    </xdr:from>
    <xdr:to>
      <xdr:col>10</xdr:col>
      <xdr:colOff>165100</xdr:colOff>
      <xdr:row>57</xdr:row>
      <xdr:rowOff>160020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177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151130</xdr:rowOff>
    </xdr:from>
    <xdr:ext cx="53022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06245" y="9710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69215</xdr:rowOff>
    </xdr:from>
    <xdr:to>
      <xdr:col>6</xdr:col>
      <xdr:colOff>38100</xdr:colOff>
      <xdr:row>57</xdr:row>
      <xdr:rowOff>167640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54100" y="962850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161925</xdr:rowOff>
    </xdr:from>
    <xdr:ext cx="528320" cy="25781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42645" y="972121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08660" y="112420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717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2920" y="131533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717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25425" y="12780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167640</xdr:rowOff>
    </xdr:from>
    <xdr:ext cx="531495" cy="25463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5425" y="124091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717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5425" y="1166368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25425" y="112903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34925</xdr:rowOff>
    </xdr:from>
    <xdr:to>
      <xdr:col>24</xdr:col>
      <xdr:colOff>62865</xdr:colOff>
      <xdr:row>79</xdr:row>
      <xdr:rowOff>12065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511675" y="1177353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15875</xdr:rowOff>
    </xdr:from>
    <xdr:ext cx="378460" cy="25717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564380" y="1326324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12065</xdr:rowOff>
    </xdr:from>
    <xdr:to>
      <xdr:col>24</xdr:col>
      <xdr:colOff>152400</xdr:colOff>
      <xdr:row>79</xdr:row>
      <xdr:rowOff>12065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29760" y="13259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153035</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564380" y="11556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34925</xdr:rowOff>
    </xdr:from>
    <xdr:to>
      <xdr:col>24</xdr:col>
      <xdr:colOff>152400</xdr:colOff>
      <xdr:row>70</xdr:row>
      <xdr:rowOff>34925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429760" y="117735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137160</xdr:rowOff>
    </xdr:from>
    <xdr:to>
      <xdr:col>24</xdr:col>
      <xdr:colOff>63500</xdr:colOff>
      <xdr:row>78</xdr:row>
      <xdr:rowOff>157480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00780" y="1321689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143510</xdr:rowOff>
    </xdr:from>
    <xdr:ext cx="469900" cy="25273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564380" y="1288796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120650</xdr:rowOff>
    </xdr:from>
    <xdr:to>
      <xdr:col>24</xdr:col>
      <xdr:colOff>114300</xdr:colOff>
      <xdr:row>78</xdr:row>
      <xdr:rowOff>50165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462780" y="130327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120650</xdr:rowOff>
    </xdr:from>
    <xdr:to>
      <xdr:col>19</xdr:col>
      <xdr:colOff>177800</xdr:colOff>
      <xdr:row>78</xdr:row>
      <xdr:rowOff>137160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832100" y="13200380"/>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150495</xdr:rowOff>
    </xdr:from>
    <xdr:to>
      <xdr:col>20</xdr:col>
      <xdr:colOff>38100</xdr:colOff>
      <xdr:row>78</xdr:row>
      <xdr:rowOff>80645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649980" y="130625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97790</xdr:rowOff>
    </xdr:from>
    <xdr:ext cx="465455" cy="25463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470910" y="128422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86995</xdr:rowOff>
    </xdr:from>
    <xdr:to>
      <xdr:col>15</xdr:col>
      <xdr:colOff>50800</xdr:colOff>
      <xdr:row>78</xdr:row>
      <xdr:rowOff>120650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968500" y="13166725"/>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17780</xdr:rowOff>
    </xdr:from>
    <xdr:to>
      <xdr:col>15</xdr:col>
      <xdr:colOff>101600</xdr:colOff>
      <xdr:row>78</xdr:row>
      <xdr:rowOff>118745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781300" y="13097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135255</xdr:rowOff>
    </xdr:from>
    <xdr:ext cx="463550" cy="25463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02230" y="12879705"/>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86995</xdr:rowOff>
    </xdr:from>
    <xdr:to>
      <xdr:col>10</xdr:col>
      <xdr:colOff>114300</xdr:colOff>
      <xdr:row>78</xdr:row>
      <xdr:rowOff>119380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04900" y="1316672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8890</xdr:rowOff>
    </xdr:from>
    <xdr:to>
      <xdr:col>10</xdr:col>
      <xdr:colOff>165100</xdr:colOff>
      <xdr:row>78</xdr:row>
      <xdr:rowOff>111125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17700" y="13088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127635</xdr:rowOff>
    </xdr:from>
    <xdr:ext cx="463550" cy="25717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38630" y="12872085"/>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148590</xdr:rowOff>
    </xdr:from>
    <xdr:to>
      <xdr:col>6</xdr:col>
      <xdr:colOff>38100</xdr:colOff>
      <xdr:row>78</xdr:row>
      <xdr:rowOff>78740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54100" y="130606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95250</xdr:rowOff>
    </xdr:from>
    <xdr:ext cx="46545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75030" y="12839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0095"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32816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09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4668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106680</xdr:rowOff>
    </xdr:from>
    <xdr:to>
      <xdr:col>24</xdr:col>
      <xdr:colOff>114300</xdr:colOff>
      <xdr:row>79</xdr:row>
      <xdr:rowOff>36830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462780" y="13186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21590</xdr:rowOff>
    </xdr:from>
    <xdr:ext cx="46990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564380" y="1310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86360</xdr:rowOff>
    </xdr:from>
    <xdr:to>
      <xdr:col>20</xdr:col>
      <xdr:colOff>38100</xdr:colOff>
      <xdr:row>79</xdr:row>
      <xdr:rowOff>16510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649980" y="131660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7620</xdr:rowOff>
    </xdr:from>
    <xdr:ext cx="465455" cy="25463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70910" y="13254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69215</xdr:rowOff>
    </xdr:from>
    <xdr:to>
      <xdr:col>15</xdr:col>
      <xdr:colOff>101600</xdr:colOff>
      <xdr:row>78</xdr:row>
      <xdr:rowOff>167640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781300" y="131489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161925</xdr:rowOff>
    </xdr:from>
    <xdr:ext cx="463550" cy="25781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02230" y="13241655"/>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36195</xdr:rowOff>
    </xdr:from>
    <xdr:to>
      <xdr:col>10</xdr:col>
      <xdr:colOff>165100</xdr:colOff>
      <xdr:row>78</xdr:row>
      <xdr:rowOff>137795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177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128905</xdr:rowOff>
    </xdr:from>
    <xdr:ext cx="463550" cy="25717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38630" y="13208635"/>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68580</xdr:rowOff>
    </xdr:from>
    <xdr:to>
      <xdr:col>6</xdr:col>
      <xdr:colOff>38100</xdr:colOff>
      <xdr:row>78</xdr:row>
      <xdr:rowOff>167640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54100" y="131483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161290</xdr:rowOff>
    </xdr:from>
    <xdr:ext cx="465455" cy="2584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75030" y="132410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08660" y="145948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5425" y="169138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1185" cy="25273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260445"/>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118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340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273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08300"/>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812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618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336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6431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49530</xdr:rowOff>
    </xdr:from>
    <xdr:to>
      <xdr:col>24</xdr:col>
      <xdr:colOff>62865</xdr:colOff>
      <xdr:row>99</xdr:row>
      <xdr:rowOff>74930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511675" y="1530858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78105</xdr:rowOff>
    </xdr:from>
    <xdr:ext cx="534670" cy="25273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564380" y="167087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429760" y="16705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167640</xdr:rowOff>
    </xdr:from>
    <xdr:ext cx="598805" cy="25463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564380" y="150914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49530</xdr:rowOff>
    </xdr:from>
    <xdr:to>
      <xdr:col>24</xdr:col>
      <xdr:colOff>152400</xdr:colOff>
      <xdr:row>91</xdr:row>
      <xdr:rowOff>49530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429760" y="15308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72390</xdr:rowOff>
    </xdr:from>
    <xdr:to>
      <xdr:col>24</xdr:col>
      <xdr:colOff>63500</xdr:colOff>
      <xdr:row>93</xdr:row>
      <xdr:rowOff>130175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00780" y="15331440"/>
          <a:ext cx="812800"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32385</xdr:rowOff>
    </xdr:from>
    <xdr:ext cx="598805" cy="25273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564380" y="1614868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53975</xdr:rowOff>
    </xdr:from>
    <xdr:to>
      <xdr:col>24</xdr:col>
      <xdr:colOff>114300</xdr:colOff>
      <xdr:row>96</xdr:row>
      <xdr:rowOff>155575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462780" y="161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130175</xdr:rowOff>
    </xdr:from>
    <xdr:to>
      <xdr:col>19</xdr:col>
      <xdr:colOff>177800</xdr:colOff>
      <xdr:row>94</xdr:row>
      <xdr:rowOff>42545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832100" y="15732125"/>
          <a:ext cx="8686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96520</xdr:rowOff>
    </xdr:from>
    <xdr:to>
      <xdr:col>20</xdr:col>
      <xdr:colOff>38100</xdr:colOff>
      <xdr:row>99</xdr:row>
      <xdr:rowOff>26670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649980" y="165557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17780</xdr:rowOff>
    </xdr:from>
    <xdr:ext cx="528320" cy="25273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38525" y="166484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42545</xdr:rowOff>
    </xdr:from>
    <xdr:to>
      <xdr:col>15</xdr:col>
      <xdr:colOff>50800</xdr:colOff>
      <xdr:row>94</xdr:row>
      <xdr:rowOff>123825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968500" y="15815945"/>
          <a:ext cx="8636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153670</xdr:rowOff>
    </xdr:from>
    <xdr:to>
      <xdr:col>15</xdr:col>
      <xdr:colOff>101600</xdr:colOff>
      <xdr:row>99</xdr:row>
      <xdr:rowOff>83820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781300" y="166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74930</xdr:rowOff>
    </xdr:from>
    <xdr:ext cx="528320" cy="25273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574925" y="167055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123825</xdr:rowOff>
    </xdr:from>
    <xdr:to>
      <xdr:col>10</xdr:col>
      <xdr:colOff>114300</xdr:colOff>
      <xdr:row>94</xdr:row>
      <xdr:rowOff>158115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04900" y="1589722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46355</xdr:rowOff>
    </xdr:from>
    <xdr:to>
      <xdr:col>10</xdr:col>
      <xdr:colOff>165100</xdr:colOff>
      <xdr:row>99</xdr:row>
      <xdr:rowOff>147955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177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139065</xdr:rowOff>
    </xdr:from>
    <xdr:ext cx="53022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06245" y="16769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99</xdr:row>
      <xdr:rowOff>50165</xdr:rowOff>
    </xdr:from>
    <xdr:to>
      <xdr:col>6</xdr:col>
      <xdr:colOff>38100</xdr:colOff>
      <xdr:row>99</xdr:row>
      <xdr:rowOff>151765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54100" y="166808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143510</xdr:rowOff>
    </xdr:from>
    <xdr:ext cx="528320" cy="25273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42645" y="16774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09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32816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668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91</xdr:row>
      <xdr:rowOff>21590</xdr:rowOff>
    </xdr:from>
    <xdr:to>
      <xdr:col>24</xdr:col>
      <xdr:colOff>114300</xdr:colOff>
      <xdr:row>91</xdr:row>
      <xdr:rowOff>123190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462780" y="152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123190</xdr:rowOff>
    </xdr:from>
    <xdr:ext cx="598805" cy="25273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564380" y="152146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165,617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79375</xdr:rowOff>
    </xdr:from>
    <xdr:to>
      <xdr:col>20</xdr:col>
      <xdr:colOff>38100</xdr:colOff>
      <xdr:row>94</xdr:row>
      <xdr:rowOff>9525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649980" y="156813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26035</xdr:rowOff>
    </xdr:from>
    <xdr:ext cx="59245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06140" y="1545653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163195</xdr:rowOff>
    </xdr:from>
    <xdr:to>
      <xdr:col>15</xdr:col>
      <xdr:colOff>101600</xdr:colOff>
      <xdr:row>94</xdr:row>
      <xdr:rowOff>93345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781300" y="157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109855</xdr:rowOff>
    </xdr:from>
    <xdr:ext cx="594360" cy="25273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542540" y="15540355"/>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73025</xdr:rowOff>
    </xdr:from>
    <xdr:to>
      <xdr:col>10</xdr:col>
      <xdr:colOff>165100</xdr:colOff>
      <xdr:row>95</xdr:row>
      <xdr:rowOff>3175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17700" y="15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19685</xdr:rowOff>
    </xdr:from>
    <xdr:ext cx="592455" cy="25273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673860" y="1562163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107315</xdr:rowOff>
    </xdr:from>
    <xdr:to>
      <xdr:col>6</xdr:col>
      <xdr:colOff>38100</xdr:colOff>
      <xdr:row>95</xdr:row>
      <xdr:rowOff>37465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54100" y="158807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53975</xdr:rowOff>
    </xdr:from>
    <xdr:ext cx="592455" cy="25273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10260" y="1565592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209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93180" y="45364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2570" cy="25463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187440" y="6821170"/>
          <a:ext cx="242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29590"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915025" y="650240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29590" cy="25273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5025" y="618299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31280" y="60032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29590"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5025" y="5864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1185" cy="25463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850890" y="554228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18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850890" y="52228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185" cy="25908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850890" y="49034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336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850890" y="45847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33</xdr:row>
      <xdr:rowOff>31750</xdr:rowOff>
    </xdr:from>
    <xdr:to>
      <xdr:col>54</xdr:col>
      <xdr:colOff>185420</xdr:colOff>
      <xdr:row>39</xdr:row>
      <xdr:rowOff>142240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198100" y="556768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146050</xdr:rowOff>
    </xdr:from>
    <xdr:ext cx="532765" cy="252730"/>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248900" y="6687820"/>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142240</xdr:rowOff>
    </xdr:from>
    <xdr:to>
      <xdr:col>55</xdr:col>
      <xdr:colOff>88900</xdr:colOff>
      <xdr:row>39</xdr:row>
      <xdr:rowOff>142240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114280" y="6684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149860</xdr:rowOff>
    </xdr:from>
    <xdr:ext cx="596900" cy="259080"/>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248900" y="5350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31750</xdr:rowOff>
    </xdr:from>
    <xdr:to>
      <xdr:col>55</xdr:col>
      <xdr:colOff>88900</xdr:colOff>
      <xdr:row>33</xdr:row>
      <xdr:rowOff>31750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114280" y="5567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26670</xdr:rowOff>
    </xdr:from>
    <xdr:to>
      <xdr:col>55</xdr:col>
      <xdr:colOff>0</xdr:colOff>
      <xdr:row>37</xdr:row>
      <xdr:rowOff>57785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385300" y="5227320"/>
          <a:ext cx="812800" cy="1036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22225</xdr:rowOff>
    </xdr:from>
    <xdr:ext cx="532765" cy="2584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248900" y="6228715"/>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43180</xdr:rowOff>
    </xdr:from>
    <xdr:to>
      <xdr:col>55</xdr:col>
      <xdr:colOff>50800</xdr:colOff>
      <xdr:row>37</xdr:row>
      <xdr:rowOff>144780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152380" y="62496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26670</xdr:rowOff>
    </xdr:from>
    <xdr:to>
      <xdr:col>50</xdr:col>
      <xdr:colOff>114300</xdr:colOff>
      <xdr:row>38</xdr:row>
      <xdr:rowOff>165100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521700" y="5227320"/>
          <a:ext cx="863600" cy="131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149860</xdr:rowOff>
    </xdr:from>
    <xdr:to>
      <xdr:col>50</xdr:col>
      <xdr:colOff>165100</xdr:colOff>
      <xdr:row>31</xdr:row>
      <xdr:rowOff>80010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334500" y="51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71120</xdr:rowOff>
    </xdr:from>
    <xdr:ext cx="592455" cy="25717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090660" y="5271770"/>
          <a:ext cx="592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165100</xdr:rowOff>
    </xdr:from>
    <xdr:to>
      <xdr:col>45</xdr:col>
      <xdr:colOff>177800</xdr:colOff>
      <xdr:row>39</xdr:row>
      <xdr:rowOff>8255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653020" y="653923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xdr:rowOff>
    </xdr:from>
    <xdr:to>
      <xdr:col>46</xdr:col>
      <xdr:colOff>38100</xdr:colOff>
      <xdr:row>38</xdr:row>
      <xdr:rowOff>110490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470900" y="63830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127000</xdr:rowOff>
    </xdr:from>
    <xdr:ext cx="528320" cy="25717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259445" y="616585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8255</xdr:rowOff>
    </xdr:from>
    <xdr:to>
      <xdr:col>41</xdr:col>
      <xdr:colOff>50800</xdr:colOff>
      <xdr:row>39</xdr:row>
      <xdr:rowOff>28575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789420" y="6550025"/>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53340</xdr:rowOff>
    </xdr:from>
    <xdr:to>
      <xdr:col>41</xdr:col>
      <xdr:colOff>101600</xdr:colOff>
      <xdr:row>38</xdr:row>
      <xdr:rowOff>154940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60222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0</xdr:rowOff>
    </xdr:from>
    <xdr:ext cx="52832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395845" y="6206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68580</xdr:rowOff>
    </xdr:from>
    <xdr:to>
      <xdr:col>36</xdr:col>
      <xdr:colOff>165100</xdr:colOff>
      <xdr:row>38</xdr:row>
      <xdr:rowOff>167640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738620" y="6442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15240</xdr:rowOff>
    </xdr:from>
    <xdr:ext cx="530225" cy="25717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527165" y="622173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09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4676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6985</xdr:rowOff>
    </xdr:from>
    <xdr:to>
      <xdr:col>55</xdr:col>
      <xdr:colOff>50800</xdr:colOff>
      <xdr:row>37</xdr:row>
      <xdr:rowOff>109220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152380" y="621347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29845</xdr:rowOff>
    </xdr:from>
    <xdr:ext cx="532765" cy="252730"/>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248900" y="6068695"/>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147320</xdr:rowOff>
    </xdr:from>
    <xdr:to>
      <xdr:col>50</xdr:col>
      <xdr:colOff>165100</xdr:colOff>
      <xdr:row>31</xdr:row>
      <xdr:rowOff>77470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334500" y="5180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93980</xdr:rowOff>
    </xdr:from>
    <xdr:ext cx="59245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090660" y="49593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114300</xdr:rowOff>
    </xdr:from>
    <xdr:to>
      <xdr:col>46</xdr:col>
      <xdr:colOff>38100</xdr:colOff>
      <xdr:row>39</xdr:row>
      <xdr:rowOff>44450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470900" y="64884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35560</xdr:rowOff>
    </xdr:from>
    <xdr:ext cx="528320" cy="25717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259445" y="657733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128905</xdr:rowOff>
    </xdr:from>
    <xdr:to>
      <xdr:col>41</xdr:col>
      <xdr:colOff>101600</xdr:colOff>
      <xdr:row>39</xdr:row>
      <xdr:rowOff>59055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602220" y="6503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50165</xdr:rowOff>
    </xdr:from>
    <xdr:ext cx="528320" cy="25781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395845" y="659193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148590</xdr:rowOff>
    </xdr:from>
    <xdr:to>
      <xdr:col>36</xdr:col>
      <xdr:colOff>165100</xdr:colOff>
      <xdr:row>39</xdr:row>
      <xdr:rowOff>78740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738620" y="652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69850</xdr:rowOff>
    </xdr:from>
    <xdr:ext cx="530225" cy="25717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27165" y="661162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209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93180" y="78892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31280" y="97523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2570" cy="25336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187440" y="9613900"/>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1185" cy="25463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850890" y="905637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1185" cy="25463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850890" y="849757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336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850890" y="79375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151765</xdr:rowOff>
    </xdr:from>
    <xdr:to>
      <xdr:col>54</xdr:col>
      <xdr:colOff>185420</xdr:colOff>
      <xdr:row>57</xdr:row>
      <xdr:rowOff>109855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198100" y="8537575"/>
          <a:ext cx="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113665</xdr:rowOff>
    </xdr:from>
    <xdr:ext cx="532765" cy="2584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248900" y="96729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109855</xdr:rowOff>
    </xdr:from>
    <xdr:to>
      <xdr:col>55</xdr:col>
      <xdr:colOff>88900</xdr:colOff>
      <xdr:row>57</xdr:row>
      <xdr:rowOff>109855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114280" y="9669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98425</xdr:rowOff>
    </xdr:from>
    <xdr:ext cx="596900" cy="25463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248900" y="8316595"/>
          <a:ext cx="596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151765</xdr:rowOff>
    </xdr:from>
    <xdr:to>
      <xdr:col>55</xdr:col>
      <xdr:colOff>88900</xdr:colOff>
      <xdr:row>50</xdr:row>
      <xdr:rowOff>151765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114280" y="8537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143510</xdr:rowOff>
    </xdr:from>
    <xdr:to>
      <xdr:col>55</xdr:col>
      <xdr:colOff>0</xdr:colOff>
      <xdr:row>56</xdr:row>
      <xdr:rowOff>42545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385300" y="9367520"/>
          <a:ext cx="8128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157480</xdr:rowOff>
    </xdr:from>
    <xdr:ext cx="532765" cy="25463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248900" y="9381490"/>
          <a:ext cx="5327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7620</xdr:rowOff>
    </xdr:from>
    <xdr:to>
      <xdr:col>55</xdr:col>
      <xdr:colOff>50800</xdr:colOff>
      <xdr:row>56</xdr:row>
      <xdr:rowOff>109220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152380" y="93992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124460</xdr:rowOff>
    </xdr:from>
    <xdr:to>
      <xdr:col>50</xdr:col>
      <xdr:colOff>114300</xdr:colOff>
      <xdr:row>55</xdr:row>
      <xdr:rowOff>143510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521700" y="9348470"/>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124460</xdr:rowOff>
    </xdr:from>
    <xdr:to>
      <xdr:col>50</xdr:col>
      <xdr:colOff>165100</xdr:colOff>
      <xdr:row>56</xdr:row>
      <xdr:rowOff>54610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334500" y="9348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45720</xdr:rowOff>
    </xdr:from>
    <xdr:ext cx="530225"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123045" y="9437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124460</xdr:rowOff>
    </xdr:from>
    <xdr:to>
      <xdr:col>45</xdr:col>
      <xdr:colOff>177800</xdr:colOff>
      <xdr:row>56</xdr:row>
      <xdr:rowOff>31750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653020" y="9348470"/>
          <a:ext cx="86868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132715</xdr:rowOff>
    </xdr:from>
    <xdr:to>
      <xdr:col>46</xdr:col>
      <xdr:colOff>38100</xdr:colOff>
      <xdr:row>56</xdr:row>
      <xdr:rowOff>63500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470900" y="935672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53975</xdr:rowOff>
    </xdr:from>
    <xdr:ext cx="528320" cy="25400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259445" y="9445625"/>
          <a:ext cx="528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17780</xdr:rowOff>
    </xdr:from>
    <xdr:to>
      <xdr:col>41</xdr:col>
      <xdr:colOff>50800</xdr:colOff>
      <xdr:row>56</xdr:row>
      <xdr:rowOff>31750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789420" y="9074150"/>
          <a:ext cx="8636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5080</xdr:rowOff>
    </xdr:from>
    <xdr:to>
      <xdr:col>41</xdr:col>
      <xdr:colOff>101600</xdr:colOff>
      <xdr:row>56</xdr:row>
      <xdr:rowOff>106680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602220" y="939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97790</xdr:rowOff>
    </xdr:from>
    <xdr:ext cx="528320" cy="25463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395845" y="948944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8255</xdr:rowOff>
    </xdr:from>
    <xdr:to>
      <xdr:col>36</xdr:col>
      <xdr:colOff>165100</xdr:colOff>
      <xdr:row>56</xdr:row>
      <xdr:rowOff>109855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73862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100965</xdr:rowOff>
    </xdr:from>
    <xdr:ext cx="530225" cy="25463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527165" y="9492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09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4676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163195</xdr:rowOff>
    </xdr:from>
    <xdr:to>
      <xdr:col>55</xdr:col>
      <xdr:colOff>50800</xdr:colOff>
      <xdr:row>56</xdr:row>
      <xdr:rowOff>93345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152380" y="93872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14605</xdr:rowOff>
    </xdr:from>
    <xdr:ext cx="532765" cy="25717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248900" y="9238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92075</xdr:rowOff>
    </xdr:from>
    <xdr:to>
      <xdr:col>50</xdr:col>
      <xdr:colOff>165100</xdr:colOff>
      <xdr:row>56</xdr:row>
      <xdr:rowOff>22225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334500" y="9316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38735</xdr:rowOff>
    </xdr:from>
    <xdr:ext cx="53022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123045" y="9095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73660</xdr:rowOff>
    </xdr:from>
    <xdr:to>
      <xdr:col>46</xdr:col>
      <xdr:colOff>38100</xdr:colOff>
      <xdr:row>56</xdr:row>
      <xdr:rowOff>3810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470900" y="92976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20320</xdr:rowOff>
    </xdr:from>
    <xdr:ext cx="528320" cy="25463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259445" y="907669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152400</xdr:rowOff>
    </xdr:from>
    <xdr:to>
      <xdr:col>41</xdr:col>
      <xdr:colOff>101600</xdr:colOff>
      <xdr:row>56</xdr:row>
      <xdr:rowOff>82550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602220" y="9376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99060</xdr:rowOff>
    </xdr:from>
    <xdr:ext cx="528320" cy="25463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395845" y="915543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138430</xdr:rowOff>
    </xdr:from>
    <xdr:to>
      <xdr:col>36</xdr:col>
      <xdr:colOff>165100</xdr:colOff>
      <xdr:row>54</xdr:row>
      <xdr:rowOff>68580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738620" y="902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52</xdr:row>
      <xdr:rowOff>85090</xdr:rowOff>
    </xdr:from>
    <xdr:ext cx="592455" cy="25717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494780" y="8806180"/>
          <a:ext cx="592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209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93180" y="112420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717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187440" y="13153390"/>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29590" cy="25717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5025" y="127800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29590" cy="25463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5025" y="1240917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29590"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5025" y="12037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185" cy="25717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850890" y="1166368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336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850890" y="112903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113030</xdr:rowOff>
    </xdr:from>
    <xdr:to>
      <xdr:col>54</xdr:col>
      <xdr:colOff>185420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198100" y="1201928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7650" cy="25717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248900" y="1329563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59690</xdr:rowOff>
    </xdr:from>
    <xdr:ext cx="596900" cy="259080"/>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248900" y="117983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113030</xdr:rowOff>
    </xdr:from>
    <xdr:to>
      <xdr:col>55</xdr:col>
      <xdr:colOff>88900</xdr:colOff>
      <xdr:row>71</xdr:row>
      <xdr:rowOff>113030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114280" y="12019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86995</xdr:rowOff>
    </xdr:from>
    <xdr:to>
      <xdr:col>55</xdr:col>
      <xdr:colOff>0</xdr:colOff>
      <xdr:row>78</xdr:row>
      <xdr:rowOff>94615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385300" y="1316672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23495</xdr:rowOff>
    </xdr:from>
    <xdr:ext cx="532765" cy="259080"/>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248900" y="1293558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xdr:rowOff>
    </xdr:from>
    <xdr:to>
      <xdr:col>55</xdr:col>
      <xdr:colOff>50800</xdr:colOff>
      <xdr:row>78</xdr:row>
      <xdr:rowOff>102870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152380" y="130803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86995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521700" y="13105130"/>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100965</xdr:rowOff>
    </xdr:from>
    <xdr:to>
      <xdr:col>50</xdr:col>
      <xdr:colOff>165100</xdr:colOff>
      <xdr:row>78</xdr:row>
      <xdr:rowOff>31115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334500" y="13013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47625</xdr:rowOff>
    </xdr:from>
    <xdr:ext cx="530225" cy="25717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123045" y="1279207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41275</xdr:rowOff>
    </xdr:from>
    <xdr:to>
      <xdr:col>45</xdr:col>
      <xdr:colOff>177800</xdr:colOff>
      <xdr:row>78</xdr:row>
      <xdr:rowOff>25400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653020" y="12953365"/>
          <a:ext cx="86868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115570</xdr:rowOff>
    </xdr:from>
    <xdr:to>
      <xdr:col>46</xdr:col>
      <xdr:colOff>38100</xdr:colOff>
      <xdr:row>78</xdr:row>
      <xdr:rowOff>45720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470900" y="130276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62230</xdr:rowOff>
    </xdr:from>
    <xdr:ext cx="52832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259445" y="12806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41275</xdr:rowOff>
    </xdr:from>
    <xdr:to>
      <xdr:col>41</xdr:col>
      <xdr:colOff>50800</xdr:colOff>
      <xdr:row>77</xdr:row>
      <xdr:rowOff>69215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789420" y="1295336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156845</xdr:rowOff>
    </xdr:from>
    <xdr:to>
      <xdr:col>41</xdr:col>
      <xdr:colOff>101600</xdr:colOff>
      <xdr:row>78</xdr:row>
      <xdr:rowOff>86995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602220" y="13068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78105</xdr:rowOff>
    </xdr:from>
    <xdr:ext cx="528320" cy="25463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395845" y="1315783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132080</xdr:rowOff>
    </xdr:from>
    <xdr:to>
      <xdr:col>36</xdr:col>
      <xdr:colOff>165100</xdr:colOff>
      <xdr:row>78</xdr:row>
      <xdr:rowOff>62230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738620" y="13044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53340</xdr:rowOff>
    </xdr:from>
    <xdr:ext cx="530225" cy="25463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527165" y="13133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09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4676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43815</xdr:rowOff>
    </xdr:from>
    <xdr:to>
      <xdr:col>55</xdr:col>
      <xdr:colOff>50800</xdr:colOff>
      <xdr:row>78</xdr:row>
      <xdr:rowOff>145415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152380" y="13123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150495</xdr:rowOff>
    </xdr:from>
    <xdr:ext cx="467995" cy="259080"/>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248900" y="130625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36195</xdr:rowOff>
    </xdr:from>
    <xdr:to>
      <xdr:col>50</xdr:col>
      <xdr:colOff>165100</xdr:colOff>
      <xdr:row>78</xdr:row>
      <xdr:rowOff>137795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3345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128905</xdr:rowOff>
    </xdr:from>
    <xdr:ext cx="530225" cy="25717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123045" y="1320863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470900" y="13058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67310</xdr:rowOff>
    </xdr:from>
    <xdr:ext cx="52832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259445" y="13147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161925</xdr:rowOff>
    </xdr:from>
    <xdr:to>
      <xdr:col>41</xdr:col>
      <xdr:colOff>101600</xdr:colOff>
      <xdr:row>77</xdr:row>
      <xdr:rowOff>92075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602220" y="12906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109220</xdr:rowOff>
    </xdr:from>
    <xdr:ext cx="528320" cy="25463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395845" y="1268603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18415</xdr:rowOff>
    </xdr:from>
    <xdr:to>
      <xdr:col>36</xdr:col>
      <xdr:colOff>165100</xdr:colOff>
      <xdr:row>77</xdr:row>
      <xdr:rowOff>120650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738620" y="1293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136525</xdr:rowOff>
    </xdr:from>
    <xdr:ext cx="530225"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27165" y="127133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209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93180" y="145948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187440" y="165328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9590"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5025" y="16151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9590" cy="25273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5025" y="1577086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9590"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5025" y="15389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717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850890" y="1501648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336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850890" y="146431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57150</xdr:rowOff>
    </xdr:from>
    <xdr:to>
      <xdr:col>54</xdr:col>
      <xdr:colOff>185420</xdr:colOff>
      <xdr:row>98</xdr:row>
      <xdr:rowOff>100330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198100" y="1514856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104140</xdr:rowOff>
    </xdr:from>
    <xdr:ext cx="467995" cy="259080"/>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248900" y="16563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100330</xdr:rowOff>
    </xdr:from>
    <xdr:to>
      <xdr:col>55</xdr:col>
      <xdr:colOff>88900</xdr:colOff>
      <xdr:row>98</xdr:row>
      <xdr:rowOff>100330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114280" y="1655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3810</xdr:rowOff>
    </xdr:from>
    <xdr:ext cx="596900" cy="259080"/>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248900" y="149275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57150</xdr:rowOff>
    </xdr:from>
    <xdr:to>
      <xdr:col>55</xdr:col>
      <xdr:colOff>88900</xdr:colOff>
      <xdr:row>90</xdr:row>
      <xdr:rowOff>57150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114280" y="15148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21590</xdr:rowOff>
    </xdr:from>
    <xdr:to>
      <xdr:col>55</xdr:col>
      <xdr:colOff>0</xdr:colOff>
      <xdr:row>97</xdr:row>
      <xdr:rowOff>81280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385300" y="16309340"/>
          <a:ext cx="8128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120650</xdr:rowOff>
    </xdr:from>
    <xdr:ext cx="532765" cy="252730"/>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248900" y="16065500"/>
          <a:ext cx="5327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97790</xdr:rowOff>
    </xdr:from>
    <xdr:to>
      <xdr:col>55</xdr:col>
      <xdr:colOff>50800</xdr:colOff>
      <xdr:row>97</xdr:row>
      <xdr:rowOff>27940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152380" y="16214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147320</xdr:rowOff>
    </xdr:from>
    <xdr:to>
      <xdr:col>50</xdr:col>
      <xdr:colOff>114300</xdr:colOff>
      <xdr:row>97</xdr:row>
      <xdr:rowOff>81280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521700" y="16263620"/>
          <a:ext cx="8636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43180</xdr:rowOff>
    </xdr:from>
    <xdr:to>
      <xdr:col>50</xdr:col>
      <xdr:colOff>165100</xdr:colOff>
      <xdr:row>96</xdr:row>
      <xdr:rowOff>144780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334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161290</xdr:rowOff>
    </xdr:from>
    <xdr:ext cx="530225"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123045" y="15934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147320</xdr:rowOff>
    </xdr:from>
    <xdr:to>
      <xdr:col>45</xdr:col>
      <xdr:colOff>177800</xdr:colOff>
      <xdr:row>97</xdr:row>
      <xdr:rowOff>55245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653020" y="16263620"/>
          <a:ext cx="8686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65405</xdr:rowOff>
    </xdr:from>
    <xdr:to>
      <xdr:col>46</xdr:col>
      <xdr:colOff>38100</xdr:colOff>
      <xdr:row>96</xdr:row>
      <xdr:rowOff>167005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470900" y="161817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12065</xdr:rowOff>
    </xdr:from>
    <xdr:ext cx="52832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259445" y="159569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160020</xdr:rowOff>
    </xdr:from>
    <xdr:to>
      <xdr:col>41</xdr:col>
      <xdr:colOff>50800</xdr:colOff>
      <xdr:row>97</xdr:row>
      <xdr:rowOff>55245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789420" y="15761970"/>
          <a:ext cx="863600" cy="581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123825</xdr:rowOff>
    </xdr:from>
    <xdr:to>
      <xdr:col>41</xdr:col>
      <xdr:colOff>101600</xdr:colOff>
      <xdr:row>97</xdr:row>
      <xdr:rowOff>53975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602220" y="1624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70485</xdr:rowOff>
    </xdr:from>
    <xdr:ext cx="52832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395845" y="160153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157480</xdr:rowOff>
    </xdr:from>
    <xdr:to>
      <xdr:col>36</xdr:col>
      <xdr:colOff>165100</xdr:colOff>
      <xdr:row>97</xdr:row>
      <xdr:rowOff>87630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738620" y="162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79375</xdr:rowOff>
    </xdr:from>
    <xdr:ext cx="530225" cy="2584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527165" y="163671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4676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142240</xdr:rowOff>
    </xdr:from>
    <xdr:to>
      <xdr:col>55</xdr:col>
      <xdr:colOff>50800</xdr:colOff>
      <xdr:row>97</xdr:row>
      <xdr:rowOff>72390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152380" y="16258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120650</xdr:rowOff>
    </xdr:from>
    <xdr:ext cx="532765" cy="252730"/>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248900" y="16236950"/>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30480</xdr:rowOff>
    </xdr:from>
    <xdr:to>
      <xdr:col>50</xdr:col>
      <xdr:colOff>165100</xdr:colOff>
      <xdr:row>97</xdr:row>
      <xdr:rowOff>132080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334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123190</xdr:rowOff>
    </xdr:from>
    <xdr:ext cx="530225" cy="25273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123045" y="1641094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96520</xdr:rowOff>
    </xdr:from>
    <xdr:to>
      <xdr:col>46</xdr:col>
      <xdr:colOff>38100</xdr:colOff>
      <xdr:row>97</xdr:row>
      <xdr:rowOff>26670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470900" y="162128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17780</xdr:rowOff>
    </xdr:from>
    <xdr:ext cx="528320" cy="25273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259445" y="163055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4445</xdr:rowOff>
    </xdr:from>
    <xdr:to>
      <xdr:col>41</xdr:col>
      <xdr:colOff>101600</xdr:colOff>
      <xdr:row>97</xdr:row>
      <xdr:rowOff>106045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60222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97790</xdr:rowOff>
    </xdr:from>
    <xdr:ext cx="528320" cy="25273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395845" y="163855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109220</xdr:rowOff>
    </xdr:from>
    <xdr:to>
      <xdr:col>36</xdr:col>
      <xdr:colOff>165100</xdr:colOff>
      <xdr:row>94</xdr:row>
      <xdr:rowOff>39370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738620" y="157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55880</xdr:rowOff>
    </xdr:from>
    <xdr:ext cx="530225"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527165" y="15486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209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077700" y="45364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717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71960" y="6447790"/>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9590" cy="25717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599545" y="60744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29590" cy="25463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599545" y="570357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29590"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599545" y="5331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29590" cy="25717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599545" y="495808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9590" cy="25336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599545" y="45847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73660</xdr:rowOff>
    </xdr:from>
    <xdr:to>
      <xdr:col>85</xdr:col>
      <xdr:colOff>126365</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885795" y="52743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717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5938500" y="65900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20320</xdr:rowOff>
    </xdr:from>
    <xdr:ext cx="534670" cy="25463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5938500" y="50533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73660</xdr:rowOff>
    </xdr:from>
    <xdr:to>
      <xdr:col>86</xdr:col>
      <xdr:colOff>25400</xdr:colOff>
      <xdr:row>31</xdr:row>
      <xdr:rowOff>73660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798800" y="5274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13335</xdr:rowOff>
    </xdr:from>
    <xdr:to>
      <xdr:col>85</xdr:col>
      <xdr:colOff>127000</xdr:colOff>
      <xdr:row>39</xdr:row>
      <xdr:rowOff>17780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069820" y="655510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96520</xdr:rowOff>
    </xdr:from>
    <xdr:ext cx="469900" cy="259080"/>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5938500" y="6303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73660</xdr:rowOff>
    </xdr:from>
    <xdr:to>
      <xdr:col>85</xdr:col>
      <xdr:colOff>177800</xdr:colOff>
      <xdr:row>39</xdr:row>
      <xdr:rowOff>3810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836900" y="6447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39</xdr:row>
      <xdr:rowOff>17780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206220" y="6496050"/>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1270</xdr:rowOff>
    </xdr:from>
    <xdr:to>
      <xdr:col>81</xdr:col>
      <xdr:colOff>101600</xdr:colOff>
      <xdr:row>38</xdr:row>
      <xdr:rowOff>102870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01902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119380</xdr:rowOff>
    </xdr:from>
    <xdr:ext cx="46355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839950" y="61582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137160</xdr:rowOff>
    </xdr:from>
    <xdr:to>
      <xdr:col>76</xdr:col>
      <xdr:colOff>114300</xdr:colOff>
      <xdr:row>38</xdr:row>
      <xdr:rowOff>121920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342620" y="6343650"/>
          <a:ext cx="8636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38100</xdr:rowOff>
    </xdr:from>
    <xdr:to>
      <xdr:col>76</xdr:col>
      <xdr:colOff>165100</xdr:colOff>
      <xdr:row>38</xdr:row>
      <xdr:rowOff>140335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155420" y="64122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156210</xdr:rowOff>
    </xdr:from>
    <xdr:ext cx="463550" cy="25463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976350" y="619506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86995</xdr:rowOff>
    </xdr:from>
    <xdr:to>
      <xdr:col>71</xdr:col>
      <xdr:colOff>177800</xdr:colOff>
      <xdr:row>37</xdr:row>
      <xdr:rowOff>137160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473940" y="5958205"/>
          <a:ext cx="86868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81915</xdr:rowOff>
    </xdr:from>
    <xdr:to>
      <xdr:col>72</xdr:col>
      <xdr:colOff>38100</xdr:colOff>
      <xdr:row>39</xdr:row>
      <xdr:rowOff>12065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291820" y="64560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3175</xdr:rowOff>
    </xdr:from>
    <xdr:ext cx="465455"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112750" y="65449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115570</xdr:rowOff>
    </xdr:from>
    <xdr:to>
      <xdr:col>67</xdr:col>
      <xdr:colOff>101600</xdr:colOff>
      <xdr:row>39</xdr:row>
      <xdr:rowOff>45720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423140" y="6489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36830</xdr:rowOff>
    </xdr:from>
    <xdr:ext cx="463550" cy="25717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244070" y="6578600"/>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095"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8844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09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2885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83690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52070</xdr:rowOff>
    </xdr:from>
    <xdr:ext cx="378460" cy="252730"/>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5938500" y="64262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01902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59055</xdr:rowOff>
    </xdr:from>
    <xdr:ext cx="376555"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885670" y="660082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71120</xdr:rowOff>
    </xdr:from>
    <xdr:to>
      <xdr:col>76</xdr:col>
      <xdr:colOff>165100</xdr:colOff>
      <xdr:row>39</xdr:row>
      <xdr:rowOff>1270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155420" y="644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163830</xdr:rowOff>
    </xdr:from>
    <xdr:ext cx="463550" cy="25717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976350" y="6537960"/>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86360</xdr:rowOff>
    </xdr:from>
    <xdr:to>
      <xdr:col>72</xdr:col>
      <xdr:colOff>38100</xdr:colOff>
      <xdr:row>38</xdr:row>
      <xdr:rowOff>16510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291820" y="62928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33020</xdr:rowOff>
    </xdr:from>
    <xdr:ext cx="465455" cy="25717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112750" y="6071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36195</xdr:rowOff>
    </xdr:from>
    <xdr:to>
      <xdr:col>67</xdr:col>
      <xdr:colOff>101600</xdr:colOff>
      <xdr:row>35</xdr:row>
      <xdr:rowOff>137795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42314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154940</xdr:rowOff>
    </xdr:from>
    <xdr:ext cx="528320" cy="25463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216765" y="569087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2098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77700" y="78892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2570" cy="25463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871960" y="9056370"/>
          <a:ext cx="242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336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871960" y="7937500"/>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717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5938500" y="9234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717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5938500" y="88988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717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950440" y="923417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717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086840" y="923417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717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218160" y="9234170"/>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717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354560" y="923417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09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8844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09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2885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7810"/>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593850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717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95044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717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08684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717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218160" y="8924290"/>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717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35456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209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077700" y="112420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2570" cy="25717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71960" y="13208000"/>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9590" cy="25273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599545" y="1288859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1580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2959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599545" y="12569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9590" cy="25463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599545" y="1224788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29590" cy="2584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599545" y="119284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280"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535410" y="116090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336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535410" y="11290300"/>
          <a:ext cx="589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5080</xdr:rowOff>
    </xdr:from>
    <xdr:to>
      <xdr:col>85</xdr:col>
      <xdr:colOff>126365</xdr:colOff>
      <xdr:row>78</xdr:row>
      <xdr:rowOff>119380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885795" y="1174369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123190</xdr:rowOff>
    </xdr:from>
    <xdr:ext cx="469900" cy="252730"/>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5938500" y="132029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798800" y="13199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123190</xdr:rowOff>
    </xdr:from>
    <xdr:ext cx="598805" cy="252730"/>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5938500" y="115265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5080</xdr:rowOff>
    </xdr:from>
    <xdr:to>
      <xdr:col>86</xdr:col>
      <xdr:colOff>25400</xdr:colOff>
      <xdr:row>70</xdr:row>
      <xdr:rowOff>5080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798800" y="11743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143510</xdr:rowOff>
    </xdr:from>
    <xdr:to>
      <xdr:col>85</xdr:col>
      <xdr:colOff>127000</xdr:colOff>
      <xdr:row>74</xdr:row>
      <xdr:rowOff>635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069820" y="12385040"/>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2540</xdr:rowOff>
    </xdr:from>
    <xdr:ext cx="534670"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5938500" y="12579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24130</xdr:rowOff>
    </xdr:from>
    <xdr:to>
      <xdr:col>85</xdr:col>
      <xdr:colOff>177800</xdr:colOff>
      <xdr:row>75</xdr:row>
      <xdr:rowOff>125730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836900" y="1260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635</xdr:rowOff>
    </xdr:from>
    <xdr:to>
      <xdr:col>81</xdr:col>
      <xdr:colOff>50800</xdr:colOff>
      <xdr:row>74</xdr:row>
      <xdr:rowOff>66675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206220" y="1240980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86360</xdr:rowOff>
    </xdr:from>
    <xdr:to>
      <xdr:col>81</xdr:col>
      <xdr:colOff>101600</xdr:colOff>
      <xdr:row>76</xdr:row>
      <xdr:rowOff>15875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019020" y="126631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6985</xdr:rowOff>
    </xdr:from>
    <xdr:ext cx="528320" cy="25463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812645" y="1275143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66675</xdr:rowOff>
    </xdr:from>
    <xdr:to>
      <xdr:col>76</xdr:col>
      <xdr:colOff>114300</xdr:colOff>
      <xdr:row>74</xdr:row>
      <xdr:rowOff>76835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342620" y="1247584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74930</xdr:rowOff>
    </xdr:from>
    <xdr:to>
      <xdr:col>76</xdr:col>
      <xdr:colOff>165100</xdr:colOff>
      <xdr:row>76</xdr:row>
      <xdr:rowOff>5080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155420" y="12651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167640</xdr:rowOff>
    </xdr:from>
    <xdr:ext cx="530225" cy="25463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943965" y="12744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143510</xdr:rowOff>
    </xdr:from>
    <xdr:to>
      <xdr:col>71</xdr:col>
      <xdr:colOff>177800</xdr:colOff>
      <xdr:row>74</xdr:row>
      <xdr:rowOff>76835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73940" y="12385040"/>
          <a:ext cx="8686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64770</xdr:rowOff>
    </xdr:from>
    <xdr:to>
      <xdr:col>72</xdr:col>
      <xdr:colOff>38100</xdr:colOff>
      <xdr:row>75</xdr:row>
      <xdr:rowOff>167005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291820" y="126415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158750</xdr:rowOff>
    </xdr:from>
    <xdr:ext cx="528320" cy="25273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080365" y="12735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67945</xdr:rowOff>
    </xdr:from>
    <xdr:to>
      <xdr:col>67</xdr:col>
      <xdr:colOff>101600</xdr:colOff>
      <xdr:row>75</xdr:row>
      <xdr:rowOff>167640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423140" y="12644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160655</xdr:rowOff>
    </xdr:from>
    <xdr:ext cx="52832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216765" y="127374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09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8844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09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28852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73</xdr:row>
      <xdr:rowOff>92075</xdr:rowOff>
    </xdr:from>
    <xdr:to>
      <xdr:col>85</xdr:col>
      <xdr:colOff>177800</xdr:colOff>
      <xdr:row>74</xdr:row>
      <xdr:rowOff>22225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836900" y="12333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114935</xdr:rowOff>
    </xdr:from>
    <xdr:ext cx="534670" cy="259080"/>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5938500" y="1218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120650</xdr:rowOff>
    </xdr:from>
    <xdr:to>
      <xdr:col>81</xdr:col>
      <xdr:colOff>101600</xdr:colOff>
      <xdr:row>74</xdr:row>
      <xdr:rowOff>52070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019020" y="12362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67945</xdr:rowOff>
    </xdr:from>
    <xdr:ext cx="528320" cy="2584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812645" y="121418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15875</xdr:rowOff>
    </xdr:from>
    <xdr:to>
      <xdr:col>76</xdr:col>
      <xdr:colOff>165100</xdr:colOff>
      <xdr:row>74</xdr:row>
      <xdr:rowOff>117475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155420" y="124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133985</xdr:rowOff>
    </xdr:from>
    <xdr:ext cx="530225" cy="25463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943965" y="12207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26035</xdr:rowOff>
    </xdr:from>
    <xdr:to>
      <xdr:col>72</xdr:col>
      <xdr:colOff>38100</xdr:colOff>
      <xdr:row>74</xdr:row>
      <xdr:rowOff>127635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291820" y="124352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144145</xdr:rowOff>
    </xdr:from>
    <xdr:ext cx="528320" cy="25273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080365" y="12218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92075</xdr:rowOff>
    </xdr:from>
    <xdr:to>
      <xdr:col>67</xdr:col>
      <xdr:colOff>101600</xdr:colOff>
      <xdr:row>74</xdr:row>
      <xdr:rowOff>22225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423140" y="12333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38735</xdr:rowOff>
    </xdr:from>
    <xdr:ext cx="52832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216765" y="121126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209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077700" y="145948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257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71960" y="165328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599545" y="16151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9590" cy="25273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599545" y="1577086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9590"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599545" y="15389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29590" cy="25717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599545" y="1501648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336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535410" y="14643100"/>
          <a:ext cx="589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7620</xdr:rowOff>
    </xdr:from>
    <xdr:to>
      <xdr:col>85</xdr:col>
      <xdr:colOff>126365</xdr:colOff>
      <xdr:row>99</xdr:row>
      <xdr:rowOff>41910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885795" y="15099030"/>
          <a:ext cx="127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45720</xdr:rowOff>
    </xdr:from>
    <xdr:ext cx="378460" cy="259080"/>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5938500" y="16676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41910</xdr:rowOff>
    </xdr:from>
    <xdr:to>
      <xdr:col>86</xdr:col>
      <xdr:colOff>25400</xdr:colOff>
      <xdr:row>99</xdr:row>
      <xdr:rowOff>41910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798800" y="16672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126365</xdr:rowOff>
    </xdr:from>
    <xdr:ext cx="534670" cy="25717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5938500" y="148824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7620</xdr:rowOff>
    </xdr:from>
    <xdr:to>
      <xdr:col>86</xdr:col>
      <xdr:colOff>25400</xdr:colOff>
      <xdr:row>90</xdr:row>
      <xdr:rowOff>7620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798800" y="15099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163830</xdr:rowOff>
    </xdr:from>
    <xdr:to>
      <xdr:col>85</xdr:col>
      <xdr:colOff>127000</xdr:colOff>
      <xdr:row>97</xdr:row>
      <xdr:rowOff>160020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069820" y="16108680"/>
          <a:ext cx="81788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154940</xdr:rowOff>
    </xdr:from>
    <xdr:ext cx="534670" cy="252730"/>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5938500" y="160997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5080</xdr:rowOff>
    </xdr:from>
    <xdr:to>
      <xdr:col>85</xdr:col>
      <xdr:colOff>177800</xdr:colOff>
      <xdr:row>96</xdr:row>
      <xdr:rowOff>106680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836900" y="1612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160020</xdr:rowOff>
    </xdr:from>
    <xdr:to>
      <xdr:col>81</xdr:col>
      <xdr:colOff>50800</xdr:colOff>
      <xdr:row>97</xdr:row>
      <xdr:rowOff>164465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206220" y="1644777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17780</xdr:rowOff>
    </xdr:from>
    <xdr:to>
      <xdr:col>81</xdr:col>
      <xdr:colOff>101600</xdr:colOff>
      <xdr:row>97</xdr:row>
      <xdr:rowOff>118745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019020" y="16305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135255</xdr:rowOff>
    </xdr:from>
    <xdr:ext cx="528320" cy="25273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812645" y="160801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164465</xdr:rowOff>
    </xdr:from>
    <xdr:to>
      <xdr:col>76</xdr:col>
      <xdr:colOff>114300</xdr:colOff>
      <xdr:row>98</xdr:row>
      <xdr:rowOff>109220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342620" y="16452215"/>
          <a:ext cx="8636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75565</xdr:rowOff>
    </xdr:from>
    <xdr:to>
      <xdr:col>76</xdr:col>
      <xdr:colOff>165100</xdr:colOff>
      <xdr:row>98</xdr:row>
      <xdr:rowOff>6350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155420" y="16363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22225</xdr:rowOff>
    </xdr:from>
    <xdr:ext cx="530225" cy="2584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943965" y="161385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95250</xdr:rowOff>
    </xdr:from>
    <xdr:to>
      <xdr:col>71</xdr:col>
      <xdr:colOff>177800</xdr:colOff>
      <xdr:row>98</xdr:row>
      <xdr:rowOff>109220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473940" y="16554450"/>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46355</xdr:rowOff>
    </xdr:from>
    <xdr:to>
      <xdr:col>72</xdr:col>
      <xdr:colOff>38100</xdr:colOff>
      <xdr:row>97</xdr:row>
      <xdr:rowOff>147955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291820" y="163341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164465</xdr:rowOff>
    </xdr:from>
    <xdr:ext cx="52832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080365" y="16109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106680</xdr:rowOff>
    </xdr:from>
    <xdr:to>
      <xdr:col>67</xdr:col>
      <xdr:colOff>101600</xdr:colOff>
      <xdr:row>98</xdr:row>
      <xdr:rowOff>36830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42314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53340</xdr:rowOff>
    </xdr:from>
    <xdr:ext cx="528320" cy="25273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216765" y="161696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8844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2885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113030</xdr:rowOff>
    </xdr:from>
    <xdr:to>
      <xdr:col>85</xdr:col>
      <xdr:colOff>177800</xdr:colOff>
      <xdr:row>96</xdr:row>
      <xdr:rowOff>43180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836900" y="160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135890</xdr:rowOff>
    </xdr:from>
    <xdr:ext cx="534670" cy="259080"/>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5938500" y="15909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109220</xdr:rowOff>
    </xdr:from>
    <xdr:to>
      <xdr:col>81</xdr:col>
      <xdr:colOff>101600</xdr:colOff>
      <xdr:row>98</xdr:row>
      <xdr:rowOff>39370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01902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30480</xdr:rowOff>
    </xdr:from>
    <xdr:ext cx="528320" cy="25273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812645" y="164896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113665</xdr:rowOff>
    </xdr:from>
    <xdr:to>
      <xdr:col>76</xdr:col>
      <xdr:colOff>165100</xdr:colOff>
      <xdr:row>98</xdr:row>
      <xdr:rowOff>43815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15542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34925</xdr:rowOff>
    </xdr:from>
    <xdr:ext cx="53022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943965" y="16494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58420</xdr:rowOff>
    </xdr:from>
    <xdr:to>
      <xdr:col>72</xdr:col>
      <xdr:colOff>38100</xdr:colOff>
      <xdr:row>98</xdr:row>
      <xdr:rowOff>160020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291820" y="165176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151130</xdr:rowOff>
    </xdr:from>
    <xdr:ext cx="46545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112750" y="166103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44450</xdr:rowOff>
    </xdr:from>
    <xdr:to>
      <xdr:col>67</xdr:col>
      <xdr:colOff>101600</xdr:colOff>
      <xdr:row>98</xdr:row>
      <xdr:rowOff>146050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42314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137160</xdr:rowOff>
    </xdr:from>
    <xdr:ext cx="46355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244070" y="16596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67300" y="45364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780032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4475" cy="25336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561560" y="626110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167640</xdr:rowOff>
    </xdr:from>
    <xdr:ext cx="531495" cy="25463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284065" y="57035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463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284065" y="51447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284065" y="45847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124460</xdr:rowOff>
    </xdr:from>
    <xdr:to>
      <xdr:col>116</xdr:col>
      <xdr:colOff>62865</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570315" y="515747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2730"/>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1623020" y="640334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488400" y="639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71120</xdr:rowOff>
    </xdr:from>
    <xdr:ext cx="534670" cy="25717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1623020" y="49364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124460</xdr:rowOff>
    </xdr:from>
    <xdr:to>
      <xdr:col>116</xdr:col>
      <xdr:colOff>152400</xdr:colOff>
      <xdr:row>30</xdr:row>
      <xdr:rowOff>124460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488400" y="5157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84455</xdr:rowOff>
    </xdr:from>
    <xdr:to>
      <xdr:col>116</xdr:col>
      <xdr:colOff>63500</xdr:colOff>
      <xdr:row>37</xdr:row>
      <xdr:rowOff>86995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759420" y="629094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136525</xdr:rowOff>
    </xdr:from>
    <xdr:ext cx="469900" cy="2584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1623020" y="6007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113665</xdr:rowOff>
    </xdr:from>
    <xdr:to>
      <xdr:col>116</xdr:col>
      <xdr:colOff>114300</xdr:colOff>
      <xdr:row>37</xdr:row>
      <xdr:rowOff>43815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521420" y="6152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82550</xdr:rowOff>
    </xdr:from>
    <xdr:to>
      <xdr:col>111</xdr:col>
      <xdr:colOff>177800</xdr:colOff>
      <xdr:row>37</xdr:row>
      <xdr:rowOff>84455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890740" y="628904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107950</xdr:rowOff>
    </xdr:from>
    <xdr:to>
      <xdr:col>112</xdr:col>
      <xdr:colOff>38100</xdr:colOff>
      <xdr:row>37</xdr:row>
      <xdr:rowOff>38100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708620" y="61468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54610</xdr:rowOff>
    </xdr:from>
    <xdr:ext cx="465455" cy="25336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529550" y="592582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82550</xdr:rowOff>
    </xdr:from>
    <xdr:to>
      <xdr:col>107</xdr:col>
      <xdr:colOff>50800</xdr:colOff>
      <xdr:row>37</xdr:row>
      <xdr:rowOff>99060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027140" y="628904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8399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109220</xdr:rowOff>
    </xdr:from>
    <xdr:ext cx="463550" cy="25463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660870" y="598043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94615</xdr:rowOff>
    </xdr:from>
    <xdr:to>
      <xdr:col>102</xdr:col>
      <xdr:colOff>114300</xdr:colOff>
      <xdr:row>37</xdr:row>
      <xdr:rowOff>99060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163540" y="630110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1270</xdr:rowOff>
    </xdr:from>
    <xdr:to>
      <xdr:col>102</xdr:col>
      <xdr:colOff>165100</xdr:colOff>
      <xdr:row>37</xdr:row>
      <xdr:rowOff>102870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97634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119380</xdr:rowOff>
    </xdr:from>
    <xdr:ext cx="46355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797270" y="59905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15875</xdr:rowOff>
    </xdr:from>
    <xdr:to>
      <xdr:col>98</xdr:col>
      <xdr:colOff>38100</xdr:colOff>
      <xdr:row>37</xdr:row>
      <xdr:rowOff>117475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112740" y="62223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133985</xdr:rowOff>
    </xdr:from>
    <xdr:ext cx="465455" cy="25463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933670" y="60051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009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3868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09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7053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36195</xdr:rowOff>
    </xdr:from>
    <xdr:to>
      <xdr:col>116</xdr:col>
      <xdr:colOff>114300</xdr:colOff>
      <xdr:row>37</xdr:row>
      <xdr:rowOff>137795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52142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122555</xdr:rowOff>
    </xdr:from>
    <xdr:ext cx="469900" cy="252730"/>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1623020" y="61614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33655</xdr:rowOff>
    </xdr:from>
    <xdr:to>
      <xdr:col>112</xdr:col>
      <xdr:colOff>38100</xdr:colOff>
      <xdr:row>37</xdr:row>
      <xdr:rowOff>135255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708620" y="62401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126365</xdr:rowOff>
    </xdr:from>
    <xdr:ext cx="465455" cy="25717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529550" y="63328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31750</xdr:rowOff>
    </xdr:from>
    <xdr:to>
      <xdr:col>107</xdr:col>
      <xdr:colOff>101600</xdr:colOff>
      <xdr:row>37</xdr:row>
      <xdr:rowOff>133350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83994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124460</xdr:rowOff>
    </xdr:from>
    <xdr:ext cx="463550" cy="25781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660870" y="6330950"/>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48260</xdr:rowOff>
    </xdr:from>
    <xdr:to>
      <xdr:col>102</xdr:col>
      <xdr:colOff>165100</xdr:colOff>
      <xdr:row>37</xdr:row>
      <xdr:rowOff>149860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97634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140970</xdr:rowOff>
    </xdr:from>
    <xdr:ext cx="463550" cy="25717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797270" y="6347460"/>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43815</xdr:rowOff>
    </xdr:from>
    <xdr:to>
      <xdr:col>98</xdr:col>
      <xdr:colOff>38100</xdr:colOff>
      <xdr:row>37</xdr:row>
      <xdr:rowOff>145415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112740" y="62503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136525</xdr:rowOff>
    </xdr:from>
    <xdr:ext cx="465455" cy="2584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933670" y="63430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67300" y="78892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717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561560" y="98005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717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284065" y="94272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140335</xdr:rowOff>
    </xdr:from>
    <xdr:to>
      <xdr:col>120</xdr:col>
      <xdr:colOff>114300</xdr:colOff>
      <xdr:row>54</xdr:row>
      <xdr:rowOff>140335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167640</xdr:rowOff>
    </xdr:from>
    <xdr:ext cx="531495" cy="25463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284065" y="9056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28406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717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284065" y="831088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284065" y="79375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149860</xdr:rowOff>
    </xdr:from>
    <xdr:to>
      <xdr:col>116</xdr:col>
      <xdr:colOff>62865</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570315" y="853567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717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1623020" y="99428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96520</xdr:rowOff>
    </xdr:from>
    <xdr:ext cx="534670" cy="259080"/>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1623020" y="831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149860</xdr:rowOff>
    </xdr:from>
    <xdr:to>
      <xdr:col>116</xdr:col>
      <xdr:colOff>152400</xdr:colOff>
      <xdr:row>50</xdr:row>
      <xdr:rowOff>149860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488400" y="8535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84455</xdr:rowOff>
    </xdr:from>
    <xdr:to>
      <xdr:col>116</xdr:col>
      <xdr:colOff>63500</xdr:colOff>
      <xdr:row>57</xdr:row>
      <xdr:rowOff>134620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759420" y="9643745"/>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143510</xdr:rowOff>
    </xdr:from>
    <xdr:ext cx="469900" cy="252730"/>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1623020" y="970280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165100</xdr:rowOff>
    </xdr:from>
    <xdr:to>
      <xdr:col>116</xdr:col>
      <xdr:colOff>114300</xdr:colOff>
      <xdr:row>58</xdr:row>
      <xdr:rowOff>95250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521420" y="9724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141605</xdr:rowOff>
    </xdr:from>
    <xdr:to>
      <xdr:col>111</xdr:col>
      <xdr:colOff>177800</xdr:colOff>
      <xdr:row>57</xdr:row>
      <xdr:rowOff>84455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890740" y="9197975"/>
          <a:ext cx="86868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142240</xdr:rowOff>
    </xdr:from>
    <xdr:to>
      <xdr:col>112</xdr:col>
      <xdr:colOff>38100</xdr:colOff>
      <xdr:row>58</xdr:row>
      <xdr:rowOff>72390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708620" y="97015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63500</xdr:rowOff>
    </xdr:from>
    <xdr:ext cx="465455" cy="25463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529550" y="97904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141605</xdr:rowOff>
    </xdr:from>
    <xdr:to>
      <xdr:col>107</xdr:col>
      <xdr:colOff>50800</xdr:colOff>
      <xdr:row>57</xdr:row>
      <xdr:rowOff>122555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027140" y="9197975"/>
          <a:ext cx="8636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83994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67310</xdr:rowOff>
    </xdr:from>
    <xdr:ext cx="46355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660870" y="97942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122555</xdr:rowOff>
    </xdr:from>
    <xdr:to>
      <xdr:col>102</xdr:col>
      <xdr:colOff>114300</xdr:colOff>
      <xdr:row>57</xdr:row>
      <xdr:rowOff>125095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163540" y="968184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130810</xdr:rowOff>
    </xdr:from>
    <xdr:to>
      <xdr:col>102</xdr:col>
      <xdr:colOff>165100</xdr:colOff>
      <xdr:row>58</xdr:row>
      <xdr:rowOff>60960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976340" y="9690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52070</xdr:rowOff>
    </xdr:from>
    <xdr:ext cx="463550" cy="25273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797270" y="97790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123190</xdr:rowOff>
    </xdr:from>
    <xdr:to>
      <xdr:col>98</xdr:col>
      <xdr:colOff>38100</xdr:colOff>
      <xdr:row>58</xdr:row>
      <xdr:rowOff>53340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112740" y="96824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44450</xdr:rowOff>
    </xdr:from>
    <xdr:ext cx="46545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933670" y="97713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0095"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3868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09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7053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84455</xdr:rowOff>
    </xdr:from>
    <xdr:to>
      <xdr:col>116</xdr:col>
      <xdr:colOff>114300</xdr:colOff>
      <xdr:row>58</xdr:row>
      <xdr:rowOff>13970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521420" y="96437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106680</xdr:rowOff>
    </xdr:from>
    <xdr:ext cx="469900" cy="25717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1623020" y="9498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33655</xdr:rowOff>
    </xdr:from>
    <xdr:to>
      <xdr:col>112</xdr:col>
      <xdr:colOff>38100</xdr:colOff>
      <xdr:row>57</xdr:row>
      <xdr:rowOff>135255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708620" y="9592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152400</xdr:rowOff>
    </xdr:from>
    <xdr:ext cx="465455"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529550" y="9376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90805</xdr:rowOff>
    </xdr:from>
    <xdr:to>
      <xdr:col>107</xdr:col>
      <xdr:colOff>101600</xdr:colOff>
      <xdr:row>55</xdr:row>
      <xdr:rowOff>20955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839940" y="9147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53</xdr:row>
      <xdr:rowOff>37465</xdr:rowOff>
    </xdr:from>
    <xdr:ext cx="52832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633565" y="89261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71755</xdr:rowOff>
    </xdr:from>
    <xdr:to>
      <xdr:col>102</xdr:col>
      <xdr:colOff>165100</xdr:colOff>
      <xdr:row>58</xdr:row>
      <xdr:rowOff>1905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976340" y="9631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18415</xdr:rowOff>
    </xdr:from>
    <xdr:ext cx="463550" cy="25273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797270" y="94100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74930</xdr:rowOff>
    </xdr:from>
    <xdr:to>
      <xdr:col>98</xdr:col>
      <xdr:colOff>38100</xdr:colOff>
      <xdr:row>58</xdr:row>
      <xdr:rowOff>4445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112740" y="963422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20955</xdr:rowOff>
    </xdr:from>
    <xdr:ext cx="465455" cy="25463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933670" y="94126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67300" y="112420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561560" y="135267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140335</xdr:rowOff>
    </xdr:from>
    <xdr:to>
      <xdr:col>120</xdr:col>
      <xdr:colOff>114300</xdr:colOff>
      <xdr:row>79</xdr:row>
      <xdr:rowOff>140335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7800320" y="13387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167640</xdr:rowOff>
    </xdr:from>
    <xdr:ext cx="531495" cy="25463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284065" y="13247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780032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336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284065" y="129667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463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284065" y="126885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463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284065" y="124091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7800320" y="1226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54610</xdr:rowOff>
    </xdr:from>
    <xdr:ext cx="531495" cy="25336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284065" y="121285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780032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70</xdr:row>
      <xdr:rowOff>111760</xdr:rowOff>
    </xdr:from>
    <xdr:ext cx="531495" cy="25463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284065" y="11850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140335</xdr:rowOff>
    </xdr:from>
    <xdr:to>
      <xdr:col>120</xdr:col>
      <xdr:colOff>114300</xdr:colOff>
      <xdr:row>69</xdr:row>
      <xdr:rowOff>140335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7800320" y="1171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68</xdr:row>
      <xdr:rowOff>167640</xdr:rowOff>
    </xdr:from>
    <xdr:ext cx="531495" cy="25463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284065" y="115709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336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284065" y="112903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140335</xdr:rowOff>
    </xdr:from>
    <xdr:to>
      <xdr:col>116</xdr:col>
      <xdr:colOff>62865</xdr:colOff>
      <xdr:row>79</xdr:row>
      <xdr:rowOff>3175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570315" y="11878945"/>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7620</xdr:rowOff>
    </xdr:from>
    <xdr:ext cx="534670" cy="25463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1623020" y="132549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xdr:rowOff>
    </xdr:from>
    <xdr:to>
      <xdr:col>116</xdr:col>
      <xdr:colOff>152400</xdr:colOff>
      <xdr:row>79</xdr:row>
      <xdr:rowOff>3175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488400" y="13250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86360</xdr:rowOff>
    </xdr:from>
    <xdr:ext cx="534670" cy="252730"/>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1623020" y="116573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140335</xdr:rowOff>
    </xdr:from>
    <xdr:to>
      <xdr:col>116</xdr:col>
      <xdr:colOff>152400</xdr:colOff>
      <xdr:row>70</xdr:row>
      <xdr:rowOff>140335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488400" y="118789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53975</xdr:rowOff>
    </xdr:from>
    <xdr:to>
      <xdr:col>116</xdr:col>
      <xdr:colOff>63500</xdr:colOff>
      <xdr:row>74</xdr:row>
      <xdr:rowOff>123190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759420" y="12463145"/>
          <a:ext cx="8128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6350</xdr:rowOff>
    </xdr:from>
    <xdr:ext cx="534670" cy="25463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1623020" y="125831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27305</xdr:rowOff>
    </xdr:from>
    <xdr:to>
      <xdr:col>116</xdr:col>
      <xdr:colOff>114300</xdr:colOff>
      <xdr:row>75</xdr:row>
      <xdr:rowOff>128905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521420" y="1260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123190</xdr:rowOff>
    </xdr:from>
    <xdr:to>
      <xdr:col>111</xdr:col>
      <xdr:colOff>177800</xdr:colOff>
      <xdr:row>74</xdr:row>
      <xdr:rowOff>144145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890740" y="12532360"/>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66040</xdr:rowOff>
    </xdr:from>
    <xdr:to>
      <xdr:col>112</xdr:col>
      <xdr:colOff>38100</xdr:colOff>
      <xdr:row>75</xdr:row>
      <xdr:rowOff>167640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708620" y="126428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158750</xdr:rowOff>
    </xdr:from>
    <xdr:ext cx="528320" cy="25717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497165" y="1273556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91440</xdr:rowOff>
    </xdr:from>
    <xdr:to>
      <xdr:col>107</xdr:col>
      <xdr:colOff>50800</xdr:colOff>
      <xdr:row>74</xdr:row>
      <xdr:rowOff>144145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027140" y="12500610"/>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73660</xdr:rowOff>
    </xdr:from>
    <xdr:to>
      <xdr:col>107</xdr:col>
      <xdr:colOff>101600</xdr:colOff>
      <xdr:row>75</xdr:row>
      <xdr:rowOff>3810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839940" y="1248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20320</xdr:rowOff>
    </xdr:from>
    <xdr:ext cx="528320" cy="25463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633565" y="122618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91440</xdr:rowOff>
    </xdr:from>
    <xdr:to>
      <xdr:col>102</xdr:col>
      <xdr:colOff>114300</xdr:colOff>
      <xdr:row>74</xdr:row>
      <xdr:rowOff>167640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163540" y="12500610"/>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35560</xdr:rowOff>
    </xdr:from>
    <xdr:to>
      <xdr:col>102</xdr:col>
      <xdr:colOff>165100</xdr:colOff>
      <xdr:row>74</xdr:row>
      <xdr:rowOff>137160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976340" y="124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153670</xdr:rowOff>
    </xdr:from>
    <xdr:ext cx="53022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764885" y="12227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26670</xdr:rowOff>
    </xdr:from>
    <xdr:to>
      <xdr:col>98</xdr:col>
      <xdr:colOff>38100</xdr:colOff>
      <xdr:row>74</xdr:row>
      <xdr:rowOff>128270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112740" y="124358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144780</xdr:rowOff>
    </xdr:from>
    <xdr:ext cx="528320" cy="25273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901285" y="12218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009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3868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009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70532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3175</xdr:rowOff>
    </xdr:from>
    <xdr:to>
      <xdr:col>116</xdr:col>
      <xdr:colOff>114300</xdr:colOff>
      <xdr:row>74</xdr:row>
      <xdr:rowOff>104775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521420" y="124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26035</xdr:rowOff>
    </xdr:from>
    <xdr:ext cx="534670" cy="259080"/>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1623020" y="12267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72390</xdr:rowOff>
    </xdr:from>
    <xdr:to>
      <xdr:col>112</xdr:col>
      <xdr:colOff>38100</xdr:colOff>
      <xdr:row>75</xdr:row>
      <xdr:rowOff>2540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708620" y="124815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19050</xdr:rowOff>
    </xdr:from>
    <xdr:ext cx="528320" cy="25463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497165" y="1226058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40,584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93345</xdr:rowOff>
    </xdr:from>
    <xdr:to>
      <xdr:col>107</xdr:col>
      <xdr:colOff>101600</xdr:colOff>
      <xdr:row>75</xdr:row>
      <xdr:rowOff>23495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839940" y="12502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14605</xdr:rowOff>
    </xdr:from>
    <xdr:ext cx="528320" cy="25717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633565" y="12591415"/>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40640</xdr:rowOff>
    </xdr:from>
    <xdr:to>
      <xdr:col>102</xdr:col>
      <xdr:colOff>165100</xdr:colOff>
      <xdr:row>74</xdr:row>
      <xdr:rowOff>142240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976340" y="124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133350</xdr:rowOff>
    </xdr:from>
    <xdr:ext cx="530225" cy="25463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764885" y="12542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119380</xdr:rowOff>
    </xdr:from>
    <xdr:to>
      <xdr:col>98</xdr:col>
      <xdr:colOff>38100</xdr:colOff>
      <xdr:row>75</xdr:row>
      <xdr:rowOff>49530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112740" y="125285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40640</xdr:rowOff>
    </xdr:from>
    <xdr:ext cx="528320" cy="25463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901285" y="126174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767300" y="145948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273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561560" y="15770860"/>
          <a:ext cx="2444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336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561560" y="1464310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634960" y="159550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77136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90776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039080" y="159550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009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386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09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7053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634960" y="156375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77136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90776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039080" y="156375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人件費は退職金の減等により総額では減少しているが、人口減少により住民一人当たりの額では前年度と同水準で推移している。</a:t>
          </a:r>
        </a:p>
        <a:p>
          <a:r>
            <a:rPr kumimoji="1" lang="ja-JP" altLang="en-US" sz="1300">
              <a:latin typeface="ＭＳ Ｐゴシック"/>
              <a:ea typeface="ＭＳ Ｐゴシック"/>
            </a:rPr>
            <a:t>　扶助費については、新型コロナウイルス対策として実施した子育て世帯や生活困窮世帯に対する臨時特別給付金の増により24,545円の大幅な増となったが、一方で補助費等については令和2年度に新型コロナウイルス感染症対策として実施した特別定額給付金の反動減等により97,327円の減となっている。</a:t>
          </a:r>
        </a:p>
        <a:p>
          <a:r>
            <a:rPr kumimoji="1" lang="ja-JP" altLang="en-US" sz="1300">
              <a:latin typeface="ＭＳ Ｐゴシック"/>
              <a:ea typeface="ＭＳ Ｐゴシック"/>
            </a:rPr>
            <a:t>　また、積立金については公共施設の整備に対する寄附金や、臨時財政対策債の元金償還分である普通交付税追加交付分を基金へ積立てたことにより、前年度と比較して17,786円の増となった。</a:t>
          </a:r>
        </a:p>
        <a:p>
          <a:r>
            <a:rPr kumimoji="1" lang="ja-JP" altLang="en-US" sz="1300">
              <a:latin typeface="ＭＳ Ｐゴシック"/>
              <a:ea typeface="ＭＳ Ｐゴシック"/>
            </a:rPr>
            <a:t>　普通建設事業については平成29年度の新庁舎建設以降は類似団体内平均値をやや上回る水準で推移しているが、その差は縮減傾向にある。一方で、今後は公共施設の老朽化に伴う更新等も見込まれるため、事業の選択と集中を徹底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1023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2011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5364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8211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140335</xdr:rowOff>
    </xdr:from>
    <xdr:to>
      <xdr:col>28</xdr:col>
      <xdr:colOff>114300</xdr:colOff>
      <xdr:row>38</xdr:row>
      <xdr:rowOff>140335</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167640</xdr:rowOff>
    </xdr:from>
    <xdr:ext cx="462915" cy="25463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37413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2915" cy="25336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592582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2915" cy="25463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9560" y="54800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140335</xdr:rowOff>
    </xdr:from>
    <xdr:to>
      <xdr:col>28</xdr:col>
      <xdr:colOff>114300</xdr:colOff>
      <xdr:row>30</xdr:row>
      <xdr:rowOff>140335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167640</xdr:rowOff>
    </xdr:from>
    <xdr:ext cx="462915" cy="25463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9560" y="50330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336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9560" y="458470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130810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511675" y="5473700"/>
          <a:ext cx="1270" cy="1031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134620</xdr:rowOff>
    </xdr:from>
    <xdr:ext cx="469900" cy="25463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564380" y="65087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130810</xdr:rowOff>
    </xdr:from>
    <xdr:to>
      <xdr:col>24</xdr:col>
      <xdr:colOff>152400</xdr:colOff>
      <xdr:row>38</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429760" y="6504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52070</xdr:rowOff>
    </xdr:from>
    <xdr:ext cx="469900" cy="25273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564380" y="52527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5473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20320</xdr:rowOff>
    </xdr:from>
    <xdr:to>
      <xdr:col>24</xdr:col>
      <xdr:colOff>63500</xdr:colOff>
      <xdr:row>35</xdr:row>
      <xdr:rowOff>31115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00780" y="589153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46990</xdr:rowOff>
    </xdr:from>
    <xdr:ext cx="469900" cy="25717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564380" y="59182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67945</xdr:rowOff>
    </xdr:from>
    <xdr:to>
      <xdr:col>24</xdr:col>
      <xdr:colOff>114300</xdr:colOff>
      <xdr:row>35</xdr:row>
      <xdr:rowOff>167640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462780" y="5939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120650</xdr:rowOff>
    </xdr:from>
    <xdr:to>
      <xdr:col>19</xdr:col>
      <xdr:colOff>177800</xdr:colOff>
      <xdr:row>35</xdr:row>
      <xdr:rowOff>20320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832100" y="5824220"/>
          <a:ext cx="8686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75565</xdr:rowOff>
    </xdr:from>
    <xdr:to>
      <xdr:col>20</xdr:col>
      <xdr:colOff>38100</xdr:colOff>
      <xdr:row>36</xdr:row>
      <xdr:rowOff>6350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649980" y="594677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167640</xdr:rowOff>
    </xdr:from>
    <xdr:ext cx="465455" cy="25463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470910" y="60388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120650</xdr:rowOff>
    </xdr:from>
    <xdr:to>
      <xdr:col>15</xdr:col>
      <xdr:colOff>50800</xdr:colOff>
      <xdr:row>34</xdr:row>
      <xdr:rowOff>143510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1968500" y="582422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167640</xdr:rowOff>
    </xdr:from>
    <xdr:to>
      <xdr:col>15</xdr:col>
      <xdr:colOff>101600</xdr:colOff>
      <xdr:row>35</xdr:row>
      <xdr:rowOff>99695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781300" y="5871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90805</xdr:rowOff>
    </xdr:from>
    <xdr:ext cx="463550" cy="25654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02230" y="5962015"/>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105410</xdr:rowOff>
    </xdr:from>
    <xdr:to>
      <xdr:col>10</xdr:col>
      <xdr:colOff>114300</xdr:colOff>
      <xdr:row>34</xdr:row>
      <xdr:rowOff>143510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04900" y="580898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167640</xdr:rowOff>
    </xdr:from>
    <xdr:to>
      <xdr:col>10</xdr:col>
      <xdr:colOff>165100</xdr:colOff>
      <xdr:row>35</xdr:row>
      <xdr:rowOff>98425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17700" y="58712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89535</xdr:rowOff>
    </xdr:from>
    <xdr:ext cx="463550" cy="25273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38630" y="59607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3175</xdr:rowOff>
    </xdr:from>
    <xdr:to>
      <xdr:col>6</xdr:col>
      <xdr:colOff>38100</xdr:colOff>
      <xdr:row>35</xdr:row>
      <xdr:rowOff>104775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54100" y="58743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95885</xdr:rowOff>
    </xdr:from>
    <xdr:ext cx="46545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75030" y="59670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0095"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32816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095"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6466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462780" y="5855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3175</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564380" y="5706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140970</xdr:rowOff>
    </xdr:from>
    <xdr:to>
      <xdr:col>20</xdr:col>
      <xdr:colOff>38100</xdr:colOff>
      <xdr:row>35</xdr:row>
      <xdr:rowOff>71120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649980" y="5844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87630</xdr:rowOff>
    </xdr:from>
    <xdr:ext cx="465455" cy="25273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470910" y="562356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69850</xdr:rowOff>
    </xdr:from>
    <xdr:to>
      <xdr:col>15</xdr:col>
      <xdr:colOff>101600</xdr:colOff>
      <xdr:row>34</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781300" y="5773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16510</xdr:rowOff>
    </xdr:from>
    <xdr:ext cx="463550" cy="25717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02230" y="5552440"/>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92710</xdr:rowOff>
    </xdr:from>
    <xdr:to>
      <xdr:col>10</xdr:col>
      <xdr:colOff>165100</xdr:colOff>
      <xdr:row>35</xdr:row>
      <xdr:rowOff>22860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17700" y="5796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40640</xdr:rowOff>
    </xdr:from>
    <xdr:ext cx="463550" cy="25463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38630" y="557657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54100" y="57581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1270</xdr:rowOff>
    </xdr:from>
    <xdr:ext cx="46545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75030" y="5537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08660" y="78892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717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02920" y="98005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717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25425" y="94272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1185" cy="25463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05637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684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71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31088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336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79375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93345</xdr:rowOff>
    </xdr:from>
    <xdr:to>
      <xdr:col>24</xdr:col>
      <xdr:colOff>62865</xdr:colOff>
      <xdr:row>57</xdr:row>
      <xdr:rowOff>135255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511675" y="8479155"/>
          <a:ext cx="127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139065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564380" y="9698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135255</xdr:rowOff>
    </xdr:from>
    <xdr:to>
      <xdr:col>24</xdr:col>
      <xdr:colOff>152400</xdr:colOff>
      <xdr:row>57</xdr:row>
      <xdr:rowOff>135255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429760" y="9694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40640</xdr:rowOff>
    </xdr:from>
    <xdr:ext cx="598805" cy="25463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564380" y="82588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dr:col>23</xdr:col>
      <xdr:colOff>165100</xdr:colOff>
      <xdr:row>50</xdr:row>
      <xdr:rowOff>93345</xdr:rowOff>
    </xdr:from>
    <xdr:to>
      <xdr:col>24</xdr:col>
      <xdr:colOff>152400</xdr:colOff>
      <xdr:row>50</xdr:row>
      <xdr:rowOff>93345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429760" y="84791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27305</xdr:rowOff>
    </xdr:from>
    <xdr:to>
      <xdr:col>24</xdr:col>
      <xdr:colOff>63500</xdr:colOff>
      <xdr:row>56</xdr:row>
      <xdr:rowOff>27305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00780" y="8748395"/>
          <a:ext cx="812800" cy="670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34670" cy="25717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564380" y="920369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462780" y="9348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27305</xdr:rowOff>
    </xdr:from>
    <xdr:to>
      <xdr:col>19</xdr:col>
      <xdr:colOff>177800</xdr:colOff>
      <xdr:row>56</xdr:row>
      <xdr:rowOff>106680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832100" y="8748395"/>
          <a:ext cx="868680" cy="749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90805</xdr:rowOff>
    </xdr:from>
    <xdr:to>
      <xdr:col>20</xdr:col>
      <xdr:colOff>38100</xdr:colOff>
      <xdr:row>52</xdr:row>
      <xdr:rowOff>20955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649980" y="86442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50</xdr:row>
      <xdr:rowOff>37465</xdr:rowOff>
    </xdr:from>
    <xdr:ext cx="59245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06140" y="84232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106680</xdr:rowOff>
    </xdr:from>
    <xdr:to>
      <xdr:col>15</xdr:col>
      <xdr:colOff>50800</xdr:colOff>
      <xdr:row>56</xdr:row>
      <xdr:rowOff>157480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968500" y="9498330"/>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40640</xdr:rowOff>
    </xdr:from>
    <xdr:to>
      <xdr:col>15</xdr:col>
      <xdr:colOff>101600</xdr:colOff>
      <xdr:row>56</xdr:row>
      <xdr:rowOff>141605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781300" y="9432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158750</xdr:rowOff>
    </xdr:from>
    <xdr:ext cx="528320" cy="25273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574925" y="9215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98425</xdr:rowOff>
    </xdr:from>
    <xdr:to>
      <xdr:col>10</xdr:col>
      <xdr:colOff>114300</xdr:colOff>
      <xdr:row>56</xdr:row>
      <xdr:rowOff>157480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04900" y="9154795"/>
          <a:ext cx="8636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50800</xdr:rowOff>
    </xdr:from>
    <xdr:to>
      <xdr:col>10</xdr:col>
      <xdr:colOff>165100</xdr:colOff>
      <xdr:row>56</xdr:row>
      <xdr:rowOff>152400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1770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167640</xdr:rowOff>
    </xdr:from>
    <xdr:ext cx="530225" cy="25463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06245" y="92240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92710</xdr:rowOff>
    </xdr:from>
    <xdr:to>
      <xdr:col>6</xdr:col>
      <xdr:colOff>38100</xdr:colOff>
      <xdr:row>57</xdr:row>
      <xdr:rowOff>22860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54100" y="94843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13970</xdr:rowOff>
    </xdr:from>
    <xdr:ext cx="528320" cy="25717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42645" y="957326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009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32816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09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6466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147955</xdr:rowOff>
    </xdr:from>
    <xdr:to>
      <xdr:col>24</xdr:col>
      <xdr:colOff>114300</xdr:colOff>
      <xdr:row>56</xdr:row>
      <xdr:rowOff>78105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462780" y="9371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126365</xdr:rowOff>
    </xdr:from>
    <xdr:ext cx="534670" cy="25717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564380" y="93503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51</xdr:row>
      <xdr:rowOff>147955</xdr:rowOff>
    </xdr:from>
    <xdr:to>
      <xdr:col>20</xdr:col>
      <xdr:colOff>38100</xdr:colOff>
      <xdr:row>52</xdr:row>
      <xdr:rowOff>78105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649980" y="87014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69215</xdr:rowOff>
    </xdr:from>
    <xdr:ext cx="592455" cy="25717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06140" y="8790305"/>
          <a:ext cx="592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55880</xdr:rowOff>
    </xdr:from>
    <xdr:to>
      <xdr:col>15</xdr:col>
      <xdr:colOff>101600</xdr:colOff>
      <xdr:row>56</xdr:row>
      <xdr:rowOff>157480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7813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148590</xdr:rowOff>
    </xdr:from>
    <xdr:ext cx="528320" cy="25717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574925" y="954024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106680</xdr:rowOff>
    </xdr:from>
    <xdr:to>
      <xdr:col>10</xdr:col>
      <xdr:colOff>165100</xdr:colOff>
      <xdr:row>57</xdr:row>
      <xdr:rowOff>36830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17700" y="9498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28575</xdr:rowOff>
    </xdr:from>
    <xdr:ext cx="530225" cy="25717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06245" y="958786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47625</xdr:rowOff>
    </xdr:from>
    <xdr:to>
      <xdr:col>6</xdr:col>
      <xdr:colOff>38100</xdr:colOff>
      <xdr:row>54</xdr:row>
      <xdr:rowOff>149225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54100" y="91039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52</xdr:row>
      <xdr:rowOff>166370</xdr:rowOff>
    </xdr:from>
    <xdr:ext cx="592455" cy="25336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10260" y="8887460"/>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08660" y="112420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63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25425" y="135267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185" cy="2571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15339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78001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167640</xdr:rowOff>
    </xdr:from>
    <xdr:ext cx="591185" cy="25463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40917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0370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18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66368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336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2903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167640</xdr:rowOff>
    </xdr:from>
    <xdr:to>
      <xdr:col>24</xdr:col>
      <xdr:colOff>62865</xdr:colOff>
      <xdr:row>78</xdr:row>
      <xdr:rowOff>52705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511675" y="1173861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56515</xdr:rowOff>
    </xdr:from>
    <xdr:ext cx="598805" cy="2584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564380" y="131362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52705</xdr:rowOff>
    </xdr:from>
    <xdr:to>
      <xdr:col>24</xdr:col>
      <xdr:colOff>152400</xdr:colOff>
      <xdr:row>78</xdr:row>
      <xdr:rowOff>52705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429760" y="13132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117475</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564380" y="1152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dr:col>23</xdr:col>
      <xdr:colOff>165100</xdr:colOff>
      <xdr:row>69</xdr:row>
      <xdr:rowOff>167640</xdr:rowOff>
    </xdr:from>
    <xdr:to>
      <xdr:col>24</xdr:col>
      <xdr:colOff>152400</xdr:colOff>
      <xdr:row>69</xdr:row>
      <xdr:rowOff>167640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29760" y="1173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149225</xdr:rowOff>
    </xdr:from>
    <xdr:to>
      <xdr:col>24</xdr:col>
      <xdr:colOff>63500</xdr:colOff>
      <xdr:row>73</xdr:row>
      <xdr:rowOff>67945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00780" y="12055475"/>
          <a:ext cx="8128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118745</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564380" y="125279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140335</xdr:rowOff>
    </xdr:from>
    <xdr:to>
      <xdr:col>24</xdr:col>
      <xdr:colOff>114300</xdr:colOff>
      <xdr:row>75</xdr:row>
      <xdr:rowOff>70485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462780" y="1254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67945</xdr:rowOff>
    </xdr:from>
    <xdr:to>
      <xdr:col>19</xdr:col>
      <xdr:colOff>177800</xdr:colOff>
      <xdr:row>74</xdr:row>
      <xdr:rowOff>36830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832100" y="12309475"/>
          <a:ext cx="86868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122555</xdr:rowOff>
    </xdr:from>
    <xdr:to>
      <xdr:col>20</xdr:col>
      <xdr:colOff>38100</xdr:colOff>
      <xdr:row>77</xdr:row>
      <xdr:rowOff>52705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649980" y="128670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43815</xdr:rowOff>
    </xdr:from>
    <xdr:ext cx="592455" cy="25463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06140" y="12955905"/>
          <a:ext cx="592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36830</xdr:rowOff>
    </xdr:from>
    <xdr:to>
      <xdr:col>15</xdr:col>
      <xdr:colOff>50800</xdr:colOff>
      <xdr:row>74</xdr:row>
      <xdr:rowOff>140335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968500" y="12446000"/>
          <a:ext cx="8636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19050</xdr:rowOff>
    </xdr:from>
    <xdr:to>
      <xdr:col>15</xdr:col>
      <xdr:colOff>101600</xdr:colOff>
      <xdr:row>77</xdr:row>
      <xdr:rowOff>120650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7813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111760</xdr:rowOff>
    </xdr:from>
    <xdr:ext cx="594360" cy="25463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542540" y="130238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136525</xdr:rowOff>
    </xdr:from>
    <xdr:to>
      <xdr:col>10</xdr:col>
      <xdr:colOff>114300</xdr:colOff>
      <xdr:row>74</xdr:row>
      <xdr:rowOff>140335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04900" y="1254569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17700" y="13002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11430</xdr:rowOff>
    </xdr:from>
    <xdr:ext cx="592455"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673860" y="130911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64135</xdr:rowOff>
    </xdr:from>
    <xdr:to>
      <xdr:col>6</xdr:col>
      <xdr:colOff>38100</xdr:colOff>
      <xdr:row>77</xdr:row>
      <xdr:rowOff>166370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54100" y="129762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156845</xdr:rowOff>
    </xdr:from>
    <xdr:ext cx="592455" cy="25463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10260" y="13068935"/>
          <a:ext cx="592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0095"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32816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09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4668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71</xdr:row>
      <xdr:rowOff>98425</xdr:rowOff>
    </xdr:from>
    <xdr:to>
      <xdr:col>24</xdr:col>
      <xdr:colOff>114300</xdr:colOff>
      <xdr:row>72</xdr:row>
      <xdr:rowOff>29210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462780" y="120046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120650</xdr:rowOff>
    </xdr:from>
    <xdr:ext cx="598805" cy="25463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564380" y="11859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219,734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17780</xdr:rowOff>
    </xdr:from>
    <xdr:to>
      <xdr:col>20</xdr:col>
      <xdr:colOff>38100</xdr:colOff>
      <xdr:row>73</xdr:row>
      <xdr:rowOff>118745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649980" y="1225931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135255</xdr:rowOff>
    </xdr:from>
    <xdr:ext cx="592455" cy="25463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06140" y="12041505"/>
          <a:ext cx="592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157480</xdr:rowOff>
    </xdr:from>
    <xdr:to>
      <xdr:col>15</xdr:col>
      <xdr:colOff>101600</xdr:colOff>
      <xdr:row>74</xdr:row>
      <xdr:rowOff>87630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781300" y="1239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104140</xdr:rowOff>
    </xdr:from>
    <xdr:ext cx="594360" cy="25717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542540" y="1217803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89535</xdr:rowOff>
    </xdr:from>
    <xdr:to>
      <xdr:col>10</xdr:col>
      <xdr:colOff>165100</xdr:colOff>
      <xdr:row>75</xdr:row>
      <xdr:rowOff>19685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17700" y="12498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36195</xdr:rowOff>
    </xdr:from>
    <xdr:ext cx="592455" cy="25717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673860" y="12277725"/>
          <a:ext cx="592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86360</xdr:rowOff>
    </xdr:from>
    <xdr:to>
      <xdr:col>6</xdr:col>
      <xdr:colOff>38100</xdr:colOff>
      <xdr:row>75</xdr:row>
      <xdr:rowOff>15875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54100" y="1249553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32385</xdr:rowOff>
    </xdr:from>
    <xdr:ext cx="592455" cy="25273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10260" y="1227391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08660" y="145948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273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02920" y="16913860"/>
          <a:ext cx="2444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73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25425" y="162604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542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273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5425" y="156083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2812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618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336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6431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103505</xdr:rowOff>
    </xdr:from>
    <xdr:to>
      <xdr:col>24</xdr:col>
      <xdr:colOff>62865</xdr:colOff>
      <xdr:row>98</xdr:row>
      <xdr:rowOff>161290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511675" y="15027275"/>
          <a:ext cx="127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165100</xdr:rowOff>
    </xdr:from>
    <xdr:ext cx="534670" cy="25908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564380" y="1662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161290</xdr:rowOff>
    </xdr:from>
    <xdr:to>
      <xdr:col>24</xdr:col>
      <xdr:colOff>152400</xdr:colOff>
      <xdr:row>98</xdr:row>
      <xdr:rowOff>161290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429760" y="16620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50165</xdr:rowOff>
    </xdr:from>
    <xdr:ext cx="598805" cy="25781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564380" y="148062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dr:col>23</xdr:col>
      <xdr:colOff>165100</xdr:colOff>
      <xdr:row>89</xdr:row>
      <xdr:rowOff>103505</xdr:rowOff>
    </xdr:from>
    <xdr:to>
      <xdr:col>24</xdr:col>
      <xdr:colOff>152400</xdr:colOff>
      <xdr:row>89</xdr:row>
      <xdr:rowOff>103505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429760" y="15027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161290</xdr:rowOff>
    </xdr:from>
    <xdr:to>
      <xdr:col>24</xdr:col>
      <xdr:colOff>63500</xdr:colOff>
      <xdr:row>98</xdr:row>
      <xdr:rowOff>57785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00780" y="16449040"/>
          <a:ext cx="8128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117475</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564380" y="1606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94615</xdr:rowOff>
    </xdr:from>
    <xdr:to>
      <xdr:col>24</xdr:col>
      <xdr:colOff>114300</xdr:colOff>
      <xdr:row>97</xdr:row>
      <xdr:rowOff>24765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46278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57785</xdr:rowOff>
    </xdr:from>
    <xdr:to>
      <xdr:col>19</xdr:col>
      <xdr:colOff>177800</xdr:colOff>
      <xdr:row>98</xdr:row>
      <xdr:rowOff>86360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832100" y="16516985"/>
          <a:ext cx="868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7620</xdr:rowOff>
    </xdr:from>
    <xdr:to>
      <xdr:col>20</xdr:col>
      <xdr:colOff>38100</xdr:colOff>
      <xdr:row>97</xdr:row>
      <xdr:rowOff>109220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649980" y="16295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125730</xdr:rowOff>
    </xdr:from>
    <xdr:ext cx="52832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38525" y="16070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63500</xdr:rowOff>
    </xdr:from>
    <xdr:to>
      <xdr:col>15</xdr:col>
      <xdr:colOff>50800</xdr:colOff>
      <xdr:row>98</xdr:row>
      <xdr:rowOff>86360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968500" y="1652270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92710</xdr:rowOff>
    </xdr:from>
    <xdr:to>
      <xdr:col>15</xdr:col>
      <xdr:colOff>101600</xdr:colOff>
      <xdr:row>98</xdr:row>
      <xdr:rowOff>22860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781300" y="1638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39370</xdr:rowOff>
    </xdr:from>
    <xdr:ext cx="52832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574925" y="161556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63500</xdr:rowOff>
    </xdr:from>
    <xdr:to>
      <xdr:col>10</xdr:col>
      <xdr:colOff>114300</xdr:colOff>
      <xdr:row>98</xdr:row>
      <xdr:rowOff>115570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04900" y="16522700"/>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99060</xdr:rowOff>
    </xdr:from>
    <xdr:to>
      <xdr:col>10</xdr:col>
      <xdr:colOff>165100</xdr:colOff>
      <xdr:row>98</xdr:row>
      <xdr:rowOff>29210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177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45720</xdr:rowOff>
    </xdr:from>
    <xdr:ext cx="53022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06245" y="16162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135890</xdr:rowOff>
    </xdr:from>
    <xdr:to>
      <xdr:col>6</xdr:col>
      <xdr:colOff>38100</xdr:colOff>
      <xdr:row>98</xdr:row>
      <xdr:rowOff>66040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54100" y="16423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82550</xdr:rowOff>
    </xdr:from>
    <xdr:ext cx="52832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42645" y="16198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09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32816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668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110490</xdr:rowOff>
    </xdr:from>
    <xdr:to>
      <xdr:col>24</xdr:col>
      <xdr:colOff>114300</xdr:colOff>
      <xdr:row>98</xdr:row>
      <xdr:rowOff>40640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46278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88900</xdr:rowOff>
    </xdr:from>
    <xdr:ext cx="534670" cy="25273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564380" y="163766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6985</xdr:rowOff>
    </xdr:from>
    <xdr:to>
      <xdr:col>20</xdr:col>
      <xdr:colOff>38100</xdr:colOff>
      <xdr:row>98</xdr:row>
      <xdr:rowOff>109220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649980" y="164661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99695</xdr:rowOff>
    </xdr:from>
    <xdr:ext cx="528320" cy="25273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38525" y="165588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35560</xdr:rowOff>
    </xdr:from>
    <xdr:to>
      <xdr:col>15</xdr:col>
      <xdr:colOff>101600</xdr:colOff>
      <xdr:row>98</xdr:row>
      <xdr:rowOff>137160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7813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128270</xdr:rowOff>
    </xdr:from>
    <xdr:ext cx="52832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574925" y="16587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12700</xdr:rowOff>
    </xdr:from>
    <xdr:to>
      <xdr:col>10</xdr:col>
      <xdr:colOff>165100</xdr:colOff>
      <xdr:row>98</xdr:row>
      <xdr:rowOff>114300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177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105410</xdr:rowOff>
    </xdr:from>
    <xdr:ext cx="53022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06245" y="16564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64770</xdr:rowOff>
    </xdr:from>
    <xdr:to>
      <xdr:col>6</xdr:col>
      <xdr:colOff>38100</xdr:colOff>
      <xdr:row>98</xdr:row>
      <xdr:rowOff>166370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54100" y="165239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157480</xdr:rowOff>
    </xdr:from>
    <xdr:ext cx="528320" cy="25273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42645" y="166166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209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93180" y="45364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717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87440" y="6447790"/>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010" cy="25717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974080" y="6074410"/>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140335</xdr:rowOff>
    </xdr:from>
    <xdr:to>
      <xdr:col>59</xdr:col>
      <xdr:colOff>50800</xdr:colOff>
      <xdr:row>34</xdr:row>
      <xdr:rowOff>140335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167640</xdr:rowOff>
    </xdr:from>
    <xdr:ext cx="529590" cy="25463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915025" y="570357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2959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15025" y="5331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29590" cy="25717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15025" y="495808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29590" cy="25336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915025" y="45847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152400</xdr:rowOff>
    </xdr:from>
    <xdr:to>
      <xdr:col>54</xdr:col>
      <xdr:colOff>185420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198100" y="518541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7650" cy="25717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248900" y="659003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1428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99060</xdr:rowOff>
    </xdr:from>
    <xdr:ext cx="532765" cy="25463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248900" y="4964430"/>
          <a:ext cx="5327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dr:col>54</xdr:col>
      <xdr:colOff>101600</xdr:colOff>
      <xdr:row>30</xdr:row>
      <xdr:rowOff>152400</xdr:rowOff>
    </xdr:from>
    <xdr:to>
      <xdr:col>55</xdr:col>
      <xdr:colOff>88900</xdr:colOff>
      <xdr:row>30</xdr:row>
      <xdr:rowOff>152400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14280" y="5185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31115</xdr:rowOff>
    </xdr:from>
    <xdr:to>
      <xdr:col>55</xdr:col>
      <xdr:colOff>0</xdr:colOff>
      <xdr:row>39</xdr:row>
      <xdr:rowOff>31115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85300" y="65728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93345</xdr:rowOff>
    </xdr:from>
    <xdr:ext cx="467995"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248900" y="629983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70485</xdr:rowOff>
    </xdr:from>
    <xdr:to>
      <xdr:col>55</xdr:col>
      <xdr:colOff>50800</xdr:colOff>
      <xdr:row>39</xdr:row>
      <xdr:rowOff>635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152380" y="64446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31115</xdr:rowOff>
    </xdr:from>
    <xdr:to>
      <xdr:col>50</xdr:col>
      <xdr:colOff>114300</xdr:colOff>
      <xdr:row>39</xdr:row>
      <xdr:rowOff>31750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521700" y="657288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71120</xdr:rowOff>
    </xdr:from>
    <xdr:to>
      <xdr:col>50</xdr:col>
      <xdr:colOff>165100</xdr:colOff>
      <xdr:row>39</xdr:row>
      <xdr:rowOff>1270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34500" y="644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17780</xdr:rowOff>
    </xdr:from>
    <xdr:ext cx="463550" cy="25273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155430" y="62242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23495</xdr:rowOff>
    </xdr:from>
    <xdr:to>
      <xdr:col>45</xdr:col>
      <xdr:colOff>177800</xdr:colOff>
      <xdr:row>39</xdr:row>
      <xdr:rowOff>31750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653020" y="656526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60960</xdr:rowOff>
    </xdr:from>
    <xdr:to>
      <xdr:col>46</xdr:col>
      <xdr:colOff>38100</xdr:colOff>
      <xdr:row>38</xdr:row>
      <xdr:rowOff>162560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470900" y="6435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7620</xdr:rowOff>
    </xdr:from>
    <xdr:ext cx="465455" cy="25463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291830" y="6214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23495</xdr:rowOff>
    </xdr:from>
    <xdr:to>
      <xdr:col>41</xdr:col>
      <xdr:colOff>50800</xdr:colOff>
      <xdr:row>39</xdr:row>
      <xdr:rowOff>33655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789420" y="656526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55245</xdr:rowOff>
    </xdr:from>
    <xdr:to>
      <xdr:col>41</xdr:col>
      <xdr:colOff>101600</xdr:colOff>
      <xdr:row>38</xdr:row>
      <xdr:rowOff>156845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60222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1905</xdr:rowOff>
    </xdr:from>
    <xdr:ext cx="46355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423150" y="62083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53975</xdr:rowOff>
    </xdr:from>
    <xdr:to>
      <xdr:col>36</xdr:col>
      <xdr:colOff>165100</xdr:colOff>
      <xdr:row>38</xdr:row>
      <xdr:rowOff>155575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73862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635</xdr:rowOff>
    </xdr:from>
    <xdr:ext cx="46355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559550" y="62071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09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4676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152380" y="65258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66675</xdr:rowOff>
    </xdr:from>
    <xdr:ext cx="376555" cy="25273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248900" y="6440805"/>
          <a:ext cx="376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151765</xdr:rowOff>
    </xdr:from>
    <xdr:to>
      <xdr:col>50</xdr:col>
      <xdr:colOff>165100</xdr:colOff>
      <xdr:row>39</xdr:row>
      <xdr:rowOff>81915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34500" y="6525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73025</xdr:rowOff>
    </xdr:from>
    <xdr:ext cx="378460" cy="25717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201150" y="661479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152400</xdr:rowOff>
    </xdr:from>
    <xdr:to>
      <xdr:col>46</xdr:col>
      <xdr:colOff>38100</xdr:colOff>
      <xdr:row>39</xdr:row>
      <xdr:rowOff>82550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470900" y="65265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73660</xdr:rowOff>
    </xdr:from>
    <xdr:ext cx="378460" cy="25717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337550" y="661543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144145</xdr:rowOff>
    </xdr:from>
    <xdr:to>
      <xdr:col>41</xdr:col>
      <xdr:colOff>101600</xdr:colOff>
      <xdr:row>39</xdr:row>
      <xdr:rowOff>74930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602220" y="65182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64770</xdr:rowOff>
    </xdr:from>
    <xdr:ext cx="376555" cy="25463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468870" y="6606540"/>
          <a:ext cx="376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154940</xdr:rowOff>
    </xdr:from>
    <xdr:to>
      <xdr:col>36</xdr:col>
      <xdr:colOff>165100</xdr:colOff>
      <xdr:row>39</xdr:row>
      <xdr:rowOff>84455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738620" y="65290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75565</xdr:rowOff>
    </xdr:from>
    <xdr:ext cx="378460" cy="25463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605270" y="661733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209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93180" y="78892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2570" cy="25463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187440" y="9726930"/>
          <a:ext cx="242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29590" cy="25336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5025" y="927862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850890" y="88328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167640</xdr:rowOff>
    </xdr:from>
    <xdr:ext cx="591185" cy="25463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850890" y="83858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336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850890" y="79375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38100</xdr:rowOff>
    </xdr:from>
    <xdr:to>
      <xdr:col>54</xdr:col>
      <xdr:colOff>185420</xdr:colOff>
      <xdr:row>58</xdr:row>
      <xdr:rowOff>127635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198100" y="842391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132080</xdr:rowOff>
    </xdr:from>
    <xdr:ext cx="467995" cy="25463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248900" y="9859010"/>
          <a:ext cx="467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127635</xdr:rowOff>
    </xdr:from>
    <xdr:to>
      <xdr:col>55</xdr:col>
      <xdr:colOff>88900</xdr:colOff>
      <xdr:row>58</xdr:row>
      <xdr:rowOff>127635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114280" y="9854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156210</xdr:rowOff>
    </xdr:from>
    <xdr:ext cx="596900" cy="25463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248900" y="8206740"/>
          <a:ext cx="596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dr:col>54</xdr:col>
      <xdr:colOff>101600</xdr:colOff>
      <xdr:row>50</xdr:row>
      <xdr:rowOff>38100</xdr:rowOff>
    </xdr:from>
    <xdr:to>
      <xdr:col>55</xdr:col>
      <xdr:colOff>88900</xdr:colOff>
      <xdr:row>50</xdr:row>
      <xdr:rowOff>38100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114280" y="8423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104775</xdr:rowOff>
    </xdr:from>
    <xdr:to>
      <xdr:col>55</xdr:col>
      <xdr:colOff>0</xdr:colOff>
      <xdr:row>57</xdr:row>
      <xdr:rowOff>165100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385300" y="9664065"/>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109220</xdr:rowOff>
    </xdr:from>
    <xdr:ext cx="532765" cy="25463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248900" y="9668510"/>
          <a:ext cx="53276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130810</xdr:rowOff>
    </xdr:from>
    <xdr:to>
      <xdr:col>55</xdr:col>
      <xdr:colOff>50800</xdr:colOff>
      <xdr:row>58</xdr:row>
      <xdr:rowOff>60960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152380" y="96901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104775</xdr:rowOff>
    </xdr:from>
    <xdr:to>
      <xdr:col>50</xdr:col>
      <xdr:colOff>114300</xdr:colOff>
      <xdr:row>57</xdr:row>
      <xdr:rowOff>137795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521700" y="9664065"/>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144145</xdr:rowOff>
    </xdr:from>
    <xdr:to>
      <xdr:col>50</xdr:col>
      <xdr:colOff>165100</xdr:colOff>
      <xdr:row>58</xdr:row>
      <xdr:rowOff>74930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334500" y="97034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64770</xdr:rowOff>
    </xdr:from>
    <xdr:ext cx="530225" cy="25463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123045" y="9791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137795</xdr:rowOff>
    </xdr:from>
    <xdr:to>
      <xdr:col>45</xdr:col>
      <xdr:colOff>177800</xdr:colOff>
      <xdr:row>57</xdr:row>
      <xdr:rowOff>159385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653020" y="9697085"/>
          <a:ext cx="8686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136525</xdr:rowOff>
    </xdr:from>
    <xdr:to>
      <xdr:col>46</xdr:col>
      <xdr:colOff>38100</xdr:colOff>
      <xdr:row>58</xdr:row>
      <xdr:rowOff>66675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470900" y="96958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57785</xdr:rowOff>
    </xdr:from>
    <xdr:ext cx="52832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259445" y="97847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88265</xdr:rowOff>
    </xdr:from>
    <xdr:to>
      <xdr:col>41</xdr:col>
      <xdr:colOff>50800</xdr:colOff>
      <xdr:row>57</xdr:row>
      <xdr:rowOff>159385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789420" y="9647555"/>
          <a:ext cx="8636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143510</xdr:rowOff>
    </xdr:from>
    <xdr:to>
      <xdr:col>41</xdr:col>
      <xdr:colOff>101600</xdr:colOff>
      <xdr:row>58</xdr:row>
      <xdr:rowOff>73660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602220" y="9702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64770</xdr:rowOff>
    </xdr:from>
    <xdr:ext cx="528320" cy="25463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395845" y="979170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145415</xdr:rowOff>
    </xdr:from>
    <xdr:to>
      <xdr:col>36</xdr:col>
      <xdr:colOff>165100</xdr:colOff>
      <xdr:row>58</xdr:row>
      <xdr:rowOff>75565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738620" y="970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66675</xdr:rowOff>
    </xdr:from>
    <xdr:ext cx="530225" cy="25273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527165" y="979360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09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4676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114300</xdr:rowOff>
    </xdr:from>
    <xdr:to>
      <xdr:col>55</xdr:col>
      <xdr:colOff>50800</xdr:colOff>
      <xdr:row>58</xdr:row>
      <xdr:rowOff>44450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152380" y="96735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137160</xdr:rowOff>
    </xdr:from>
    <xdr:ext cx="532765" cy="259080"/>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248900" y="9528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53975</xdr:rowOff>
    </xdr:from>
    <xdr:to>
      <xdr:col>50</xdr:col>
      <xdr:colOff>165100</xdr:colOff>
      <xdr:row>57</xdr:row>
      <xdr:rowOff>155575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334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635</xdr:rowOff>
    </xdr:from>
    <xdr:ext cx="530225"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123045" y="9392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86995</xdr:rowOff>
    </xdr:from>
    <xdr:to>
      <xdr:col>46</xdr:col>
      <xdr:colOff>38100</xdr:colOff>
      <xdr:row>58</xdr:row>
      <xdr:rowOff>17780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470900" y="964628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33655</xdr:rowOff>
    </xdr:from>
    <xdr:ext cx="528320" cy="25654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259445" y="9425305"/>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109220</xdr:rowOff>
    </xdr:from>
    <xdr:to>
      <xdr:col>41</xdr:col>
      <xdr:colOff>101600</xdr:colOff>
      <xdr:row>58</xdr:row>
      <xdr:rowOff>38735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602220" y="96685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55245</xdr:rowOff>
    </xdr:from>
    <xdr:ext cx="528320" cy="25273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395845" y="94468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37465</xdr:rowOff>
    </xdr:from>
    <xdr:to>
      <xdr:col>36</xdr:col>
      <xdr:colOff>165100</xdr:colOff>
      <xdr:row>57</xdr:row>
      <xdr:rowOff>139065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738620" y="9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155575</xdr:rowOff>
    </xdr:from>
    <xdr:ext cx="530225" cy="25463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27165" y="9379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2098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93180" y="112420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2570" cy="25463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187440" y="13079730"/>
          <a:ext cx="242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29590" cy="25336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915025" y="1263142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29590" cy="25463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915025" y="1218565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29590" cy="25463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15025" y="1173861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29590" cy="25336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15025" y="112903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36195</xdr:rowOff>
    </xdr:from>
    <xdr:to>
      <xdr:col>54</xdr:col>
      <xdr:colOff>185420</xdr:colOff>
      <xdr:row>78</xdr:row>
      <xdr:rowOff>75565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198100" y="11942445"/>
          <a:ext cx="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79375</xdr:rowOff>
    </xdr:from>
    <xdr:ext cx="467995" cy="2584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248900" y="131591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75565</xdr:rowOff>
    </xdr:from>
    <xdr:to>
      <xdr:col>55</xdr:col>
      <xdr:colOff>88900</xdr:colOff>
      <xdr:row>78</xdr:row>
      <xdr:rowOff>75565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114280" y="13155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154940</xdr:rowOff>
    </xdr:from>
    <xdr:ext cx="532765" cy="25463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248900" y="11725910"/>
          <a:ext cx="5327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dr:col>54</xdr:col>
      <xdr:colOff>101600</xdr:colOff>
      <xdr:row>71</xdr:row>
      <xdr:rowOff>36195</xdr:rowOff>
    </xdr:from>
    <xdr:to>
      <xdr:col>55</xdr:col>
      <xdr:colOff>88900</xdr:colOff>
      <xdr:row>71</xdr:row>
      <xdr:rowOff>36195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114280" y="11942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133350</xdr:rowOff>
    </xdr:from>
    <xdr:to>
      <xdr:col>55</xdr:col>
      <xdr:colOff>0</xdr:colOff>
      <xdr:row>73</xdr:row>
      <xdr:rowOff>72390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385300" y="12207240"/>
          <a:ext cx="8128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29210</xdr:rowOff>
    </xdr:from>
    <xdr:ext cx="532765" cy="252730"/>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248900" y="12773660"/>
          <a:ext cx="5327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50800</xdr:rowOff>
    </xdr:from>
    <xdr:to>
      <xdr:col>55</xdr:col>
      <xdr:colOff>50800</xdr:colOff>
      <xdr:row>76</xdr:row>
      <xdr:rowOff>152400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152380" y="12795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72390</xdr:rowOff>
    </xdr:from>
    <xdr:to>
      <xdr:col>50</xdr:col>
      <xdr:colOff>114300</xdr:colOff>
      <xdr:row>76</xdr:row>
      <xdr:rowOff>36830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521700" y="12313920"/>
          <a:ext cx="8636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1270</xdr:rowOff>
    </xdr:from>
    <xdr:to>
      <xdr:col>50</xdr:col>
      <xdr:colOff>165100</xdr:colOff>
      <xdr:row>76</xdr:row>
      <xdr:rowOff>102870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334500" y="127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93980</xdr:rowOff>
    </xdr:from>
    <xdr:ext cx="53022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123045" y="12838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36830</xdr:rowOff>
    </xdr:from>
    <xdr:to>
      <xdr:col>45</xdr:col>
      <xdr:colOff>177800</xdr:colOff>
      <xdr:row>76</xdr:row>
      <xdr:rowOff>124460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653020" y="12781280"/>
          <a:ext cx="86868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152400</xdr:rowOff>
    </xdr:from>
    <xdr:to>
      <xdr:col>46</xdr:col>
      <xdr:colOff>38100</xdr:colOff>
      <xdr:row>77</xdr:row>
      <xdr:rowOff>82550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470900" y="128968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73660</xdr:rowOff>
    </xdr:from>
    <xdr:ext cx="528320" cy="25717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259445" y="1298575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93345</xdr:rowOff>
    </xdr:from>
    <xdr:to>
      <xdr:col>41</xdr:col>
      <xdr:colOff>50800</xdr:colOff>
      <xdr:row>76</xdr:row>
      <xdr:rowOff>124460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789420" y="1283779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167005</xdr:rowOff>
    </xdr:from>
    <xdr:to>
      <xdr:col>41</xdr:col>
      <xdr:colOff>101600</xdr:colOff>
      <xdr:row>77</xdr:row>
      <xdr:rowOff>97790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602220" y="129114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88265</xdr:rowOff>
    </xdr:from>
    <xdr:ext cx="528320" cy="25273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395845" y="130003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156210</xdr:rowOff>
    </xdr:from>
    <xdr:to>
      <xdr:col>36</xdr:col>
      <xdr:colOff>165100</xdr:colOff>
      <xdr:row>77</xdr:row>
      <xdr:rowOff>86360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738620" y="12900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77470</xdr:rowOff>
    </xdr:from>
    <xdr:ext cx="530225" cy="25463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527165" y="12989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09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4676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82550</xdr:rowOff>
    </xdr:from>
    <xdr:to>
      <xdr:col>55</xdr:col>
      <xdr:colOff>50800</xdr:colOff>
      <xdr:row>73</xdr:row>
      <xdr:rowOff>12700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152380" y="121564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105410</xdr:rowOff>
    </xdr:from>
    <xdr:ext cx="532765" cy="2584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248900" y="1201166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21590</xdr:rowOff>
    </xdr:from>
    <xdr:to>
      <xdr:col>50</xdr:col>
      <xdr:colOff>165100</xdr:colOff>
      <xdr:row>73</xdr:row>
      <xdr:rowOff>123190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334500" y="122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140335</xdr:rowOff>
    </xdr:from>
    <xdr:ext cx="530225" cy="25717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123045" y="1204658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157480</xdr:rowOff>
    </xdr:from>
    <xdr:to>
      <xdr:col>46</xdr:col>
      <xdr:colOff>38100</xdr:colOff>
      <xdr:row>76</xdr:row>
      <xdr:rowOff>87630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470900" y="127342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104140</xdr:rowOff>
    </xdr:from>
    <xdr:ext cx="528320" cy="25717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259445" y="1251331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73660</xdr:rowOff>
    </xdr:from>
    <xdr:to>
      <xdr:col>41</xdr:col>
      <xdr:colOff>101600</xdr:colOff>
      <xdr:row>77</xdr:row>
      <xdr:rowOff>3810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602220" y="1281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20320</xdr:rowOff>
    </xdr:from>
    <xdr:ext cx="528320" cy="25463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395845" y="1259713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42545</xdr:rowOff>
    </xdr:from>
    <xdr:to>
      <xdr:col>36</xdr:col>
      <xdr:colOff>165100</xdr:colOff>
      <xdr:row>76</xdr:row>
      <xdr:rowOff>144145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73862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160655</xdr:rowOff>
    </xdr:from>
    <xdr:ext cx="530225"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27165" y="12569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209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93180" y="145948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2570" cy="25273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187440" y="169138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9590"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5025" y="16532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9590"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5025" y="16151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9590" cy="25273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5025" y="1577086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959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5025" y="15389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717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850890" y="15016480"/>
          <a:ext cx="591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336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850890" y="146431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6985</xdr:rowOff>
    </xdr:from>
    <xdr:to>
      <xdr:col>54</xdr:col>
      <xdr:colOff>185420</xdr:colOff>
      <xdr:row>98</xdr:row>
      <xdr:rowOff>168910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198100" y="1526603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1270</xdr:rowOff>
    </xdr:from>
    <xdr:ext cx="532765" cy="259080"/>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248900" y="16631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168910</xdr:rowOff>
    </xdr:from>
    <xdr:to>
      <xdr:col>55</xdr:col>
      <xdr:colOff>88900</xdr:colOff>
      <xdr:row>98</xdr:row>
      <xdr:rowOff>168910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114280" y="16628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125095</xdr:rowOff>
    </xdr:from>
    <xdr:ext cx="532765" cy="256540"/>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248900" y="1504886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dr:col>54</xdr:col>
      <xdr:colOff>101600</xdr:colOff>
      <xdr:row>91</xdr:row>
      <xdr:rowOff>6985</xdr:rowOff>
    </xdr:from>
    <xdr:to>
      <xdr:col>55</xdr:col>
      <xdr:colOff>88900</xdr:colOff>
      <xdr:row>91</xdr:row>
      <xdr:rowOff>6985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114280" y="15266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69215</xdr:rowOff>
    </xdr:from>
    <xdr:to>
      <xdr:col>55</xdr:col>
      <xdr:colOff>0</xdr:colOff>
      <xdr:row>94</xdr:row>
      <xdr:rowOff>143510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385300" y="15842615"/>
          <a:ext cx="8128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2765"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248900" y="1612900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152380" y="161505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16510</xdr:rowOff>
    </xdr:from>
    <xdr:to>
      <xdr:col>50</xdr:col>
      <xdr:colOff>114300</xdr:colOff>
      <xdr:row>94</xdr:row>
      <xdr:rowOff>69215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521700" y="15789910"/>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35560</xdr:rowOff>
    </xdr:from>
    <xdr:to>
      <xdr:col>50</xdr:col>
      <xdr:colOff>165100</xdr:colOff>
      <xdr:row>96</xdr:row>
      <xdr:rowOff>137160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334500" y="161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128270</xdr:rowOff>
    </xdr:from>
    <xdr:ext cx="530225"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123045" y="16244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16510</xdr:rowOff>
    </xdr:from>
    <xdr:to>
      <xdr:col>45</xdr:col>
      <xdr:colOff>177800</xdr:colOff>
      <xdr:row>95</xdr:row>
      <xdr:rowOff>153670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653020" y="15789910"/>
          <a:ext cx="86868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50800</xdr:rowOff>
    </xdr:from>
    <xdr:to>
      <xdr:col>46</xdr:col>
      <xdr:colOff>38100</xdr:colOff>
      <xdr:row>96</xdr:row>
      <xdr:rowOff>152400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470900" y="16167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143510</xdr:rowOff>
    </xdr:from>
    <xdr:ext cx="528320" cy="25273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259445" y="16259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153670</xdr:rowOff>
    </xdr:from>
    <xdr:to>
      <xdr:col>41</xdr:col>
      <xdr:colOff>50800</xdr:colOff>
      <xdr:row>95</xdr:row>
      <xdr:rowOff>157480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789420" y="1609852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59055</xdr:rowOff>
    </xdr:from>
    <xdr:to>
      <xdr:col>41</xdr:col>
      <xdr:colOff>101600</xdr:colOff>
      <xdr:row>96</xdr:row>
      <xdr:rowOff>160655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602220" y="1617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151765</xdr:rowOff>
    </xdr:from>
    <xdr:ext cx="52832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395845" y="162680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36195</xdr:rowOff>
    </xdr:from>
    <xdr:to>
      <xdr:col>36</xdr:col>
      <xdr:colOff>165100</xdr:colOff>
      <xdr:row>96</xdr:row>
      <xdr:rowOff>137795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738620" y="161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128905</xdr:rowOff>
    </xdr:from>
    <xdr:ext cx="53022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527165" y="16245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4676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92075</xdr:rowOff>
    </xdr:from>
    <xdr:to>
      <xdr:col>55</xdr:col>
      <xdr:colOff>50800</xdr:colOff>
      <xdr:row>95</xdr:row>
      <xdr:rowOff>22225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152380" y="158654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114935</xdr:rowOff>
    </xdr:from>
    <xdr:ext cx="532765" cy="259080"/>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248900" y="157168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18415</xdr:rowOff>
    </xdr:from>
    <xdr:to>
      <xdr:col>50</xdr:col>
      <xdr:colOff>165100</xdr:colOff>
      <xdr:row>94</xdr:row>
      <xdr:rowOff>120650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334500" y="15791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137160</xdr:rowOff>
    </xdr:from>
    <xdr:ext cx="53022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123045" y="15567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137160</xdr:rowOff>
    </xdr:from>
    <xdr:to>
      <xdr:col>46</xdr:col>
      <xdr:colOff>38100</xdr:colOff>
      <xdr:row>94</xdr:row>
      <xdr:rowOff>67310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470900" y="157391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83820</xdr:rowOff>
    </xdr:from>
    <xdr:ext cx="52832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259445" y="15514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102870</xdr:rowOff>
    </xdr:from>
    <xdr:to>
      <xdr:col>41</xdr:col>
      <xdr:colOff>101600</xdr:colOff>
      <xdr:row>96</xdr:row>
      <xdr:rowOff>33020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60222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49530</xdr:rowOff>
    </xdr:from>
    <xdr:ext cx="52832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395845" y="158229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106680</xdr:rowOff>
    </xdr:from>
    <xdr:to>
      <xdr:col>36</xdr:col>
      <xdr:colOff>165100</xdr:colOff>
      <xdr:row>96</xdr:row>
      <xdr:rowOff>36830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73862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53340</xdr:rowOff>
    </xdr:from>
    <xdr:ext cx="530225" cy="25273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527165" y="1582674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2098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077700" y="45364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2570" cy="25463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71960" y="6821170"/>
          <a:ext cx="242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140335</xdr:rowOff>
    </xdr:from>
    <xdr:to>
      <xdr:col>89</xdr:col>
      <xdr:colOff>177800</xdr:colOff>
      <xdr:row>38</xdr:row>
      <xdr:rowOff>140335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167640</xdr:rowOff>
    </xdr:from>
    <xdr:ext cx="529590" cy="25463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599545" y="637413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29590" cy="25336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599545" y="592582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29590" cy="25463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599545" y="548005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140335</xdr:rowOff>
    </xdr:from>
    <xdr:to>
      <xdr:col>89</xdr:col>
      <xdr:colOff>177800</xdr:colOff>
      <xdr:row>30</xdr:row>
      <xdr:rowOff>140335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167640</xdr:rowOff>
    </xdr:from>
    <xdr:ext cx="529590" cy="25463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599545" y="503301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9590" cy="25336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599545" y="45847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107315</xdr:rowOff>
    </xdr:from>
    <xdr:to>
      <xdr:col>85</xdr:col>
      <xdr:colOff>126365</xdr:colOff>
      <xdr:row>38</xdr:row>
      <xdr:rowOff>140335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885795" y="5475605"/>
          <a:ext cx="1270" cy="1038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144145</xdr:rowOff>
    </xdr:from>
    <xdr:ext cx="469900" cy="252730"/>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5938500" y="65182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140335</xdr:rowOff>
    </xdr:from>
    <xdr:to>
      <xdr:col>86</xdr:col>
      <xdr:colOff>25400</xdr:colOff>
      <xdr:row>38</xdr:row>
      <xdr:rowOff>140335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7988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53975</xdr:rowOff>
    </xdr:from>
    <xdr:ext cx="534670" cy="254000"/>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5938500" y="52546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dr:col>85</xdr:col>
      <xdr:colOff>38100</xdr:colOff>
      <xdr:row>32</xdr:row>
      <xdr:rowOff>107315</xdr:rowOff>
    </xdr:from>
    <xdr:to>
      <xdr:col>86</xdr:col>
      <xdr:colOff>25400</xdr:colOff>
      <xdr:row>32</xdr:row>
      <xdr:rowOff>107315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798800" y="5475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19685</xdr:rowOff>
    </xdr:from>
    <xdr:to>
      <xdr:col>85</xdr:col>
      <xdr:colOff>127000</xdr:colOff>
      <xdr:row>37</xdr:row>
      <xdr:rowOff>22860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069820" y="6226175"/>
          <a:ext cx="8178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153035</xdr:rowOff>
    </xdr:from>
    <xdr:ext cx="534670" cy="259080"/>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5938500" y="6024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83690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52070</xdr:rowOff>
    </xdr:from>
    <xdr:to>
      <xdr:col>81</xdr:col>
      <xdr:colOff>50800</xdr:colOff>
      <xdr:row>37</xdr:row>
      <xdr:rowOff>19685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206220" y="5755640"/>
          <a:ext cx="8636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114300</xdr:rowOff>
    </xdr:from>
    <xdr:to>
      <xdr:col>81</xdr:col>
      <xdr:colOff>101600</xdr:colOff>
      <xdr:row>37</xdr:row>
      <xdr:rowOff>44450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019020" y="615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60960</xdr:rowOff>
    </xdr:from>
    <xdr:ext cx="528320"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812645" y="5932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52070</xdr:rowOff>
    </xdr:from>
    <xdr:to>
      <xdr:col>76</xdr:col>
      <xdr:colOff>114300</xdr:colOff>
      <xdr:row>34</xdr:row>
      <xdr:rowOff>167640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342620" y="5755640"/>
          <a:ext cx="8636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155420" y="616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47625</xdr:rowOff>
    </xdr:from>
    <xdr:ext cx="530225" cy="25717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943965" y="625411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167640</xdr:rowOff>
    </xdr:from>
    <xdr:to>
      <xdr:col>71</xdr:col>
      <xdr:colOff>177800</xdr:colOff>
      <xdr:row>35</xdr:row>
      <xdr:rowOff>88265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473940" y="5871210"/>
          <a:ext cx="86868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88265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291820" y="619760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79375</xdr:rowOff>
    </xdr:from>
    <xdr:ext cx="528320" cy="2584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080365" y="62858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158750</xdr:rowOff>
    </xdr:from>
    <xdr:to>
      <xdr:col>67</xdr:col>
      <xdr:colOff>101600</xdr:colOff>
      <xdr:row>37</xdr:row>
      <xdr:rowOff>88900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42314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80010</xdr:rowOff>
    </xdr:from>
    <xdr:ext cx="52832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216765" y="6286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09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8844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09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2885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836900" y="6182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121920</xdr:rowOff>
    </xdr:from>
    <xdr:ext cx="534670" cy="252730"/>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5938500" y="61607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140335</xdr:rowOff>
    </xdr:from>
    <xdr:to>
      <xdr:col>81</xdr:col>
      <xdr:colOff>101600</xdr:colOff>
      <xdr:row>37</xdr:row>
      <xdr:rowOff>70485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019020" y="6179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61595</xdr:rowOff>
    </xdr:from>
    <xdr:ext cx="52832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812645" y="62680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1270</xdr:rowOff>
    </xdr:from>
    <xdr:to>
      <xdr:col>76</xdr:col>
      <xdr:colOff>165100</xdr:colOff>
      <xdr:row>34</xdr:row>
      <xdr:rowOff>102870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15542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119380</xdr:rowOff>
    </xdr:from>
    <xdr:ext cx="53022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943965" y="5487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120650</xdr:rowOff>
    </xdr:from>
    <xdr:to>
      <xdr:col>72</xdr:col>
      <xdr:colOff>38100</xdr:colOff>
      <xdr:row>35</xdr:row>
      <xdr:rowOff>50800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291820" y="58242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67310</xdr:rowOff>
    </xdr:from>
    <xdr:ext cx="52832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080365" y="5603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37465</xdr:rowOff>
    </xdr:from>
    <xdr:to>
      <xdr:col>67</xdr:col>
      <xdr:colOff>101600</xdr:colOff>
      <xdr:row>35</xdr:row>
      <xdr:rowOff>139065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42314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155575</xdr:rowOff>
    </xdr:from>
    <xdr:ext cx="528320" cy="25463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216765" y="569150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209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077700" y="78892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2570" cy="25463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71960" y="10173970"/>
          <a:ext cx="242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29590" cy="25717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599545" y="980059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29590" cy="25717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599545" y="94272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140335</xdr:rowOff>
    </xdr:from>
    <xdr:to>
      <xdr:col>89</xdr:col>
      <xdr:colOff>177800</xdr:colOff>
      <xdr:row>54</xdr:row>
      <xdr:rowOff>140335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167640</xdr:rowOff>
    </xdr:from>
    <xdr:ext cx="529590" cy="25463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599545" y="905637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29590"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599545" y="8684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280" cy="25717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535410" y="8310880"/>
          <a:ext cx="589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336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535410" y="7937500"/>
          <a:ext cx="589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18415</xdr:rowOff>
    </xdr:from>
    <xdr:to>
      <xdr:col>85</xdr:col>
      <xdr:colOff>126365</xdr:colOff>
      <xdr:row>58</xdr:row>
      <xdr:rowOff>123190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885795" y="840422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127000</xdr:rowOff>
    </xdr:from>
    <xdr:ext cx="534670" cy="25717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5938500" y="98539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123190</xdr:rowOff>
    </xdr:from>
    <xdr:to>
      <xdr:col>86</xdr:col>
      <xdr:colOff>25400</xdr:colOff>
      <xdr:row>58</xdr:row>
      <xdr:rowOff>123190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798800" y="9850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136525</xdr:rowOff>
    </xdr:from>
    <xdr:ext cx="598805" cy="2584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5938500" y="818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dr:col>85</xdr:col>
      <xdr:colOff>38100</xdr:colOff>
      <xdr:row>50</xdr:row>
      <xdr:rowOff>18415</xdr:rowOff>
    </xdr:from>
    <xdr:to>
      <xdr:col>86</xdr:col>
      <xdr:colOff>25400</xdr:colOff>
      <xdr:row>50</xdr:row>
      <xdr:rowOff>18415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798800" y="8404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127635</xdr:rowOff>
    </xdr:from>
    <xdr:to>
      <xdr:col>85</xdr:col>
      <xdr:colOff>127000</xdr:colOff>
      <xdr:row>56</xdr:row>
      <xdr:rowOff>72390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069820" y="9351645"/>
          <a:ext cx="81788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59690</xdr:rowOff>
    </xdr:from>
    <xdr:ext cx="534670" cy="259080"/>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5938500" y="9283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81280</xdr:rowOff>
    </xdr:from>
    <xdr:to>
      <xdr:col>85</xdr:col>
      <xdr:colOff>177800</xdr:colOff>
      <xdr:row>56</xdr:row>
      <xdr:rowOff>11430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836900" y="9305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60960</xdr:rowOff>
    </xdr:from>
    <xdr:to>
      <xdr:col>81</xdr:col>
      <xdr:colOff>50800</xdr:colOff>
      <xdr:row>56</xdr:row>
      <xdr:rowOff>72390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206220" y="945261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154940</xdr:rowOff>
    </xdr:from>
    <xdr:to>
      <xdr:col>81</xdr:col>
      <xdr:colOff>101600</xdr:colOff>
      <xdr:row>55</xdr:row>
      <xdr:rowOff>84455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019020" y="92113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100965</xdr:rowOff>
    </xdr:from>
    <xdr:ext cx="528320" cy="25463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812645" y="898969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60960</xdr:rowOff>
    </xdr:from>
    <xdr:to>
      <xdr:col>76</xdr:col>
      <xdr:colOff>114300</xdr:colOff>
      <xdr:row>56</xdr:row>
      <xdr:rowOff>167640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342620" y="9452610"/>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40640</xdr:rowOff>
    </xdr:from>
    <xdr:to>
      <xdr:col>76</xdr:col>
      <xdr:colOff>165100</xdr:colOff>
      <xdr:row>55</xdr:row>
      <xdr:rowOff>142240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155420" y="92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158750</xdr:rowOff>
    </xdr:from>
    <xdr:ext cx="530225" cy="25717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943965" y="904748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167640</xdr:rowOff>
    </xdr:from>
    <xdr:to>
      <xdr:col>71</xdr:col>
      <xdr:colOff>177800</xdr:colOff>
      <xdr:row>57</xdr:row>
      <xdr:rowOff>93345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473940" y="9559290"/>
          <a:ext cx="86868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156210</xdr:rowOff>
    </xdr:from>
    <xdr:to>
      <xdr:col>72</xdr:col>
      <xdr:colOff>38100</xdr:colOff>
      <xdr:row>56</xdr:row>
      <xdr:rowOff>86360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291820" y="93802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102870</xdr:rowOff>
    </xdr:from>
    <xdr:ext cx="528320" cy="25717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080365" y="915924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6350</xdr:rowOff>
    </xdr:from>
    <xdr:to>
      <xdr:col>67</xdr:col>
      <xdr:colOff>101600</xdr:colOff>
      <xdr:row>56</xdr:row>
      <xdr:rowOff>107315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423140" y="939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123825</xdr:rowOff>
    </xdr:from>
    <xdr:ext cx="528320" cy="25273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216765" y="9180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095"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8844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09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2885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76835</xdr:rowOff>
    </xdr:from>
    <xdr:to>
      <xdr:col>85</xdr:col>
      <xdr:colOff>177800</xdr:colOff>
      <xdr:row>56</xdr:row>
      <xdr:rowOff>6985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836900" y="9300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99695</xdr:rowOff>
    </xdr:from>
    <xdr:ext cx="534670" cy="25463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5938500" y="91560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21590</xdr:rowOff>
    </xdr:from>
    <xdr:to>
      <xdr:col>81</xdr:col>
      <xdr:colOff>101600</xdr:colOff>
      <xdr:row>56</xdr:row>
      <xdr:rowOff>123190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01902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114300</xdr:rowOff>
    </xdr:from>
    <xdr:ext cx="52832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812645" y="9505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10160</xdr:rowOff>
    </xdr:from>
    <xdr:to>
      <xdr:col>76</xdr:col>
      <xdr:colOff>165100</xdr:colOff>
      <xdr:row>56</xdr:row>
      <xdr:rowOff>111760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15542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102870</xdr:rowOff>
    </xdr:from>
    <xdr:ext cx="530225" cy="25717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943965" y="949452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117475</xdr:rowOff>
    </xdr:from>
    <xdr:to>
      <xdr:col>72</xdr:col>
      <xdr:colOff>38100</xdr:colOff>
      <xdr:row>57</xdr:row>
      <xdr:rowOff>47625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291820" y="95091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38735</xdr:rowOff>
    </xdr:from>
    <xdr:ext cx="52832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080365" y="95980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42545</xdr:rowOff>
    </xdr:from>
    <xdr:to>
      <xdr:col>67</xdr:col>
      <xdr:colOff>101600</xdr:colOff>
      <xdr:row>57</xdr:row>
      <xdr:rowOff>144145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42314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135255</xdr:rowOff>
    </xdr:from>
    <xdr:ext cx="528320" cy="25463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216765" y="969454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209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077700" y="112420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717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71960" y="13153390"/>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29590" cy="25717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599545" y="127800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167640</xdr:rowOff>
    </xdr:from>
    <xdr:ext cx="529590" cy="25463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599545" y="12409170"/>
          <a:ext cx="529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29590"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599545" y="12037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29590" cy="25717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599545" y="1166368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29590" cy="25336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599545" y="112903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73660</xdr:rowOff>
    </xdr:from>
    <xdr:to>
      <xdr:col>85</xdr:col>
      <xdr:colOff>126365</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885795" y="119799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717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5938500" y="132956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20320</xdr:rowOff>
    </xdr:from>
    <xdr:ext cx="534670" cy="25463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5938500" y="117589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dr:col>85</xdr:col>
      <xdr:colOff>38100</xdr:colOff>
      <xdr:row>71</xdr:row>
      <xdr:rowOff>73660</xdr:rowOff>
    </xdr:from>
    <xdr:to>
      <xdr:col>86</xdr:col>
      <xdr:colOff>25400</xdr:colOff>
      <xdr:row>71</xdr:row>
      <xdr:rowOff>73660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798800" y="11979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13335</xdr:rowOff>
    </xdr:from>
    <xdr:to>
      <xdr:col>85</xdr:col>
      <xdr:colOff>127000</xdr:colOff>
      <xdr:row>79</xdr:row>
      <xdr:rowOff>17780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069820" y="1326070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96520</xdr:rowOff>
    </xdr:from>
    <xdr:ext cx="469900" cy="259080"/>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5938500" y="13008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73660</xdr:rowOff>
    </xdr:from>
    <xdr:to>
      <xdr:col>85</xdr:col>
      <xdr:colOff>177800</xdr:colOff>
      <xdr:row>79</xdr:row>
      <xdr:rowOff>3810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836900" y="1315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121920</xdr:rowOff>
    </xdr:from>
    <xdr:to>
      <xdr:col>81</xdr:col>
      <xdr:colOff>50800</xdr:colOff>
      <xdr:row>79</xdr:row>
      <xdr:rowOff>17780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206220" y="13201650"/>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635</xdr:rowOff>
    </xdr:from>
    <xdr:to>
      <xdr:col>81</xdr:col>
      <xdr:colOff>101600</xdr:colOff>
      <xdr:row>78</xdr:row>
      <xdr:rowOff>102870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019020" y="13080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118745</xdr:rowOff>
    </xdr:from>
    <xdr:ext cx="463550"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839950" y="128631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137160</xdr:rowOff>
    </xdr:from>
    <xdr:to>
      <xdr:col>76</xdr:col>
      <xdr:colOff>114300</xdr:colOff>
      <xdr:row>78</xdr:row>
      <xdr:rowOff>121920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342620" y="13049250"/>
          <a:ext cx="8636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38100</xdr:rowOff>
    </xdr:from>
    <xdr:to>
      <xdr:col>76</xdr:col>
      <xdr:colOff>165100</xdr:colOff>
      <xdr:row>78</xdr:row>
      <xdr:rowOff>140335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155420" y="131178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156210</xdr:rowOff>
    </xdr:from>
    <xdr:ext cx="463550" cy="25463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976350" y="1290066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86995</xdr:rowOff>
    </xdr:from>
    <xdr:to>
      <xdr:col>71</xdr:col>
      <xdr:colOff>177800</xdr:colOff>
      <xdr:row>77</xdr:row>
      <xdr:rowOff>137160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73940" y="12663805"/>
          <a:ext cx="86868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81915</xdr:rowOff>
    </xdr:from>
    <xdr:to>
      <xdr:col>72</xdr:col>
      <xdr:colOff>38100</xdr:colOff>
      <xdr:row>79</xdr:row>
      <xdr:rowOff>12065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291820" y="131616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3175</xdr:rowOff>
    </xdr:from>
    <xdr:ext cx="46545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112750" y="132505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115570</xdr:rowOff>
    </xdr:from>
    <xdr:to>
      <xdr:col>67</xdr:col>
      <xdr:colOff>101600</xdr:colOff>
      <xdr:row>79</xdr:row>
      <xdr:rowOff>45720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423140" y="1319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36830</xdr:rowOff>
    </xdr:from>
    <xdr:ext cx="463550" cy="25717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244070" y="13284200"/>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09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8844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09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28852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133985</xdr:rowOff>
    </xdr:from>
    <xdr:to>
      <xdr:col>85</xdr:col>
      <xdr:colOff>177800</xdr:colOff>
      <xdr:row>79</xdr:row>
      <xdr:rowOff>64135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836900" y="13213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52070</xdr:rowOff>
    </xdr:from>
    <xdr:ext cx="378460" cy="252730"/>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5938500" y="131318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137795</xdr:rowOff>
    </xdr:from>
    <xdr:to>
      <xdr:col>81</xdr:col>
      <xdr:colOff>101600</xdr:colOff>
      <xdr:row>79</xdr:row>
      <xdr:rowOff>67945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019020" y="13217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59055</xdr:rowOff>
    </xdr:from>
    <xdr:ext cx="37655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885670" y="1330642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71120</xdr:rowOff>
    </xdr:from>
    <xdr:to>
      <xdr:col>76</xdr:col>
      <xdr:colOff>165100</xdr:colOff>
      <xdr:row>79</xdr:row>
      <xdr:rowOff>1270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15542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163830</xdr:rowOff>
    </xdr:from>
    <xdr:ext cx="463550" cy="25717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976350" y="13243560"/>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86360</xdr:rowOff>
    </xdr:from>
    <xdr:to>
      <xdr:col>72</xdr:col>
      <xdr:colOff>38100</xdr:colOff>
      <xdr:row>78</xdr:row>
      <xdr:rowOff>16510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291820" y="12998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33020</xdr:rowOff>
    </xdr:from>
    <xdr:ext cx="465455" cy="25717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112750" y="127774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36195</xdr:rowOff>
    </xdr:from>
    <xdr:to>
      <xdr:col>67</xdr:col>
      <xdr:colOff>101600</xdr:colOff>
      <xdr:row>75</xdr:row>
      <xdr:rowOff>137795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423140" y="126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154940</xdr:rowOff>
    </xdr:from>
    <xdr:ext cx="528320" cy="25463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216765" y="1239647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209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077700" y="14594840"/>
          <a:ext cx="34353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71960" y="165874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9590" cy="25273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599545" y="1626044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9590"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599545" y="159340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9590" cy="25273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599545" y="1560830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9590" cy="2584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599545" y="152812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280"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535410" y="149618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336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535410" y="14643100"/>
          <a:ext cx="589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5080</xdr:rowOff>
    </xdr:from>
    <xdr:to>
      <xdr:col>85</xdr:col>
      <xdr:colOff>126365</xdr:colOff>
      <xdr:row>98</xdr:row>
      <xdr:rowOff>119380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885795" y="1509649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123190</xdr:rowOff>
    </xdr:from>
    <xdr:ext cx="469900" cy="252730"/>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5938500" y="165823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119380</xdr:rowOff>
    </xdr:from>
    <xdr:to>
      <xdr:col>86</xdr:col>
      <xdr:colOff>25400</xdr:colOff>
      <xdr:row>98</xdr:row>
      <xdr:rowOff>119380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798800" y="16578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123190</xdr:rowOff>
    </xdr:from>
    <xdr:ext cx="598805" cy="252730"/>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5938500" y="148793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dr:col>85</xdr:col>
      <xdr:colOff>38100</xdr:colOff>
      <xdr:row>90</xdr:row>
      <xdr:rowOff>5080</xdr:rowOff>
    </xdr:from>
    <xdr:to>
      <xdr:col>86</xdr:col>
      <xdr:colOff>25400</xdr:colOff>
      <xdr:row>90</xdr:row>
      <xdr:rowOff>5080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798800" y="15096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143510</xdr:rowOff>
    </xdr:from>
    <xdr:to>
      <xdr:col>85</xdr:col>
      <xdr:colOff>127000</xdr:colOff>
      <xdr:row>94</xdr:row>
      <xdr:rowOff>635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069820" y="15745460"/>
          <a:ext cx="8178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2540</xdr:rowOff>
    </xdr:from>
    <xdr:ext cx="534670" cy="259080"/>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5938500" y="15947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24130</xdr:rowOff>
    </xdr:from>
    <xdr:to>
      <xdr:col>85</xdr:col>
      <xdr:colOff>177800</xdr:colOff>
      <xdr:row>95</xdr:row>
      <xdr:rowOff>125730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836900" y="1596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635</xdr:rowOff>
    </xdr:from>
    <xdr:to>
      <xdr:col>81</xdr:col>
      <xdr:colOff>50800</xdr:colOff>
      <xdr:row>94</xdr:row>
      <xdr:rowOff>66675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206220" y="1577403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86360</xdr:rowOff>
    </xdr:from>
    <xdr:to>
      <xdr:col>81</xdr:col>
      <xdr:colOff>101600</xdr:colOff>
      <xdr:row>96</xdr:row>
      <xdr:rowOff>15875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019020" y="16031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6985</xdr:rowOff>
    </xdr:from>
    <xdr:ext cx="528320" cy="25273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812645" y="161232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66675</xdr:rowOff>
    </xdr:from>
    <xdr:to>
      <xdr:col>76</xdr:col>
      <xdr:colOff>114300</xdr:colOff>
      <xdr:row>94</xdr:row>
      <xdr:rowOff>76835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342620" y="1584007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74930</xdr:rowOff>
    </xdr:from>
    <xdr:to>
      <xdr:col>76</xdr:col>
      <xdr:colOff>165100</xdr:colOff>
      <xdr:row>96</xdr:row>
      <xdr:rowOff>5080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155420" y="1601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167640</xdr:rowOff>
    </xdr:from>
    <xdr:ext cx="530225" cy="25273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943965" y="1611249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143510</xdr:rowOff>
    </xdr:from>
    <xdr:to>
      <xdr:col>71</xdr:col>
      <xdr:colOff>177800</xdr:colOff>
      <xdr:row>94</xdr:row>
      <xdr:rowOff>76835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73940" y="15745460"/>
          <a:ext cx="8686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65405</xdr:rowOff>
    </xdr:from>
    <xdr:to>
      <xdr:col>72</xdr:col>
      <xdr:colOff>38100</xdr:colOff>
      <xdr:row>95</xdr:row>
      <xdr:rowOff>167005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291820" y="160102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158115</xdr:rowOff>
    </xdr:from>
    <xdr:ext cx="528320" cy="25273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080365" y="161029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67945</xdr:rowOff>
    </xdr:from>
    <xdr:to>
      <xdr:col>67</xdr:col>
      <xdr:colOff>101600</xdr:colOff>
      <xdr:row>95</xdr:row>
      <xdr:rowOff>169545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423140" y="160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160655</xdr:rowOff>
    </xdr:from>
    <xdr:ext cx="52832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216765" y="16105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8844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2885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93</xdr:row>
      <xdr:rowOff>92075</xdr:rowOff>
    </xdr:from>
    <xdr:to>
      <xdr:col>85</xdr:col>
      <xdr:colOff>177800</xdr:colOff>
      <xdr:row>94</xdr:row>
      <xdr:rowOff>22225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836900" y="156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114935</xdr:rowOff>
    </xdr:from>
    <xdr:ext cx="534670" cy="259080"/>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5938500" y="1554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121285</xdr:rowOff>
    </xdr:from>
    <xdr:to>
      <xdr:col>81</xdr:col>
      <xdr:colOff>101600</xdr:colOff>
      <xdr:row>94</xdr:row>
      <xdr:rowOff>52070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019020" y="15723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67945</xdr:rowOff>
    </xdr:from>
    <xdr:ext cx="528320" cy="2584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812645" y="154984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15875</xdr:rowOff>
    </xdr:from>
    <xdr:to>
      <xdr:col>76</xdr:col>
      <xdr:colOff>165100</xdr:colOff>
      <xdr:row>94</xdr:row>
      <xdr:rowOff>117475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155420" y="157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133985</xdr:rowOff>
    </xdr:from>
    <xdr:ext cx="530225" cy="25273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943965" y="1556448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26035</xdr:rowOff>
    </xdr:from>
    <xdr:to>
      <xdr:col>72</xdr:col>
      <xdr:colOff>38100</xdr:colOff>
      <xdr:row>94</xdr:row>
      <xdr:rowOff>127635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291820" y="157994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144145</xdr:rowOff>
    </xdr:from>
    <xdr:ext cx="528320" cy="25273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080365" y="15574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92075</xdr:rowOff>
    </xdr:from>
    <xdr:to>
      <xdr:col>67</xdr:col>
      <xdr:colOff>101600</xdr:colOff>
      <xdr:row>94</xdr:row>
      <xdr:rowOff>22225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423140" y="156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38735</xdr:rowOff>
    </xdr:from>
    <xdr:ext cx="52832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216765" y="154692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67300" y="45364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717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561560" y="64477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717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348200" y="607441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167640</xdr:rowOff>
    </xdr:from>
    <xdr:ext cx="531495" cy="25463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284065" y="57035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28406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717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284065" y="495808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284065" y="45847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152400</xdr:rowOff>
    </xdr:from>
    <xdr:to>
      <xdr:col>116</xdr:col>
      <xdr:colOff>62865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570315" y="5353050"/>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70485</xdr:rowOff>
    </xdr:from>
    <xdr:ext cx="249555" cy="25717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1623020" y="661225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99060</xdr:rowOff>
    </xdr:from>
    <xdr:ext cx="534670" cy="25463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1623020" y="51320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dr:col>115</xdr:col>
      <xdr:colOff>165100</xdr:colOff>
      <xdr:row>31</xdr:row>
      <xdr:rowOff>152400</xdr:rowOff>
    </xdr:from>
    <xdr:to>
      <xdr:col>116</xdr:col>
      <xdr:colOff>152400</xdr:colOff>
      <xdr:row>31</xdr:row>
      <xdr:rowOff>152400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488400" y="5353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159385</xdr:rowOff>
    </xdr:from>
    <xdr:ext cx="378460" cy="256540"/>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1623020" y="636587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521420" y="6510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159385</xdr:rowOff>
    </xdr:from>
    <xdr:to>
      <xdr:col>112</xdr:col>
      <xdr:colOff>38100</xdr:colOff>
      <xdr:row>39</xdr:row>
      <xdr:rowOff>89535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708620" y="65335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106045</xdr:rowOff>
    </xdr:from>
    <xdr:ext cx="313690" cy="25781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602575" y="631253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158750</xdr:rowOff>
    </xdr:from>
    <xdr:to>
      <xdr:col>107</xdr:col>
      <xdr:colOff>101600</xdr:colOff>
      <xdr:row>39</xdr:row>
      <xdr:rowOff>88265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839940" y="65328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104775</xdr:rowOff>
    </xdr:from>
    <xdr:ext cx="31369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738975" y="63112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158750</xdr:rowOff>
    </xdr:from>
    <xdr:to>
      <xdr:col>102</xdr:col>
      <xdr:colOff>165100</xdr:colOff>
      <xdr:row>39</xdr:row>
      <xdr:rowOff>88265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976340" y="65328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104775</xdr:rowOff>
    </xdr:from>
    <xdr:ext cx="311785"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875375" y="631126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147955</xdr:rowOff>
    </xdr:from>
    <xdr:to>
      <xdr:col>98</xdr:col>
      <xdr:colOff>38100</xdr:colOff>
      <xdr:row>39</xdr:row>
      <xdr:rowOff>78105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112740" y="65220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94615</xdr:rowOff>
    </xdr:from>
    <xdr:ext cx="37846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979390" y="6301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0095"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3868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095"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7053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114935</xdr:rowOff>
    </xdr:from>
    <xdr:ext cx="249555" cy="259080"/>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1623020" y="64890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205" cy="25273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634960" y="662813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273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771360" y="6628130"/>
          <a:ext cx="245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273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907760" y="6628130"/>
          <a:ext cx="245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205" cy="25273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662813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767300" y="78892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4475" cy="25463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561560" y="90563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336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561560" y="793750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717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1623020" y="9234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717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1623020" y="88988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205" cy="25717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634960" y="9234170"/>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717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771360" y="923417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717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907760" y="923417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205" cy="25717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080" y="9234170"/>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0095"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3868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095"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7053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7810"/>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162302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205" cy="25717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634960" y="8924290"/>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717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77136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717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90776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205" cy="25717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039080" y="8924290"/>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普通交付税で追加交付のあった臨時財政対策債償還基金分の減債基金への積立ての皆増等があったものの、令和2年度に新型コロナウイルス感染症対策として実施した特別定額給付金の反動減により、前年度と比較し90,016円の大幅減となった。</a:t>
          </a:r>
        </a:p>
        <a:p>
          <a:r>
            <a:rPr kumimoji="1" lang="ja-JP" altLang="en-US" sz="1300">
              <a:latin typeface="ＭＳ Ｐゴシック"/>
              <a:ea typeface="ＭＳ Ｐゴシック"/>
            </a:rPr>
            <a:t>　一方で、民生費については、新型コロナウイルス対策として実施した子育て世帯や生活困窮世帯に対する臨時特別給付金事業による社会福祉費や児童福祉費の増により、20,593円の増となっている。</a:t>
          </a:r>
        </a:p>
        <a:p>
          <a:r>
            <a:rPr kumimoji="1" lang="ja-JP" altLang="en-US" sz="1300">
              <a:latin typeface="ＭＳ Ｐゴシック"/>
              <a:ea typeface="ＭＳ Ｐゴシック"/>
            </a:rPr>
            <a:t>　また、商工費については新型コロナウイルス感染症の拡大に伴う飲食店への営業時間短縮要請協力金の増により、前年度と比べ4,855円の増となり、衛生費についても新型コロナウイルスワクチン接種事業実施等により前年度と比べ4,181円の増となっている。</a:t>
          </a:r>
        </a:p>
        <a:p>
          <a:r>
            <a:rPr kumimoji="1" lang="ja-JP" altLang="en-US" sz="1300">
              <a:latin typeface="ＭＳ Ｐゴシック"/>
              <a:ea typeface="ＭＳ Ｐゴシック"/>
            </a:rPr>
            <a:t>　土木費については、重要港湾等整備事業に係る負担金の減や日向市駅周辺や財光寺南地区の区画整理事業費の減などにより、前年度と比較して3,841円の減となり、令和元年度からは減少傾向となっている。</a:t>
          </a:r>
        </a:p>
        <a:p>
          <a:r>
            <a:rPr kumimoji="1" lang="ja-JP" altLang="en-US" sz="1300">
              <a:latin typeface="ＭＳ Ｐゴシック"/>
              <a:ea typeface="ＭＳ Ｐゴシック"/>
            </a:rPr>
            <a:t>　消防費については令和元年度の避難タワー建設事業終了後は同水準で推移している。教育費はGIGAスクール構想環境整備に係る費用の大幅減があったものの、細島小学校改築事業の大幅増の影響が大きく、前年度と比べ6,081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新型コロナウイルス感染症対策や細島小学校の改築に伴う歳出増があったものの、市税や地方交付税の増のほか、臨時交付金等の財源の活用により、財政調整積立基金残高については0.81ポイント、実質収支額については、0.4ポイントの増につながり、適正な水準を維持することが出来ている。また、実質単年度収支についても、財政調整積立基金の取り崩しの抑制により、縮減することができたところであり、引き続き、行財政改革大綱に基づく自主財源の確保や経常経費の節減、計画的な基金の活用等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各会計において、黒字額の標準財政規模比が前年度と比較して、改善している。</a:t>
          </a:r>
        </a:p>
        <a:p>
          <a:r>
            <a:rPr kumimoji="1" lang="ja-JP" altLang="en-US" sz="1400">
              <a:latin typeface="ＭＳ ゴシック"/>
              <a:ea typeface="ＭＳ ゴシック"/>
            </a:rPr>
            <a:t>　このうち、水道事業会計については、給水人口の減に伴う収益の減少や施設の老朽化に対応するための経費の増に対応するため、料金改定に向けた取り組みを進めている。</a:t>
          </a:r>
        </a:p>
        <a:p>
          <a:r>
            <a:rPr kumimoji="1" lang="ja-JP" altLang="en-US" sz="1400">
              <a:latin typeface="ＭＳ ゴシック"/>
              <a:ea typeface="ＭＳ ゴシック"/>
            </a:rPr>
            <a:t>　その他の会計についても、少子高齢化や施設の老朽化の進行に伴う経費の増が見込まれることから、引き続き、使用料の見直し等による自主財源の確保や経常経費の節減等に取り組み、中長期的な視点による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52" t="s">
        <v>138</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3.4" x14ac:dyDescent="0.2">
      <c r="B2" s="3" t="s">
        <v>140</v>
      </c>
      <c r="C2" s="3"/>
      <c r="D2" s="10"/>
    </row>
    <row r="3" spans="1:119" ht="18.75" customHeight="1" x14ac:dyDescent="0.2">
      <c r="A3" s="2"/>
      <c r="B3" s="367" t="s">
        <v>142</v>
      </c>
      <c r="C3" s="368"/>
      <c r="D3" s="368"/>
      <c r="E3" s="369"/>
      <c r="F3" s="369"/>
      <c r="G3" s="369"/>
      <c r="H3" s="369"/>
      <c r="I3" s="369"/>
      <c r="J3" s="369"/>
      <c r="K3" s="369"/>
      <c r="L3" s="369" t="s">
        <v>144</v>
      </c>
      <c r="M3" s="369"/>
      <c r="N3" s="369"/>
      <c r="O3" s="369"/>
      <c r="P3" s="369"/>
      <c r="Q3" s="369"/>
      <c r="R3" s="375"/>
      <c r="S3" s="375"/>
      <c r="T3" s="375"/>
      <c r="U3" s="375"/>
      <c r="V3" s="376"/>
      <c r="W3" s="380" t="s">
        <v>145</v>
      </c>
      <c r="X3" s="381"/>
      <c r="Y3" s="381"/>
      <c r="Z3" s="381"/>
      <c r="AA3" s="381"/>
      <c r="AB3" s="368"/>
      <c r="AC3" s="375" t="s">
        <v>147</v>
      </c>
      <c r="AD3" s="381"/>
      <c r="AE3" s="381"/>
      <c r="AF3" s="381"/>
      <c r="AG3" s="381"/>
      <c r="AH3" s="381"/>
      <c r="AI3" s="381"/>
      <c r="AJ3" s="381"/>
      <c r="AK3" s="381"/>
      <c r="AL3" s="385"/>
      <c r="AM3" s="380" t="s">
        <v>148</v>
      </c>
      <c r="AN3" s="381"/>
      <c r="AO3" s="381"/>
      <c r="AP3" s="381"/>
      <c r="AQ3" s="381"/>
      <c r="AR3" s="381"/>
      <c r="AS3" s="381"/>
      <c r="AT3" s="381"/>
      <c r="AU3" s="381"/>
      <c r="AV3" s="381"/>
      <c r="AW3" s="381"/>
      <c r="AX3" s="385"/>
      <c r="AY3" s="408" t="s">
        <v>9</v>
      </c>
      <c r="AZ3" s="409"/>
      <c r="BA3" s="409"/>
      <c r="BB3" s="409"/>
      <c r="BC3" s="409"/>
      <c r="BD3" s="409"/>
      <c r="BE3" s="409"/>
      <c r="BF3" s="409"/>
      <c r="BG3" s="409"/>
      <c r="BH3" s="409"/>
      <c r="BI3" s="409"/>
      <c r="BJ3" s="409"/>
      <c r="BK3" s="409"/>
      <c r="BL3" s="409"/>
      <c r="BM3" s="553"/>
      <c r="BN3" s="380" t="s">
        <v>152</v>
      </c>
      <c r="BO3" s="381"/>
      <c r="BP3" s="381"/>
      <c r="BQ3" s="381"/>
      <c r="BR3" s="381"/>
      <c r="BS3" s="381"/>
      <c r="BT3" s="381"/>
      <c r="BU3" s="385"/>
      <c r="BV3" s="380" t="s">
        <v>12</v>
      </c>
      <c r="BW3" s="381"/>
      <c r="BX3" s="381"/>
      <c r="BY3" s="381"/>
      <c r="BZ3" s="381"/>
      <c r="CA3" s="381"/>
      <c r="CB3" s="381"/>
      <c r="CC3" s="385"/>
      <c r="CD3" s="408" t="s">
        <v>9</v>
      </c>
      <c r="CE3" s="409"/>
      <c r="CF3" s="409"/>
      <c r="CG3" s="409"/>
      <c r="CH3" s="409"/>
      <c r="CI3" s="409"/>
      <c r="CJ3" s="409"/>
      <c r="CK3" s="409"/>
      <c r="CL3" s="409"/>
      <c r="CM3" s="409"/>
      <c r="CN3" s="409"/>
      <c r="CO3" s="409"/>
      <c r="CP3" s="409"/>
      <c r="CQ3" s="409"/>
      <c r="CR3" s="409"/>
      <c r="CS3" s="553"/>
      <c r="CT3" s="380" t="s">
        <v>154</v>
      </c>
      <c r="CU3" s="381"/>
      <c r="CV3" s="381"/>
      <c r="CW3" s="381"/>
      <c r="CX3" s="381"/>
      <c r="CY3" s="381"/>
      <c r="CZ3" s="381"/>
      <c r="DA3" s="385"/>
      <c r="DB3" s="380" t="s">
        <v>155</v>
      </c>
      <c r="DC3" s="381"/>
      <c r="DD3" s="381"/>
      <c r="DE3" s="381"/>
      <c r="DF3" s="381"/>
      <c r="DG3" s="381"/>
      <c r="DH3" s="381"/>
      <c r="DI3" s="385"/>
    </row>
    <row r="4" spans="1:119" ht="18.75" customHeight="1" x14ac:dyDescent="0.2">
      <c r="A4" s="2"/>
      <c r="B4" s="370"/>
      <c r="C4" s="371"/>
      <c r="D4" s="371"/>
      <c r="E4" s="372"/>
      <c r="F4" s="372"/>
      <c r="G4" s="372"/>
      <c r="H4" s="372"/>
      <c r="I4" s="372"/>
      <c r="J4" s="372"/>
      <c r="K4" s="372"/>
      <c r="L4" s="372"/>
      <c r="M4" s="372"/>
      <c r="N4" s="372"/>
      <c r="O4" s="372"/>
      <c r="P4" s="372"/>
      <c r="Q4" s="372"/>
      <c r="R4" s="377"/>
      <c r="S4" s="377"/>
      <c r="T4" s="377"/>
      <c r="U4" s="377"/>
      <c r="V4" s="378"/>
      <c r="W4" s="382"/>
      <c r="X4" s="383"/>
      <c r="Y4" s="383"/>
      <c r="Z4" s="383"/>
      <c r="AA4" s="383"/>
      <c r="AB4" s="371"/>
      <c r="AC4" s="377"/>
      <c r="AD4" s="383"/>
      <c r="AE4" s="383"/>
      <c r="AF4" s="383"/>
      <c r="AG4" s="383"/>
      <c r="AH4" s="383"/>
      <c r="AI4" s="383"/>
      <c r="AJ4" s="383"/>
      <c r="AK4" s="383"/>
      <c r="AL4" s="386"/>
      <c r="AM4" s="384"/>
      <c r="AN4" s="341"/>
      <c r="AO4" s="341"/>
      <c r="AP4" s="341"/>
      <c r="AQ4" s="341"/>
      <c r="AR4" s="341"/>
      <c r="AS4" s="341"/>
      <c r="AT4" s="341"/>
      <c r="AU4" s="341"/>
      <c r="AV4" s="341"/>
      <c r="AW4" s="341"/>
      <c r="AX4" s="387"/>
      <c r="AY4" s="465" t="s">
        <v>157</v>
      </c>
      <c r="AZ4" s="466"/>
      <c r="BA4" s="466"/>
      <c r="BB4" s="466"/>
      <c r="BC4" s="466"/>
      <c r="BD4" s="466"/>
      <c r="BE4" s="466"/>
      <c r="BF4" s="466"/>
      <c r="BG4" s="466"/>
      <c r="BH4" s="466"/>
      <c r="BI4" s="466"/>
      <c r="BJ4" s="466"/>
      <c r="BK4" s="466"/>
      <c r="BL4" s="466"/>
      <c r="BM4" s="467"/>
      <c r="BN4" s="449">
        <v>35739605</v>
      </c>
      <c r="BO4" s="450"/>
      <c r="BP4" s="450"/>
      <c r="BQ4" s="450"/>
      <c r="BR4" s="450"/>
      <c r="BS4" s="450"/>
      <c r="BT4" s="450"/>
      <c r="BU4" s="451"/>
      <c r="BV4" s="449">
        <v>39785357</v>
      </c>
      <c r="BW4" s="450"/>
      <c r="BX4" s="450"/>
      <c r="BY4" s="450"/>
      <c r="BZ4" s="450"/>
      <c r="CA4" s="450"/>
      <c r="CB4" s="450"/>
      <c r="CC4" s="451"/>
      <c r="CD4" s="520" t="s">
        <v>158</v>
      </c>
      <c r="CE4" s="521"/>
      <c r="CF4" s="521"/>
      <c r="CG4" s="521"/>
      <c r="CH4" s="521"/>
      <c r="CI4" s="521"/>
      <c r="CJ4" s="521"/>
      <c r="CK4" s="521"/>
      <c r="CL4" s="521"/>
      <c r="CM4" s="521"/>
      <c r="CN4" s="521"/>
      <c r="CO4" s="521"/>
      <c r="CP4" s="521"/>
      <c r="CQ4" s="521"/>
      <c r="CR4" s="521"/>
      <c r="CS4" s="522"/>
      <c r="CT4" s="554">
        <v>4.3</v>
      </c>
      <c r="CU4" s="555"/>
      <c r="CV4" s="555"/>
      <c r="CW4" s="555"/>
      <c r="CX4" s="555"/>
      <c r="CY4" s="555"/>
      <c r="CZ4" s="555"/>
      <c r="DA4" s="556"/>
      <c r="DB4" s="554">
        <v>3.9</v>
      </c>
      <c r="DC4" s="555"/>
      <c r="DD4" s="555"/>
      <c r="DE4" s="555"/>
      <c r="DF4" s="555"/>
      <c r="DG4" s="555"/>
      <c r="DH4" s="555"/>
      <c r="DI4" s="556"/>
    </row>
    <row r="5" spans="1:119" ht="18.75" customHeight="1" x14ac:dyDescent="0.2">
      <c r="A5" s="2"/>
      <c r="B5" s="373"/>
      <c r="C5" s="342"/>
      <c r="D5" s="342"/>
      <c r="E5" s="374"/>
      <c r="F5" s="374"/>
      <c r="G5" s="374"/>
      <c r="H5" s="374"/>
      <c r="I5" s="374"/>
      <c r="J5" s="374"/>
      <c r="K5" s="374"/>
      <c r="L5" s="374"/>
      <c r="M5" s="374"/>
      <c r="N5" s="374"/>
      <c r="O5" s="374"/>
      <c r="P5" s="374"/>
      <c r="Q5" s="374"/>
      <c r="R5" s="340"/>
      <c r="S5" s="340"/>
      <c r="T5" s="340"/>
      <c r="U5" s="340"/>
      <c r="V5" s="379"/>
      <c r="W5" s="384"/>
      <c r="X5" s="341"/>
      <c r="Y5" s="341"/>
      <c r="Z5" s="341"/>
      <c r="AA5" s="341"/>
      <c r="AB5" s="342"/>
      <c r="AC5" s="340"/>
      <c r="AD5" s="341"/>
      <c r="AE5" s="341"/>
      <c r="AF5" s="341"/>
      <c r="AG5" s="341"/>
      <c r="AH5" s="341"/>
      <c r="AI5" s="341"/>
      <c r="AJ5" s="341"/>
      <c r="AK5" s="341"/>
      <c r="AL5" s="387"/>
      <c r="AM5" s="491" t="s">
        <v>160</v>
      </c>
      <c r="AN5" s="453"/>
      <c r="AO5" s="453"/>
      <c r="AP5" s="453"/>
      <c r="AQ5" s="453"/>
      <c r="AR5" s="453"/>
      <c r="AS5" s="453"/>
      <c r="AT5" s="454"/>
      <c r="AU5" s="492" t="s">
        <v>77</v>
      </c>
      <c r="AV5" s="493"/>
      <c r="AW5" s="493"/>
      <c r="AX5" s="493"/>
      <c r="AY5" s="459" t="s">
        <v>149</v>
      </c>
      <c r="AZ5" s="460"/>
      <c r="BA5" s="460"/>
      <c r="BB5" s="460"/>
      <c r="BC5" s="460"/>
      <c r="BD5" s="460"/>
      <c r="BE5" s="460"/>
      <c r="BF5" s="460"/>
      <c r="BG5" s="460"/>
      <c r="BH5" s="460"/>
      <c r="BI5" s="460"/>
      <c r="BJ5" s="460"/>
      <c r="BK5" s="460"/>
      <c r="BL5" s="460"/>
      <c r="BM5" s="461"/>
      <c r="BN5" s="462">
        <v>34794758</v>
      </c>
      <c r="BO5" s="463"/>
      <c r="BP5" s="463"/>
      <c r="BQ5" s="463"/>
      <c r="BR5" s="463"/>
      <c r="BS5" s="463"/>
      <c r="BT5" s="463"/>
      <c r="BU5" s="464"/>
      <c r="BV5" s="462">
        <v>38965726</v>
      </c>
      <c r="BW5" s="463"/>
      <c r="BX5" s="463"/>
      <c r="BY5" s="463"/>
      <c r="BZ5" s="463"/>
      <c r="CA5" s="463"/>
      <c r="CB5" s="463"/>
      <c r="CC5" s="464"/>
      <c r="CD5" s="473" t="s">
        <v>162</v>
      </c>
      <c r="CE5" s="424"/>
      <c r="CF5" s="424"/>
      <c r="CG5" s="424"/>
      <c r="CH5" s="424"/>
      <c r="CI5" s="424"/>
      <c r="CJ5" s="424"/>
      <c r="CK5" s="424"/>
      <c r="CL5" s="424"/>
      <c r="CM5" s="424"/>
      <c r="CN5" s="424"/>
      <c r="CO5" s="424"/>
      <c r="CP5" s="424"/>
      <c r="CQ5" s="424"/>
      <c r="CR5" s="424"/>
      <c r="CS5" s="474"/>
      <c r="CT5" s="325">
        <v>87.8</v>
      </c>
      <c r="CU5" s="326"/>
      <c r="CV5" s="326"/>
      <c r="CW5" s="326"/>
      <c r="CX5" s="326"/>
      <c r="CY5" s="326"/>
      <c r="CZ5" s="326"/>
      <c r="DA5" s="327"/>
      <c r="DB5" s="325">
        <v>94.5</v>
      </c>
      <c r="DC5" s="326"/>
      <c r="DD5" s="326"/>
      <c r="DE5" s="326"/>
      <c r="DF5" s="326"/>
      <c r="DG5" s="326"/>
      <c r="DH5" s="326"/>
      <c r="DI5" s="327"/>
    </row>
    <row r="6" spans="1:119" ht="18.75" customHeight="1" x14ac:dyDescent="0.2">
      <c r="A6" s="2"/>
      <c r="B6" s="388" t="s">
        <v>164</v>
      </c>
      <c r="C6" s="339"/>
      <c r="D6" s="339"/>
      <c r="E6" s="389"/>
      <c r="F6" s="389"/>
      <c r="G6" s="389"/>
      <c r="H6" s="389"/>
      <c r="I6" s="389"/>
      <c r="J6" s="389"/>
      <c r="K6" s="389"/>
      <c r="L6" s="389" t="s">
        <v>165</v>
      </c>
      <c r="M6" s="389"/>
      <c r="N6" s="389"/>
      <c r="O6" s="389"/>
      <c r="P6" s="389"/>
      <c r="Q6" s="389"/>
      <c r="R6" s="337"/>
      <c r="S6" s="337"/>
      <c r="T6" s="337"/>
      <c r="U6" s="337"/>
      <c r="V6" s="393"/>
      <c r="W6" s="396" t="s">
        <v>167</v>
      </c>
      <c r="X6" s="338"/>
      <c r="Y6" s="338"/>
      <c r="Z6" s="338"/>
      <c r="AA6" s="338"/>
      <c r="AB6" s="339"/>
      <c r="AC6" s="399" t="s">
        <v>168</v>
      </c>
      <c r="AD6" s="400"/>
      <c r="AE6" s="400"/>
      <c r="AF6" s="400"/>
      <c r="AG6" s="400"/>
      <c r="AH6" s="400"/>
      <c r="AI6" s="400"/>
      <c r="AJ6" s="400"/>
      <c r="AK6" s="400"/>
      <c r="AL6" s="401"/>
      <c r="AM6" s="491" t="s">
        <v>81</v>
      </c>
      <c r="AN6" s="453"/>
      <c r="AO6" s="453"/>
      <c r="AP6" s="453"/>
      <c r="AQ6" s="453"/>
      <c r="AR6" s="453"/>
      <c r="AS6" s="453"/>
      <c r="AT6" s="454"/>
      <c r="AU6" s="492" t="s">
        <v>77</v>
      </c>
      <c r="AV6" s="493"/>
      <c r="AW6" s="493"/>
      <c r="AX6" s="493"/>
      <c r="AY6" s="459" t="s">
        <v>169</v>
      </c>
      <c r="AZ6" s="460"/>
      <c r="BA6" s="460"/>
      <c r="BB6" s="460"/>
      <c r="BC6" s="460"/>
      <c r="BD6" s="460"/>
      <c r="BE6" s="460"/>
      <c r="BF6" s="460"/>
      <c r="BG6" s="460"/>
      <c r="BH6" s="460"/>
      <c r="BI6" s="460"/>
      <c r="BJ6" s="460"/>
      <c r="BK6" s="460"/>
      <c r="BL6" s="460"/>
      <c r="BM6" s="461"/>
      <c r="BN6" s="462">
        <v>944847</v>
      </c>
      <c r="BO6" s="463"/>
      <c r="BP6" s="463"/>
      <c r="BQ6" s="463"/>
      <c r="BR6" s="463"/>
      <c r="BS6" s="463"/>
      <c r="BT6" s="463"/>
      <c r="BU6" s="464"/>
      <c r="BV6" s="462">
        <v>819631</v>
      </c>
      <c r="BW6" s="463"/>
      <c r="BX6" s="463"/>
      <c r="BY6" s="463"/>
      <c r="BZ6" s="463"/>
      <c r="CA6" s="463"/>
      <c r="CB6" s="463"/>
      <c r="CC6" s="464"/>
      <c r="CD6" s="473" t="s">
        <v>173</v>
      </c>
      <c r="CE6" s="424"/>
      <c r="CF6" s="424"/>
      <c r="CG6" s="424"/>
      <c r="CH6" s="424"/>
      <c r="CI6" s="424"/>
      <c r="CJ6" s="424"/>
      <c r="CK6" s="424"/>
      <c r="CL6" s="424"/>
      <c r="CM6" s="424"/>
      <c r="CN6" s="424"/>
      <c r="CO6" s="424"/>
      <c r="CP6" s="424"/>
      <c r="CQ6" s="424"/>
      <c r="CR6" s="424"/>
      <c r="CS6" s="474"/>
      <c r="CT6" s="549">
        <v>92.6</v>
      </c>
      <c r="CU6" s="550"/>
      <c r="CV6" s="550"/>
      <c r="CW6" s="550"/>
      <c r="CX6" s="550"/>
      <c r="CY6" s="550"/>
      <c r="CZ6" s="550"/>
      <c r="DA6" s="551"/>
      <c r="DB6" s="549">
        <v>98.6</v>
      </c>
      <c r="DC6" s="550"/>
      <c r="DD6" s="550"/>
      <c r="DE6" s="550"/>
      <c r="DF6" s="550"/>
      <c r="DG6" s="550"/>
      <c r="DH6" s="550"/>
      <c r="DI6" s="551"/>
    </row>
    <row r="7" spans="1:119" ht="18.75" customHeight="1" x14ac:dyDescent="0.2">
      <c r="A7" s="2"/>
      <c r="B7" s="370"/>
      <c r="C7" s="371"/>
      <c r="D7" s="371"/>
      <c r="E7" s="372"/>
      <c r="F7" s="372"/>
      <c r="G7" s="372"/>
      <c r="H7" s="372"/>
      <c r="I7" s="372"/>
      <c r="J7" s="372"/>
      <c r="K7" s="372"/>
      <c r="L7" s="372"/>
      <c r="M7" s="372"/>
      <c r="N7" s="372"/>
      <c r="O7" s="372"/>
      <c r="P7" s="372"/>
      <c r="Q7" s="372"/>
      <c r="R7" s="377"/>
      <c r="S7" s="377"/>
      <c r="T7" s="377"/>
      <c r="U7" s="377"/>
      <c r="V7" s="378"/>
      <c r="W7" s="382"/>
      <c r="X7" s="383"/>
      <c r="Y7" s="383"/>
      <c r="Z7" s="383"/>
      <c r="AA7" s="383"/>
      <c r="AB7" s="371"/>
      <c r="AC7" s="402"/>
      <c r="AD7" s="403"/>
      <c r="AE7" s="403"/>
      <c r="AF7" s="403"/>
      <c r="AG7" s="403"/>
      <c r="AH7" s="403"/>
      <c r="AI7" s="403"/>
      <c r="AJ7" s="403"/>
      <c r="AK7" s="403"/>
      <c r="AL7" s="404"/>
      <c r="AM7" s="491" t="s">
        <v>174</v>
      </c>
      <c r="AN7" s="453"/>
      <c r="AO7" s="453"/>
      <c r="AP7" s="453"/>
      <c r="AQ7" s="453"/>
      <c r="AR7" s="453"/>
      <c r="AS7" s="453"/>
      <c r="AT7" s="454"/>
      <c r="AU7" s="492" t="s">
        <v>77</v>
      </c>
      <c r="AV7" s="493"/>
      <c r="AW7" s="493"/>
      <c r="AX7" s="493"/>
      <c r="AY7" s="459" t="s">
        <v>176</v>
      </c>
      <c r="AZ7" s="460"/>
      <c r="BA7" s="460"/>
      <c r="BB7" s="460"/>
      <c r="BC7" s="460"/>
      <c r="BD7" s="460"/>
      <c r="BE7" s="460"/>
      <c r="BF7" s="460"/>
      <c r="BG7" s="460"/>
      <c r="BH7" s="460"/>
      <c r="BI7" s="460"/>
      <c r="BJ7" s="460"/>
      <c r="BK7" s="460"/>
      <c r="BL7" s="460"/>
      <c r="BM7" s="461"/>
      <c r="BN7" s="462">
        <v>229971</v>
      </c>
      <c r="BO7" s="463"/>
      <c r="BP7" s="463"/>
      <c r="BQ7" s="463"/>
      <c r="BR7" s="463"/>
      <c r="BS7" s="463"/>
      <c r="BT7" s="463"/>
      <c r="BU7" s="464"/>
      <c r="BV7" s="462">
        <v>192500</v>
      </c>
      <c r="BW7" s="463"/>
      <c r="BX7" s="463"/>
      <c r="BY7" s="463"/>
      <c r="BZ7" s="463"/>
      <c r="CA7" s="463"/>
      <c r="CB7" s="463"/>
      <c r="CC7" s="464"/>
      <c r="CD7" s="473" t="s">
        <v>178</v>
      </c>
      <c r="CE7" s="424"/>
      <c r="CF7" s="424"/>
      <c r="CG7" s="424"/>
      <c r="CH7" s="424"/>
      <c r="CI7" s="424"/>
      <c r="CJ7" s="424"/>
      <c r="CK7" s="424"/>
      <c r="CL7" s="424"/>
      <c r="CM7" s="424"/>
      <c r="CN7" s="424"/>
      <c r="CO7" s="424"/>
      <c r="CP7" s="424"/>
      <c r="CQ7" s="424"/>
      <c r="CR7" s="424"/>
      <c r="CS7" s="474"/>
      <c r="CT7" s="462">
        <v>16661117</v>
      </c>
      <c r="CU7" s="463"/>
      <c r="CV7" s="463"/>
      <c r="CW7" s="463"/>
      <c r="CX7" s="463"/>
      <c r="CY7" s="463"/>
      <c r="CZ7" s="463"/>
      <c r="DA7" s="464"/>
      <c r="DB7" s="462">
        <v>16133722</v>
      </c>
      <c r="DC7" s="463"/>
      <c r="DD7" s="463"/>
      <c r="DE7" s="463"/>
      <c r="DF7" s="463"/>
      <c r="DG7" s="463"/>
      <c r="DH7" s="463"/>
      <c r="DI7" s="464"/>
    </row>
    <row r="8" spans="1:119" ht="18.75" customHeight="1" x14ac:dyDescent="0.2">
      <c r="A8" s="2"/>
      <c r="B8" s="390"/>
      <c r="C8" s="391"/>
      <c r="D8" s="391"/>
      <c r="E8" s="392"/>
      <c r="F8" s="392"/>
      <c r="G8" s="392"/>
      <c r="H8" s="392"/>
      <c r="I8" s="392"/>
      <c r="J8" s="392"/>
      <c r="K8" s="392"/>
      <c r="L8" s="392"/>
      <c r="M8" s="392"/>
      <c r="N8" s="392"/>
      <c r="O8" s="392"/>
      <c r="P8" s="392"/>
      <c r="Q8" s="392"/>
      <c r="R8" s="394"/>
      <c r="S8" s="394"/>
      <c r="T8" s="394"/>
      <c r="U8" s="394"/>
      <c r="V8" s="395"/>
      <c r="W8" s="397"/>
      <c r="X8" s="398"/>
      <c r="Y8" s="398"/>
      <c r="Z8" s="398"/>
      <c r="AA8" s="398"/>
      <c r="AB8" s="391"/>
      <c r="AC8" s="405"/>
      <c r="AD8" s="406"/>
      <c r="AE8" s="406"/>
      <c r="AF8" s="406"/>
      <c r="AG8" s="406"/>
      <c r="AH8" s="406"/>
      <c r="AI8" s="406"/>
      <c r="AJ8" s="406"/>
      <c r="AK8" s="406"/>
      <c r="AL8" s="407"/>
      <c r="AM8" s="491" t="s">
        <v>179</v>
      </c>
      <c r="AN8" s="453"/>
      <c r="AO8" s="453"/>
      <c r="AP8" s="453"/>
      <c r="AQ8" s="453"/>
      <c r="AR8" s="453"/>
      <c r="AS8" s="453"/>
      <c r="AT8" s="454"/>
      <c r="AU8" s="492" t="s">
        <v>77</v>
      </c>
      <c r="AV8" s="493"/>
      <c r="AW8" s="493"/>
      <c r="AX8" s="493"/>
      <c r="AY8" s="459" t="s">
        <v>182</v>
      </c>
      <c r="AZ8" s="460"/>
      <c r="BA8" s="460"/>
      <c r="BB8" s="460"/>
      <c r="BC8" s="460"/>
      <c r="BD8" s="460"/>
      <c r="BE8" s="460"/>
      <c r="BF8" s="460"/>
      <c r="BG8" s="460"/>
      <c r="BH8" s="460"/>
      <c r="BI8" s="460"/>
      <c r="BJ8" s="460"/>
      <c r="BK8" s="460"/>
      <c r="BL8" s="460"/>
      <c r="BM8" s="461"/>
      <c r="BN8" s="462">
        <v>714876</v>
      </c>
      <c r="BO8" s="463"/>
      <c r="BP8" s="463"/>
      <c r="BQ8" s="463"/>
      <c r="BR8" s="463"/>
      <c r="BS8" s="463"/>
      <c r="BT8" s="463"/>
      <c r="BU8" s="464"/>
      <c r="BV8" s="462">
        <v>627131</v>
      </c>
      <c r="BW8" s="463"/>
      <c r="BX8" s="463"/>
      <c r="BY8" s="463"/>
      <c r="BZ8" s="463"/>
      <c r="CA8" s="463"/>
      <c r="CB8" s="463"/>
      <c r="CC8" s="464"/>
      <c r="CD8" s="473" t="s">
        <v>183</v>
      </c>
      <c r="CE8" s="424"/>
      <c r="CF8" s="424"/>
      <c r="CG8" s="424"/>
      <c r="CH8" s="424"/>
      <c r="CI8" s="424"/>
      <c r="CJ8" s="424"/>
      <c r="CK8" s="424"/>
      <c r="CL8" s="424"/>
      <c r="CM8" s="424"/>
      <c r="CN8" s="424"/>
      <c r="CO8" s="424"/>
      <c r="CP8" s="424"/>
      <c r="CQ8" s="424"/>
      <c r="CR8" s="424"/>
      <c r="CS8" s="474"/>
      <c r="CT8" s="525">
        <v>0.54</v>
      </c>
      <c r="CU8" s="526"/>
      <c r="CV8" s="526"/>
      <c r="CW8" s="526"/>
      <c r="CX8" s="526"/>
      <c r="CY8" s="526"/>
      <c r="CZ8" s="526"/>
      <c r="DA8" s="527"/>
      <c r="DB8" s="525">
        <v>0.55000000000000004</v>
      </c>
      <c r="DC8" s="526"/>
      <c r="DD8" s="526"/>
      <c r="DE8" s="526"/>
      <c r="DF8" s="526"/>
      <c r="DG8" s="526"/>
      <c r="DH8" s="526"/>
      <c r="DI8" s="527"/>
    </row>
    <row r="9" spans="1:119" ht="18.75" customHeight="1" x14ac:dyDescent="0.2">
      <c r="A9" s="2"/>
      <c r="B9" s="408" t="s">
        <v>22</v>
      </c>
      <c r="C9" s="409"/>
      <c r="D9" s="409"/>
      <c r="E9" s="409"/>
      <c r="F9" s="409"/>
      <c r="G9" s="409"/>
      <c r="H9" s="409"/>
      <c r="I9" s="409"/>
      <c r="J9" s="409"/>
      <c r="K9" s="410"/>
      <c r="L9" s="543" t="s">
        <v>13</v>
      </c>
      <c r="M9" s="544"/>
      <c r="N9" s="544"/>
      <c r="O9" s="544"/>
      <c r="P9" s="544"/>
      <c r="Q9" s="545"/>
      <c r="R9" s="546">
        <v>59629</v>
      </c>
      <c r="S9" s="547"/>
      <c r="T9" s="547"/>
      <c r="U9" s="547"/>
      <c r="V9" s="548"/>
      <c r="W9" s="380" t="s">
        <v>184</v>
      </c>
      <c r="X9" s="381"/>
      <c r="Y9" s="381"/>
      <c r="Z9" s="381"/>
      <c r="AA9" s="381"/>
      <c r="AB9" s="381"/>
      <c r="AC9" s="381"/>
      <c r="AD9" s="381"/>
      <c r="AE9" s="381"/>
      <c r="AF9" s="381"/>
      <c r="AG9" s="381"/>
      <c r="AH9" s="381"/>
      <c r="AI9" s="381"/>
      <c r="AJ9" s="381"/>
      <c r="AK9" s="381"/>
      <c r="AL9" s="385"/>
      <c r="AM9" s="491" t="s">
        <v>186</v>
      </c>
      <c r="AN9" s="453"/>
      <c r="AO9" s="453"/>
      <c r="AP9" s="453"/>
      <c r="AQ9" s="453"/>
      <c r="AR9" s="453"/>
      <c r="AS9" s="453"/>
      <c r="AT9" s="454"/>
      <c r="AU9" s="492" t="s">
        <v>77</v>
      </c>
      <c r="AV9" s="493"/>
      <c r="AW9" s="493"/>
      <c r="AX9" s="493"/>
      <c r="AY9" s="459" t="s">
        <v>79</v>
      </c>
      <c r="AZ9" s="460"/>
      <c r="BA9" s="460"/>
      <c r="BB9" s="460"/>
      <c r="BC9" s="460"/>
      <c r="BD9" s="460"/>
      <c r="BE9" s="460"/>
      <c r="BF9" s="460"/>
      <c r="BG9" s="460"/>
      <c r="BH9" s="460"/>
      <c r="BI9" s="460"/>
      <c r="BJ9" s="460"/>
      <c r="BK9" s="460"/>
      <c r="BL9" s="460"/>
      <c r="BM9" s="461"/>
      <c r="BN9" s="462">
        <v>87745</v>
      </c>
      <c r="BO9" s="463"/>
      <c r="BP9" s="463"/>
      <c r="BQ9" s="463"/>
      <c r="BR9" s="463"/>
      <c r="BS9" s="463"/>
      <c r="BT9" s="463"/>
      <c r="BU9" s="464"/>
      <c r="BV9" s="462">
        <v>-58352</v>
      </c>
      <c r="BW9" s="463"/>
      <c r="BX9" s="463"/>
      <c r="BY9" s="463"/>
      <c r="BZ9" s="463"/>
      <c r="CA9" s="463"/>
      <c r="CB9" s="463"/>
      <c r="CC9" s="464"/>
      <c r="CD9" s="473" t="s">
        <v>75</v>
      </c>
      <c r="CE9" s="424"/>
      <c r="CF9" s="424"/>
      <c r="CG9" s="424"/>
      <c r="CH9" s="424"/>
      <c r="CI9" s="424"/>
      <c r="CJ9" s="424"/>
      <c r="CK9" s="424"/>
      <c r="CL9" s="424"/>
      <c r="CM9" s="424"/>
      <c r="CN9" s="424"/>
      <c r="CO9" s="424"/>
      <c r="CP9" s="424"/>
      <c r="CQ9" s="424"/>
      <c r="CR9" s="424"/>
      <c r="CS9" s="474"/>
      <c r="CT9" s="325">
        <v>16.7</v>
      </c>
      <c r="CU9" s="326"/>
      <c r="CV9" s="326"/>
      <c r="CW9" s="326"/>
      <c r="CX9" s="326"/>
      <c r="CY9" s="326"/>
      <c r="CZ9" s="326"/>
      <c r="DA9" s="327"/>
      <c r="DB9" s="325">
        <v>16.899999999999999</v>
      </c>
      <c r="DC9" s="326"/>
      <c r="DD9" s="326"/>
      <c r="DE9" s="326"/>
      <c r="DF9" s="326"/>
      <c r="DG9" s="326"/>
      <c r="DH9" s="326"/>
      <c r="DI9" s="327"/>
    </row>
    <row r="10" spans="1:119" ht="18.75" customHeight="1" x14ac:dyDescent="0.2">
      <c r="A10" s="2"/>
      <c r="B10" s="408"/>
      <c r="C10" s="409"/>
      <c r="D10" s="409"/>
      <c r="E10" s="409"/>
      <c r="F10" s="409"/>
      <c r="G10" s="409"/>
      <c r="H10" s="409"/>
      <c r="I10" s="409"/>
      <c r="J10" s="409"/>
      <c r="K10" s="410"/>
      <c r="L10" s="452" t="s">
        <v>188</v>
      </c>
      <c r="M10" s="453"/>
      <c r="N10" s="453"/>
      <c r="O10" s="453"/>
      <c r="P10" s="453"/>
      <c r="Q10" s="454"/>
      <c r="R10" s="455">
        <v>61761</v>
      </c>
      <c r="S10" s="456"/>
      <c r="T10" s="456"/>
      <c r="U10" s="456"/>
      <c r="V10" s="458"/>
      <c r="W10" s="382"/>
      <c r="X10" s="383"/>
      <c r="Y10" s="383"/>
      <c r="Z10" s="383"/>
      <c r="AA10" s="383"/>
      <c r="AB10" s="383"/>
      <c r="AC10" s="383"/>
      <c r="AD10" s="383"/>
      <c r="AE10" s="383"/>
      <c r="AF10" s="383"/>
      <c r="AG10" s="383"/>
      <c r="AH10" s="383"/>
      <c r="AI10" s="383"/>
      <c r="AJ10" s="383"/>
      <c r="AK10" s="383"/>
      <c r="AL10" s="386"/>
      <c r="AM10" s="491" t="s">
        <v>190</v>
      </c>
      <c r="AN10" s="453"/>
      <c r="AO10" s="453"/>
      <c r="AP10" s="453"/>
      <c r="AQ10" s="453"/>
      <c r="AR10" s="453"/>
      <c r="AS10" s="453"/>
      <c r="AT10" s="454"/>
      <c r="AU10" s="492" t="s">
        <v>192</v>
      </c>
      <c r="AV10" s="493"/>
      <c r="AW10" s="493"/>
      <c r="AX10" s="493"/>
      <c r="AY10" s="459" t="s">
        <v>194</v>
      </c>
      <c r="AZ10" s="460"/>
      <c r="BA10" s="460"/>
      <c r="BB10" s="460"/>
      <c r="BC10" s="460"/>
      <c r="BD10" s="460"/>
      <c r="BE10" s="460"/>
      <c r="BF10" s="460"/>
      <c r="BG10" s="460"/>
      <c r="BH10" s="460"/>
      <c r="BI10" s="460"/>
      <c r="BJ10" s="460"/>
      <c r="BK10" s="460"/>
      <c r="BL10" s="460"/>
      <c r="BM10" s="461"/>
      <c r="BN10" s="462">
        <v>911</v>
      </c>
      <c r="BO10" s="463"/>
      <c r="BP10" s="463"/>
      <c r="BQ10" s="463"/>
      <c r="BR10" s="463"/>
      <c r="BS10" s="463"/>
      <c r="BT10" s="463"/>
      <c r="BU10" s="464"/>
      <c r="BV10" s="462">
        <v>1183</v>
      </c>
      <c r="BW10" s="463"/>
      <c r="BX10" s="463"/>
      <c r="BY10" s="463"/>
      <c r="BZ10" s="463"/>
      <c r="CA10" s="463"/>
      <c r="CB10" s="463"/>
      <c r="CC10" s="464"/>
      <c r="CD10" s="23" t="s">
        <v>195</v>
      </c>
      <c r="CE10" s="24"/>
      <c r="CF10" s="24"/>
      <c r="CG10" s="24"/>
      <c r="CH10" s="24"/>
      <c r="CI10" s="24"/>
      <c r="CJ10" s="24"/>
      <c r="CK10" s="24"/>
      <c r="CL10" s="24"/>
      <c r="CM10" s="24"/>
      <c r="CN10" s="24"/>
      <c r="CO10" s="24"/>
      <c r="CP10" s="24"/>
      <c r="CQ10" s="24"/>
      <c r="CR10" s="24"/>
      <c r="CS10" s="26"/>
      <c r="CT10" s="28"/>
      <c r="CU10" s="31"/>
      <c r="CV10" s="31"/>
      <c r="CW10" s="31"/>
      <c r="CX10" s="31"/>
      <c r="CY10" s="31"/>
      <c r="CZ10" s="31"/>
      <c r="DA10" s="34"/>
      <c r="DB10" s="28"/>
      <c r="DC10" s="31"/>
      <c r="DD10" s="31"/>
      <c r="DE10" s="31"/>
      <c r="DF10" s="31"/>
      <c r="DG10" s="31"/>
      <c r="DH10" s="31"/>
      <c r="DI10" s="34"/>
    </row>
    <row r="11" spans="1:119" ht="18.75" customHeight="1" x14ac:dyDescent="0.2">
      <c r="A11" s="2"/>
      <c r="B11" s="408"/>
      <c r="C11" s="409"/>
      <c r="D11" s="409"/>
      <c r="E11" s="409"/>
      <c r="F11" s="409"/>
      <c r="G11" s="409"/>
      <c r="H11" s="409"/>
      <c r="I11" s="409"/>
      <c r="J11" s="409"/>
      <c r="K11" s="410"/>
      <c r="L11" s="425" t="s">
        <v>197</v>
      </c>
      <c r="M11" s="426"/>
      <c r="N11" s="426"/>
      <c r="O11" s="426"/>
      <c r="P11" s="426"/>
      <c r="Q11" s="427"/>
      <c r="R11" s="540" t="s">
        <v>199</v>
      </c>
      <c r="S11" s="541"/>
      <c r="T11" s="541"/>
      <c r="U11" s="541"/>
      <c r="V11" s="542"/>
      <c r="W11" s="382"/>
      <c r="X11" s="383"/>
      <c r="Y11" s="383"/>
      <c r="Z11" s="383"/>
      <c r="AA11" s="383"/>
      <c r="AB11" s="383"/>
      <c r="AC11" s="383"/>
      <c r="AD11" s="383"/>
      <c r="AE11" s="383"/>
      <c r="AF11" s="383"/>
      <c r="AG11" s="383"/>
      <c r="AH11" s="383"/>
      <c r="AI11" s="383"/>
      <c r="AJ11" s="383"/>
      <c r="AK11" s="383"/>
      <c r="AL11" s="386"/>
      <c r="AM11" s="491" t="s">
        <v>200</v>
      </c>
      <c r="AN11" s="453"/>
      <c r="AO11" s="453"/>
      <c r="AP11" s="453"/>
      <c r="AQ11" s="453"/>
      <c r="AR11" s="453"/>
      <c r="AS11" s="453"/>
      <c r="AT11" s="454"/>
      <c r="AU11" s="492" t="s">
        <v>192</v>
      </c>
      <c r="AV11" s="493"/>
      <c r="AW11" s="493"/>
      <c r="AX11" s="493"/>
      <c r="AY11" s="459" t="s">
        <v>201</v>
      </c>
      <c r="AZ11" s="460"/>
      <c r="BA11" s="460"/>
      <c r="BB11" s="460"/>
      <c r="BC11" s="460"/>
      <c r="BD11" s="460"/>
      <c r="BE11" s="460"/>
      <c r="BF11" s="460"/>
      <c r="BG11" s="460"/>
      <c r="BH11" s="460"/>
      <c r="BI11" s="460"/>
      <c r="BJ11" s="460"/>
      <c r="BK11" s="460"/>
      <c r="BL11" s="460"/>
      <c r="BM11" s="461"/>
      <c r="BN11" s="462">
        <v>0</v>
      </c>
      <c r="BO11" s="463"/>
      <c r="BP11" s="463"/>
      <c r="BQ11" s="463"/>
      <c r="BR11" s="463"/>
      <c r="BS11" s="463"/>
      <c r="BT11" s="463"/>
      <c r="BU11" s="464"/>
      <c r="BV11" s="462">
        <v>0</v>
      </c>
      <c r="BW11" s="463"/>
      <c r="BX11" s="463"/>
      <c r="BY11" s="463"/>
      <c r="BZ11" s="463"/>
      <c r="CA11" s="463"/>
      <c r="CB11" s="463"/>
      <c r="CC11" s="464"/>
      <c r="CD11" s="473" t="s">
        <v>204</v>
      </c>
      <c r="CE11" s="424"/>
      <c r="CF11" s="424"/>
      <c r="CG11" s="424"/>
      <c r="CH11" s="424"/>
      <c r="CI11" s="424"/>
      <c r="CJ11" s="424"/>
      <c r="CK11" s="424"/>
      <c r="CL11" s="424"/>
      <c r="CM11" s="424"/>
      <c r="CN11" s="424"/>
      <c r="CO11" s="424"/>
      <c r="CP11" s="424"/>
      <c r="CQ11" s="424"/>
      <c r="CR11" s="424"/>
      <c r="CS11" s="474"/>
      <c r="CT11" s="525" t="s">
        <v>205</v>
      </c>
      <c r="CU11" s="526"/>
      <c r="CV11" s="526"/>
      <c r="CW11" s="526"/>
      <c r="CX11" s="526"/>
      <c r="CY11" s="526"/>
      <c r="CZ11" s="526"/>
      <c r="DA11" s="527"/>
      <c r="DB11" s="525" t="s">
        <v>205</v>
      </c>
      <c r="DC11" s="526"/>
      <c r="DD11" s="526"/>
      <c r="DE11" s="526"/>
      <c r="DF11" s="526"/>
      <c r="DG11" s="526"/>
      <c r="DH11" s="526"/>
      <c r="DI11" s="527"/>
    </row>
    <row r="12" spans="1:119" ht="18.75" customHeight="1" x14ac:dyDescent="0.2">
      <c r="A12" s="2"/>
      <c r="B12" s="411" t="s">
        <v>60</v>
      </c>
      <c r="C12" s="412"/>
      <c r="D12" s="412"/>
      <c r="E12" s="412"/>
      <c r="F12" s="412"/>
      <c r="G12" s="412"/>
      <c r="H12" s="412"/>
      <c r="I12" s="412"/>
      <c r="J12" s="412"/>
      <c r="K12" s="413"/>
      <c r="L12" s="528" t="s">
        <v>207</v>
      </c>
      <c r="M12" s="529"/>
      <c r="N12" s="529"/>
      <c r="O12" s="529"/>
      <c r="P12" s="529"/>
      <c r="Q12" s="530"/>
      <c r="R12" s="531">
        <v>59953</v>
      </c>
      <c r="S12" s="532"/>
      <c r="T12" s="532"/>
      <c r="U12" s="532"/>
      <c r="V12" s="533"/>
      <c r="W12" s="534" t="s">
        <v>9</v>
      </c>
      <c r="X12" s="493"/>
      <c r="Y12" s="493"/>
      <c r="Z12" s="493"/>
      <c r="AA12" s="493"/>
      <c r="AB12" s="535"/>
      <c r="AC12" s="536" t="s">
        <v>121</v>
      </c>
      <c r="AD12" s="537"/>
      <c r="AE12" s="537"/>
      <c r="AF12" s="537"/>
      <c r="AG12" s="538"/>
      <c r="AH12" s="536" t="s">
        <v>208</v>
      </c>
      <c r="AI12" s="537"/>
      <c r="AJ12" s="537"/>
      <c r="AK12" s="537"/>
      <c r="AL12" s="539"/>
      <c r="AM12" s="491" t="s">
        <v>210</v>
      </c>
      <c r="AN12" s="453"/>
      <c r="AO12" s="453"/>
      <c r="AP12" s="453"/>
      <c r="AQ12" s="453"/>
      <c r="AR12" s="453"/>
      <c r="AS12" s="453"/>
      <c r="AT12" s="454"/>
      <c r="AU12" s="492" t="s">
        <v>77</v>
      </c>
      <c r="AV12" s="493"/>
      <c r="AW12" s="493"/>
      <c r="AX12" s="493"/>
      <c r="AY12" s="459" t="s">
        <v>212</v>
      </c>
      <c r="AZ12" s="460"/>
      <c r="BA12" s="460"/>
      <c r="BB12" s="460"/>
      <c r="BC12" s="460"/>
      <c r="BD12" s="460"/>
      <c r="BE12" s="460"/>
      <c r="BF12" s="460"/>
      <c r="BG12" s="460"/>
      <c r="BH12" s="460"/>
      <c r="BI12" s="460"/>
      <c r="BJ12" s="460"/>
      <c r="BK12" s="460"/>
      <c r="BL12" s="460"/>
      <c r="BM12" s="461"/>
      <c r="BN12" s="462">
        <v>100000</v>
      </c>
      <c r="BO12" s="463"/>
      <c r="BP12" s="463"/>
      <c r="BQ12" s="463"/>
      <c r="BR12" s="463"/>
      <c r="BS12" s="463"/>
      <c r="BT12" s="463"/>
      <c r="BU12" s="464"/>
      <c r="BV12" s="462">
        <v>400000</v>
      </c>
      <c r="BW12" s="463"/>
      <c r="BX12" s="463"/>
      <c r="BY12" s="463"/>
      <c r="BZ12" s="463"/>
      <c r="CA12" s="463"/>
      <c r="CB12" s="463"/>
      <c r="CC12" s="464"/>
      <c r="CD12" s="473" t="s">
        <v>213</v>
      </c>
      <c r="CE12" s="424"/>
      <c r="CF12" s="424"/>
      <c r="CG12" s="424"/>
      <c r="CH12" s="424"/>
      <c r="CI12" s="424"/>
      <c r="CJ12" s="424"/>
      <c r="CK12" s="424"/>
      <c r="CL12" s="424"/>
      <c r="CM12" s="424"/>
      <c r="CN12" s="424"/>
      <c r="CO12" s="424"/>
      <c r="CP12" s="424"/>
      <c r="CQ12" s="424"/>
      <c r="CR12" s="424"/>
      <c r="CS12" s="474"/>
      <c r="CT12" s="525" t="s">
        <v>205</v>
      </c>
      <c r="CU12" s="526"/>
      <c r="CV12" s="526"/>
      <c r="CW12" s="526"/>
      <c r="CX12" s="526"/>
      <c r="CY12" s="526"/>
      <c r="CZ12" s="526"/>
      <c r="DA12" s="527"/>
      <c r="DB12" s="525" t="s">
        <v>205</v>
      </c>
      <c r="DC12" s="526"/>
      <c r="DD12" s="526"/>
      <c r="DE12" s="526"/>
      <c r="DF12" s="526"/>
      <c r="DG12" s="526"/>
      <c r="DH12" s="526"/>
      <c r="DI12" s="527"/>
    </row>
    <row r="13" spans="1:119" ht="18.75" customHeight="1" x14ac:dyDescent="0.2">
      <c r="A13" s="2"/>
      <c r="B13" s="414"/>
      <c r="C13" s="415"/>
      <c r="D13" s="415"/>
      <c r="E13" s="415"/>
      <c r="F13" s="415"/>
      <c r="G13" s="415"/>
      <c r="H13" s="415"/>
      <c r="I13" s="415"/>
      <c r="J13" s="415"/>
      <c r="K13" s="416"/>
      <c r="L13" s="15"/>
      <c r="M13" s="514" t="s">
        <v>214</v>
      </c>
      <c r="N13" s="515"/>
      <c r="O13" s="515"/>
      <c r="P13" s="515"/>
      <c r="Q13" s="516"/>
      <c r="R13" s="517">
        <v>59594</v>
      </c>
      <c r="S13" s="518"/>
      <c r="T13" s="518"/>
      <c r="U13" s="518"/>
      <c r="V13" s="519"/>
      <c r="W13" s="396" t="s">
        <v>216</v>
      </c>
      <c r="X13" s="338"/>
      <c r="Y13" s="338"/>
      <c r="Z13" s="338"/>
      <c r="AA13" s="338"/>
      <c r="AB13" s="339"/>
      <c r="AC13" s="455">
        <v>1896</v>
      </c>
      <c r="AD13" s="456"/>
      <c r="AE13" s="456"/>
      <c r="AF13" s="456"/>
      <c r="AG13" s="457"/>
      <c r="AH13" s="455">
        <v>2123</v>
      </c>
      <c r="AI13" s="456"/>
      <c r="AJ13" s="456"/>
      <c r="AK13" s="456"/>
      <c r="AL13" s="458"/>
      <c r="AM13" s="491" t="s">
        <v>217</v>
      </c>
      <c r="AN13" s="453"/>
      <c r="AO13" s="453"/>
      <c r="AP13" s="453"/>
      <c r="AQ13" s="453"/>
      <c r="AR13" s="453"/>
      <c r="AS13" s="453"/>
      <c r="AT13" s="454"/>
      <c r="AU13" s="492" t="s">
        <v>192</v>
      </c>
      <c r="AV13" s="493"/>
      <c r="AW13" s="493"/>
      <c r="AX13" s="493"/>
      <c r="AY13" s="459" t="s">
        <v>220</v>
      </c>
      <c r="AZ13" s="460"/>
      <c r="BA13" s="460"/>
      <c r="BB13" s="460"/>
      <c r="BC13" s="460"/>
      <c r="BD13" s="460"/>
      <c r="BE13" s="460"/>
      <c r="BF13" s="460"/>
      <c r="BG13" s="460"/>
      <c r="BH13" s="460"/>
      <c r="BI13" s="460"/>
      <c r="BJ13" s="460"/>
      <c r="BK13" s="460"/>
      <c r="BL13" s="460"/>
      <c r="BM13" s="461"/>
      <c r="BN13" s="462">
        <v>-11344</v>
      </c>
      <c r="BO13" s="463"/>
      <c r="BP13" s="463"/>
      <c r="BQ13" s="463"/>
      <c r="BR13" s="463"/>
      <c r="BS13" s="463"/>
      <c r="BT13" s="463"/>
      <c r="BU13" s="464"/>
      <c r="BV13" s="462">
        <v>-457169</v>
      </c>
      <c r="BW13" s="463"/>
      <c r="BX13" s="463"/>
      <c r="BY13" s="463"/>
      <c r="BZ13" s="463"/>
      <c r="CA13" s="463"/>
      <c r="CB13" s="463"/>
      <c r="CC13" s="464"/>
      <c r="CD13" s="473" t="s">
        <v>222</v>
      </c>
      <c r="CE13" s="424"/>
      <c r="CF13" s="424"/>
      <c r="CG13" s="424"/>
      <c r="CH13" s="424"/>
      <c r="CI13" s="424"/>
      <c r="CJ13" s="424"/>
      <c r="CK13" s="424"/>
      <c r="CL13" s="424"/>
      <c r="CM13" s="424"/>
      <c r="CN13" s="424"/>
      <c r="CO13" s="424"/>
      <c r="CP13" s="424"/>
      <c r="CQ13" s="424"/>
      <c r="CR13" s="424"/>
      <c r="CS13" s="474"/>
      <c r="CT13" s="325">
        <v>10.7</v>
      </c>
      <c r="CU13" s="326"/>
      <c r="CV13" s="326"/>
      <c r="CW13" s="326"/>
      <c r="CX13" s="326"/>
      <c r="CY13" s="326"/>
      <c r="CZ13" s="326"/>
      <c r="DA13" s="327"/>
      <c r="DB13" s="325">
        <v>10.6</v>
      </c>
      <c r="DC13" s="326"/>
      <c r="DD13" s="326"/>
      <c r="DE13" s="326"/>
      <c r="DF13" s="326"/>
      <c r="DG13" s="326"/>
      <c r="DH13" s="326"/>
      <c r="DI13" s="327"/>
    </row>
    <row r="14" spans="1:119" ht="18.75" customHeight="1" x14ac:dyDescent="0.2">
      <c r="A14" s="2"/>
      <c r="B14" s="414"/>
      <c r="C14" s="415"/>
      <c r="D14" s="415"/>
      <c r="E14" s="415"/>
      <c r="F14" s="415"/>
      <c r="G14" s="415"/>
      <c r="H14" s="415"/>
      <c r="I14" s="415"/>
      <c r="J14" s="415"/>
      <c r="K14" s="416"/>
      <c r="L14" s="504" t="s">
        <v>223</v>
      </c>
      <c r="M14" s="523"/>
      <c r="N14" s="523"/>
      <c r="O14" s="523"/>
      <c r="P14" s="523"/>
      <c r="Q14" s="524"/>
      <c r="R14" s="517">
        <v>60570</v>
      </c>
      <c r="S14" s="518"/>
      <c r="T14" s="518"/>
      <c r="U14" s="518"/>
      <c r="V14" s="519"/>
      <c r="W14" s="384"/>
      <c r="X14" s="341"/>
      <c r="Y14" s="341"/>
      <c r="Z14" s="341"/>
      <c r="AA14" s="341"/>
      <c r="AB14" s="342"/>
      <c r="AC14" s="507">
        <v>6.7</v>
      </c>
      <c r="AD14" s="508"/>
      <c r="AE14" s="508"/>
      <c r="AF14" s="508"/>
      <c r="AG14" s="509"/>
      <c r="AH14" s="507">
        <v>7.3</v>
      </c>
      <c r="AI14" s="508"/>
      <c r="AJ14" s="508"/>
      <c r="AK14" s="508"/>
      <c r="AL14" s="510"/>
      <c r="AM14" s="491"/>
      <c r="AN14" s="453"/>
      <c r="AO14" s="453"/>
      <c r="AP14" s="453"/>
      <c r="AQ14" s="453"/>
      <c r="AR14" s="453"/>
      <c r="AS14" s="453"/>
      <c r="AT14" s="454"/>
      <c r="AU14" s="492"/>
      <c r="AV14" s="493"/>
      <c r="AW14" s="493"/>
      <c r="AX14" s="493"/>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468" t="s">
        <v>227</v>
      </c>
      <c r="CE14" s="469"/>
      <c r="CF14" s="469"/>
      <c r="CG14" s="469"/>
      <c r="CH14" s="469"/>
      <c r="CI14" s="469"/>
      <c r="CJ14" s="469"/>
      <c r="CK14" s="469"/>
      <c r="CL14" s="469"/>
      <c r="CM14" s="469"/>
      <c r="CN14" s="469"/>
      <c r="CO14" s="469"/>
      <c r="CP14" s="469"/>
      <c r="CQ14" s="469"/>
      <c r="CR14" s="469"/>
      <c r="CS14" s="470"/>
      <c r="CT14" s="511">
        <v>40.799999999999997</v>
      </c>
      <c r="CU14" s="512"/>
      <c r="CV14" s="512"/>
      <c r="CW14" s="512"/>
      <c r="CX14" s="512"/>
      <c r="CY14" s="512"/>
      <c r="CZ14" s="512"/>
      <c r="DA14" s="513"/>
      <c r="DB14" s="511">
        <v>59.4</v>
      </c>
      <c r="DC14" s="512"/>
      <c r="DD14" s="512"/>
      <c r="DE14" s="512"/>
      <c r="DF14" s="512"/>
      <c r="DG14" s="512"/>
      <c r="DH14" s="512"/>
      <c r="DI14" s="513"/>
    </row>
    <row r="15" spans="1:119" ht="18.75" customHeight="1" x14ac:dyDescent="0.2">
      <c r="A15" s="2"/>
      <c r="B15" s="414"/>
      <c r="C15" s="415"/>
      <c r="D15" s="415"/>
      <c r="E15" s="415"/>
      <c r="F15" s="415"/>
      <c r="G15" s="415"/>
      <c r="H15" s="415"/>
      <c r="I15" s="415"/>
      <c r="J15" s="415"/>
      <c r="K15" s="416"/>
      <c r="L15" s="15"/>
      <c r="M15" s="514" t="s">
        <v>214</v>
      </c>
      <c r="N15" s="515"/>
      <c r="O15" s="515"/>
      <c r="P15" s="515"/>
      <c r="Q15" s="516"/>
      <c r="R15" s="517">
        <v>60208</v>
      </c>
      <c r="S15" s="518"/>
      <c r="T15" s="518"/>
      <c r="U15" s="518"/>
      <c r="V15" s="519"/>
      <c r="W15" s="396" t="s">
        <v>6</v>
      </c>
      <c r="X15" s="338"/>
      <c r="Y15" s="338"/>
      <c r="Z15" s="338"/>
      <c r="AA15" s="338"/>
      <c r="AB15" s="339"/>
      <c r="AC15" s="455">
        <v>8262</v>
      </c>
      <c r="AD15" s="456"/>
      <c r="AE15" s="456"/>
      <c r="AF15" s="456"/>
      <c r="AG15" s="457"/>
      <c r="AH15" s="455">
        <v>8642</v>
      </c>
      <c r="AI15" s="456"/>
      <c r="AJ15" s="456"/>
      <c r="AK15" s="456"/>
      <c r="AL15" s="458"/>
      <c r="AM15" s="491"/>
      <c r="AN15" s="453"/>
      <c r="AO15" s="453"/>
      <c r="AP15" s="453"/>
      <c r="AQ15" s="453"/>
      <c r="AR15" s="453"/>
      <c r="AS15" s="453"/>
      <c r="AT15" s="454"/>
      <c r="AU15" s="492"/>
      <c r="AV15" s="493"/>
      <c r="AW15" s="493"/>
      <c r="AX15" s="493"/>
      <c r="AY15" s="465" t="s">
        <v>230</v>
      </c>
      <c r="AZ15" s="466"/>
      <c r="BA15" s="466"/>
      <c r="BB15" s="466"/>
      <c r="BC15" s="466"/>
      <c r="BD15" s="466"/>
      <c r="BE15" s="466"/>
      <c r="BF15" s="466"/>
      <c r="BG15" s="466"/>
      <c r="BH15" s="466"/>
      <c r="BI15" s="466"/>
      <c r="BJ15" s="466"/>
      <c r="BK15" s="466"/>
      <c r="BL15" s="466"/>
      <c r="BM15" s="467"/>
      <c r="BN15" s="449">
        <v>7274065</v>
      </c>
      <c r="BO15" s="450"/>
      <c r="BP15" s="450"/>
      <c r="BQ15" s="450"/>
      <c r="BR15" s="450"/>
      <c r="BS15" s="450"/>
      <c r="BT15" s="450"/>
      <c r="BU15" s="451"/>
      <c r="BV15" s="449">
        <v>7480292</v>
      </c>
      <c r="BW15" s="450"/>
      <c r="BX15" s="450"/>
      <c r="BY15" s="450"/>
      <c r="BZ15" s="450"/>
      <c r="CA15" s="450"/>
      <c r="CB15" s="450"/>
      <c r="CC15" s="451"/>
      <c r="CD15" s="520" t="s">
        <v>215</v>
      </c>
      <c r="CE15" s="521"/>
      <c r="CF15" s="521"/>
      <c r="CG15" s="521"/>
      <c r="CH15" s="521"/>
      <c r="CI15" s="521"/>
      <c r="CJ15" s="521"/>
      <c r="CK15" s="521"/>
      <c r="CL15" s="521"/>
      <c r="CM15" s="521"/>
      <c r="CN15" s="521"/>
      <c r="CO15" s="521"/>
      <c r="CP15" s="521"/>
      <c r="CQ15" s="521"/>
      <c r="CR15" s="521"/>
      <c r="CS15" s="522"/>
      <c r="CT15" s="29"/>
      <c r="CU15" s="32"/>
      <c r="CV15" s="32"/>
      <c r="CW15" s="32"/>
      <c r="CX15" s="32"/>
      <c r="CY15" s="32"/>
      <c r="CZ15" s="32"/>
      <c r="DA15" s="35"/>
      <c r="DB15" s="29"/>
      <c r="DC15" s="32"/>
      <c r="DD15" s="32"/>
      <c r="DE15" s="32"/>
      <c r="DF15" s="32"/>
      <c r="DG15" s="32"/>
      <c r="DH15" s="32"/>
      <c r="DI15" s="35"/>
    </row>
    <row r="16" spans="1:119" ht="18.75" customHeight="1" x14ac:dyDescent="0.2">
      <c r="A16" s="2"/>
      <c r="B16" s="414"/>
      <c r="C16" s="415"/>
      <c r="D16" s="415"/>
      <c r="E16" s="415"/>
      <c r="F16" s="415"/>
      <c r="G16" s="415"/>
      <c r="H16" s="415"/>
      <c r="I16" s="415"/>
      <c r="J16" s="415"/>
      <c r="K16" s="416"/>
      <c r="L16" s="504" t="s">
        <v>47</v>
      </c>
      <c r="M16" s="505"/>
      <c r="N16" s="505"/>
      <c r="O16" s="505"/>
      <c r="P16" s="505"/>
      <c r="Q16" s="506"/>
      <c r="R16" s="501" t="s">
        <v>231</v>
      </c>
      <c r="S16" s="502"/>
      <c r="T16" s="502"/>
      <c r="U16" s="502"/>
      <c r="V16" s="503"/>
      <c r="W16" s="384"/>
      <c r="X16" s="341"/>
      <c r="Y16" s="341"/>
      <c r="Z16" s="341"/>
      <c r="AA16" s="341"/>
      <c r="AB16" s="342"/>
      <c r="AC16" s="507">
        <v>29</v>
      </c>
      <c r="AD16" s="508"/>
      <c r="AE16" s="508"/>
      <c r="AF16" s="508"/>
      <c r="AG16" s="509"/>
      <c r="AH16" s="507">
        <v>29.7</v>
      </c>
      <c r="AI16" s="508"/>
      <c r="AJ16" s="508"/>
      <c r="AK16" s="508"/>
      <c r="AL16" s="510"/>
      <c r="AM16" s="491"/>
      <c r="AN16" s="453"/>
      <c r="AO16" s="453"/>
      <c r="AP16" s="453"/>
      <c r="AQ16" s="453"/>
      <c r="AR16" s="453"/>
      <c r="AS16" s="453"/>
      <c r="AT16" s="454"/>
      <c r="AU16" s="492"/>
      <c r="AV16" s="493"/>
      <c r="AW16" s="493"/>
      <c r="AX16" s="493"/>
      <c r="AY16" s="459" t="s">
        <v>118</v>
      </c>
      <c r="AZ16" s="460"/>
      <c r="BA16" s="460"/>
      <c r="BB16" s="460"/>
      <c r="BC16" s="460"/>
      <c r="BD16" s="460"/>
      <c r="BE16" s="460"/>
      <c r="BF16" s="460"/>
      <c r="BG16" s="460"/>
      <c r="BH16" s="460"/>
      <c r="BI16" s="460"/>
      <c r="BJ16" s="460"/>
      <c r="BK16" s="460"/>
      <c r="BL16" s="460"/>
      <c r="BM16" s="461"/>
      <c r="BN16" s="462">
        <v>13807284</v>
      </c>
      <c r="BO16" s="463"/>
      <c r="BP16" s="463"/>
      <c r="BQ16" s="463"/>
      <c r="BR16" s="463"/>
      <c r="BS16" s="463"/>
      <c r="BT16" s="463"/>
      <c r="BU16" s="464"/>
      <c r="BV16" s="462">
        <v>13464575</v>
      </c>
      <c r="BW16" s="463"/>
      <c r="BX16" s="463"/>
      <c r="BY16" s="463"/>
      <c r="BZ16" s="463"/>
      <c r="CA16" s="463"/>
      <c r="CB16" s="463"/>
      <c r="CC16" s="464"/>
      <c r="CD16" s="22"/>
      <c r="CE16" s="323"/>
      <c r="CF16" s="323"/>
      <c r="CG16" s="323"/>
      <c r="CH16" s="323"/>
      <c r="CI16" s="323"/>
      <c r="CJ16" s="323"/>
      <c r="CK16" s="323"/>
      <c r="CL16" s="323"/>
      <c r="CM16" s="323"/>
      <c r="CN16" s="323"/>
      <c r="CO16" s="323"/>
      <c r="CP16" s="323"/>
      <c r="CQ16" s="323"/>
      <c r="CR16" s="323"/>
      <c r="CS16" s="324"/>
      <c r="CT16" s="325"/>
      <c r="CU16" s="326"/>
      <c r="CV16" s="326"/>
      <c r="CW16" s="326"/>
      <c r="CX16" s="326"/>
      <c r="CY16" s="326"/>
      <c r="CZ16" s="326"/>
      <c r="DA16" s="327"/>
      <c r="DB16" s="325"/>
      <c r="DC16" s="326"/>
      <c r="DD16" s="326"/>
      <c r="DE16" s="326"/>
      <c r="DF16" s="326"/>
      <c r="DG16" s="326"/>
      <c r="DH16" s="326"/>
      <c r="DI16" s="327"/>
    </row>
    <row r="17" spans="1:113" ht="18.75" customHeight="1" x14ac:dyDescent="0.2">
      <c r="A17" s="2"/>
      <c r="B17" s="417"/>
      <c r="C17" s="418"/>
      <c r="D17" s="418"/>
      <c r="E17" s="418"/>
      <c r="F17" s="418"/>
      <c r="G17" s="418"/>
      <c r="H17" s="418"/>
      <c r="I17" s="418"/>
      <c r="J17" s="418"/>
      <c r="K17" s="419"/>
      <c r="L17" s="16"/>
      <c r="M17" s="498" t="s">
        <v>111</v>
      </c>
      <c r="N17" s="499"/>
      <c r="O17" s="499"/>
      <c r="P17" s="499"/>
      <c r="Q17" s="500"/>
      <c r="R17" s="501" t="s">
        <v>231</v>
      </c>
      <c r="S17" s="502"/>
      <c r="T17" s="502"/>
      <c r="U17" s="502"/>
      <c r="V17" s="503"/>
      <c r="W17" s="396" t="s">
        <v>103</v>
      </c>
      <c r="X17" s="338"/>
      <c r="Y17" s="338"/>
      <c r="Z17" s="338"/>
      <c r="AA17" s="338"/>
      <c r="AB17" s="339"/>
      <c r="AC17" s="455">
        <v>18327</v>
      </c>
      <c r="AD17" s="456"/>
      <c r="AE17" s="456"/>
      <c r="AF17" s="456"/>
      <c r="AG17" s="457"/>
      <c r="AH17" s="455">
        <v>18299</v>
      </c>
      <c r="AI17" s="456"/>
      <c r="AJ17" s="456"/>
      <c r="AK17" s="456"/>
      <c r="AL17" s="458"/>
      <c r="AM17" s="491"/>
      <c r="AN17" s="453"/>
      <c r="AO17" s="453"/>
      <c r="AP17" s="453"/>
      <c r="AQ17" s="453"/>
      <c r="AR17" s="453"/>
      <c r="AS17" s="453"/>
      <c r="AT17" s="454"/>
      <c r="AU17" s="492"/>
      <c r="AV17" s="493"/>
      <c r="AW17" s="493"/>
      <c r="AX17" s="493"/>
      <c r="AY17" s="459" t="s">
        <v>232</v>
      </c>
      <c r="AZ17" s="460"/>
      <c r="BA17" s="460"/>
      <c r="BB17" s="460"/>
      <c r="BC17" s="460"/>
      <c r="BD17" s="460"/>
      <c r="BE17" s="460"/>
      <c r="BF17" s="460"/>
      <c r="BG17" s="460"/>
      <c r="BH17" s="460"/>
      <c r="BI17" s="460"/>
      <c r="BJ17" s="460"/>
      <c r="BK17" s="460"/>
      <c r="BL17" s="460"/>
      <c r="BM17" s="461"/>
      <c r="BN17" s="462">
        <v>9195176</v>
      </c>
      <c r="BO17" s="463"/>
      <c r="BP17" s="463"/>
      <c r="BQ17" s="463"/>
      <c r="BR17" s="463"/>
      <c r="BS17" s="463"/>
      <c r="BT17" s="463"/>
      <c r="BU17" s="464"/>
      <c r="BV17" s="462">
        <v>9457221</v>
      </c>
      <c r="BW17" s="463"/>
      <c r="BX17" s="463"/>
      <c r="BY17" s="463"/>
      <c r="BZ17" s="463"/>
      <c r="CA17" s="463"/>
      <c r="CB17" s="463"/>
      <c r="CC17" s="464"/>
      <c r="CD17" s="22"/>
      <c r="CE17" s="323"/>
      <c r="CF17" s="323"/>
      <c r="CG17" s="323"/>
      <c r="CH17" s="323"/>
      <c r="CI17" s="323"/>
      <c r="CJ17" s="323"/>
      <c r="CK17" s="323"/>
      <c r="CL17" s="323"/>
      <c r="CM17" s="323"/>
      <c r="CN17" s="323"/>
      <c r="CO17" s="323"/>
      <c r="CP17" s="323"/>
      <c r="CQ17" s="323"/>
      <c r="CR17" s="323"/>
      <c r="CS17" s="324"/>
      <c r="CT17" s="325"/>
      <c r="CU17" s="326"/>
      <c r="CV17" s="326"/>
      <c r="CW17" s="326"/>
      <c r="CX17" s="326"/>
      <c r="CY17" s="326"/>
      <c r="CZ17" s="326"/>
      <c r="DA17" s="327"/>
      <c r="DB17" s="325"/>
      <c r="DC17" s="326"/>
      <c r="DD17" s="326"/>
      <c r="DE17" s="326"/>
      <c r="DF17" s="326"/>
      <c r="DG17" s="326"/>
      <c r="DH17" s="326"/>
      <c r="DI17" s="327"/>
    </row>
    <row r="18" spans="1:113" ht="18.75" customHeight="1" x14ac:dyDescent="0.2">
      <c r="A18" s="2"/>
      <c r="B18" s="478" t="s">
        <v>234</v>
      </c>
      <c r="C18" s="410"/>
      <c r="D18" s="410"/>
      <c r="E18" s="479"/>
      <c r="F18" s="479"/>
      <c r="G18" s="479"/>
      <c r="H18" s="479"/>
      <c r="I18" s="479"/>
      <c r="J18" s="479"/>
      <c r="K18" s="479"/>
      <c r="L18" s="494">
        <v>336.87</v>
      </c>
      <c r="M18" s="494"/>
      <c r="N18" s="494"/>
      <c r="O18" s="494"/>
      <c r="P18" s="494"/>
      <c r="Q18" s="494"/>
      <c r="R18" s="495"/>
      <c r="S18" s="495"/>
      <c r="T18" s="495"/>
      <c r="U18" s="495"/>
      <c r="V18" s="496"/>
      <c r="W18" s="397"/>
      <c r="X18" s="398"/>
      <c r="Y18" s="398"/>
      <c r="Z18" s="398"/>
      <c r="AA18" s="398"/>
      <c r="AB18" s="391"/>
      <c r="AC18" s="434">
        <v>64.3</v>
      </c>
      <c r="AD18" s="435"/>
      <c r="AE18" s="435"/>
      <c r="AF18" s="435"/>
      <c r="AG18" s="497"/>
      <c r="AH18" s="434">
        <v>63</v>
      </c>
      <c r="AI18" s="435"/>
      <c r="AJ18" s="435"/>
      <c r="AK18" s="435"/>
      <c r="AL18" s="436"/>
      <c r="AM18" s="491"/>
      <c r="AN18" s="453"/>
      <c r="AO18" s="453"/>
      <c r="AP18" s="453"/>
      <c r="AQ18" s="453"/>
      <c r="AR18" s="453"/>
      <c r="AS18" s="453"/>
      <c r="AT18" s="454"/>
      <c r="AU18" s="492"/>
      <c r="AV18" s="493"/>
      <c r="AW18" s="493"/>
      <c r="AX18" s="493"/>
      <c r="AY18" s="459" t="s">
        <v>235</v>
      </c>
      <c r="AZ18" s="460"/>
      <c r="BA18" s="460"/>
      <c r="BB18" s="460"/>
      <c r="BC18" s="460"/>
      <c r="BD18" s="460"/>
      <c r="BE18" s="460"/>
      <c r="BF18" s="460"/>
      <c r="BG18" s="460"/>
      <c r="BH18" s="460"/>
      <c r="BI18" s="460"/>
      <c r="BJ18" s="460"/>
      <c r="BK18" s="460"/>
      <c r="BL18" s="460"/>
      <c r="BM18" s="461"/>
      <c r="BN18" s="462">
        <v>15672094</v>
      </c>
      <c r="BO18" s="463"/>
      <c r="BP18" s="463"/>
      <c r="BQ18" s="463"/>
      <c r="BR18" s="463"/>
      <c r="BS18" s="463"/>
      <c r="BT18" s="463"/>
      <c r="BU18" s="464"/>
      <c r="BV18" s="462">
        <v>15695628</v>
      </c>
      <c r="BW18" s="463"/>
      <c r="BX18" s="463"/>
      <c r="BY18" s="463"/>
      <c r="BZ18" s="463"/>
      <c r="CA18" s="463"/>
      <c r="CB18" s="463"/>
      <c r="CC18" s="464"/>
      <c r="CD18" s="22"/>
      <c r="CE18" s="323"/>
      <c r="CF18" s="323"/>
      <c r="CG18" s="323"/>
      <c r="CH18" s="323"/>
      <c r="CI18" s="323"/>
      <c r="CJ18" s="323"/>
      <c r="CK18" s="323"/>
      <c r="CL18" s="323"/>
      <c r="CM18" s="323"/>
      <c r="CN18" s="323"/>
      <c r="CO18" s="323"/>
      <c r="CP18" s="323"/>
      <c r="CQ18" s="323"/>
      <c r="CR18" s="323"/>
      <c r="CS18" s="324"/>
      <c r="CT18" s="325"/>
      <c r="CU18" s="326"/>
      <c r="CV18" s="326"/>
      <c r="CW18" s="326"/>
      <c r="CX18" s="326"/>
      <c r="CY18" s="326"/>
      <c r="CZ18" s="326"/>
      <c r="DA18" s="327"/>
      <c r="DB18" s="325"/>
      <c r="DC18" s="326"/>
      <c r="DD18" s="326"/>
      <c r="DE18" s="326"/>
      <c r="DF18" s="326"/>
      <c r="DG18" s="326"/>
      <c r="DH18" s="326"/>
      <c r="DI18" s="327"/>
    </row>
    <row r="19" spans="1:113" ht="18.75" customHeight="1" x14ac:dyDescent="0.2">
      <c r="A19" s="2"/>
      <c r="B19" s="478" t="s">
        <v>73</v>
      </c>
      <c r="C19" s="410"/>
      <c r="D19" s="410"/>
      <c r="E19" s="479"/>
      <c r="F19" s="479"/>
      <c r="G19" s="479"/>
      <c r="H19" s="479"/>
      <c r="I19" s="479"/>
      <c r="J19" s="479"/>
      <c r="K19" s="479"/>
      <c r="L19" s="480">
        <v>177</v>
      </c>
      <c r="M19" s="480"/>
      <c r="N19" s="480"/>
      <c r="O19" s="480"/>
      <c r="P19" s="480"/>
      <c r="Q19" s="480"/>
      <c r="R19" s="481"/>
      <c r="S19" s="481"/>
      <c r="T19" s="481"/>
      <c r="U19" s="481"/>
      <c r="V19" s="482"/>
      <c r="W19" s="380"/>
      <c r="X19" s="381"/>
      <c r="Y19" s="381"/>
      <c r="Z19" s="381"/>
      <c r="AA19" s="381"/>
      <c r="AB19" s="381"/>
      <c r="AC19" s="489"/>
      <c r="AD19" s="489"/>
      <c r="AE19" s="489"/>
      <c r="AF19" s="489"/>
      <c r="AG19" s="489"/>
      <c r="AH19" s="489"/>
      <c r="AI19" s="489"/>
      <c r="AJ19" s="489"/>
      <c r="AK19" s="489"/>
      <c r="AL19" s="490"/>
      <c r="AM19" s="491"/>
      <c r="AN19" s="453"/>
      <c r="AO19" s="453"/>
      <c r="AP19" s="453"/>
      <c r="AQ19" s="453"/>
      <c r="AR19" s="453"/>
      <c r="AS19" s="453"/>
      <c r="AT19" s="454"/>
      <c r="AU19" s="492"/>
      <c r="AV19" s="493"/>
      <c r="AW19" s="493"/>
      <c r="AX19" s="493"/>
      <c r="AY19" s="459" t="s">
        <v>224</v>
      </c>
      <c r="AZ19" s="460"/>
      <c r="BA19" s="460"/>
      <c r="BB19" s="460"/>
      <c r="BC19" s="460"/>
      <c r="BD19" s="460"/>
      <c r="BE19" s="460"/>
      <c r="BF19" s="460"/>
      <c r="BG19" s="460"/>
      <c r="BH19" s="460"/>
      <c r="BI19" s="460"/>
      <c r="BJ19" s="460"/>
      <c r="BK19" s="460"/>
      <c r="BL19" s="460"/>
      <c r="BM19" s="461"/>
      <c r="BN19" s="462">
        <v>20621489</v>
      </c>
      <c r="BO19" s="463"/>
      <c r="BP19" s="463"/>
      <c r="BQ19" s="463"/>
      <c r="BR19" s="463"/>
      <c r="BS19" s="463"/>
      <c r="BT19" s="463"/>
      <c r="BU19" s="464"/>
      <c r="BV19" s="462">
        <v>19989046</v>
      </c>
      <c r="BW19" s="463"/>
      <c r="BX19" s="463"/>
      <c r="BY19" s="463"/>
      <c r="BZ19" s="463"/>
      <c r="CA19" s="463"/>
      <c r="CB19" s="463"/>
      <c r="CC19" s="464"/>
      <c r="CD19" s="22"/>
      <c r="CE19" s="323"/>
      <c r="CF19" s="323"/>
      <c r="CG19" s="323"/>
      <c r="CH19" s="323"/>
      <c r="CI19" s="323"/>
      <c r="CJ19" s="323"/>
      <c r="CK19" s="323"/>
      <c r="CL19" s="323"/>
      <c r="CM19" s="323"/>
      <c r="CN19" s="323"/>
      <c r="CO19" s="323"/>
      <c r="CP19" s="323"/>
      <c r="CQ19" s="323"/>
      <c r="CR19" s="323"/>
      <c r="CS19" s="324"/>
      <c r="CT19" s="325"/>
      <c r="CU19" s="326"/>
      <c r="CV19" s="326"/>
      <c r="CW19" s="326"/>
      <c r="CX19" s="326"/>
      <c r="CY19" s="326"/>
      <c r="CZ19" s="326"/>
      <c r="DA19" s="327"/>
      <c r="DB19" s="325"/>
      <c r="DC19" s="326"/>
      <c r="DD19" s="326"/>
      <c r="DE19" s="326"/>
      <c r="DF19" s="326"/>
      <c r="DG19" s="326"/>
      <c r="DH19" s="326"/>
      <c r="DI19" s="327"/>
    </row>
    <row r="20" spans="1:113" ht="18.75" customHeight="1" x14ac:dyDescent="0.2">
      <c r="A20" s="2"/>
      <c r="B20" s="478" t="s">
        <v>236</v>
      </c>
      <c r="C20" s="410"/>
      <c r="D20" s="410"/>
      <c r="E20" s="479"/>
      <c r="F20" s="479"/>
      <c r="G20" s="479"/>
      <c r="H20" s="479"/>
      <c r="I20" s="479"/>
      <c r="J20" s="479"/>
      <c r="K20" s="479"/>
      <c r="L20" s="480">
        <v>25111</v>
      </c>
      <c r="M20" s="480"/>
      <c r="N20" s="480"/>
      <c r="O20" s="480"/>
      <c r="P20" s="480"/>
      <c r="Q20" s="480"/>
      <c r="R20" s="481"/>
      <c r="S20" s="481"/>
      <c r="T20" s="481"/>
      <c r="U20" s="481"/>
      <c r="V20" s="482"/>
      <c r="W20" s="397"/>
      <c r="X20" s="398"/>
      <c r="Y20" s="398"/>
      <c r="Z20" s="398"/>
      <c r="AA20" s="398"/>
      <c r="AB20" s="398"/>
      <c r="AC20" s="483"/>
      <c r="AD20" s="483"/>
      <c r="AE20" s="483"/>
      <c r="AF20" s="483"/>
      <c r="AG20" s="483"/>
      <c r="AH20" s="483"/>
      <c r="AI20" s="483"/>
      <c r="AJ20" s="483"/>
      <c r="AK20" s="483"/>
      <c r="AL20" s="484"/>
      <c r="AM20" s="485"/>
      <c r="AN20" s="426"/>
      <c r="AO20" s="426"/>
      <c r="AP20" s="426"/>
      <c r="AQ20" s="426"/>
      <c r="AR20" s="426"/>
      <c r="AS20" s="426"/>
      <c r="AT20" s="427"/>
      <c r="AU20" s="486"/>
      <c r="AV20" s="487"/>
      <c r="AW20" s="487"/>
      <c r="AX20" s="488"/>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2"/>
      <c r="CE20" s="323"/>
      <c r="CF20" s="323"/>
      <c r="CG20" s="323"/>
      <c r="CH20" s="323"/>
      <c r="CI20" s="323"/>
      <c r="CJ20" s="323"/>
      <c r="CK20" s="323"/>
      <c r="CL20" s="323"/>
      <c r="CM20" s="323"/>
      <c r="CN20" s="323"/>
      <c r="CO20" s="323"/>
      <c r="CP20" s="323"/>
      <c r="CQ20" s="323"/>
      <c r="CR20" s="323"/>
      <c r="CS20" s="324"/>
      <c r="CT20" s="325"/>
      <c r="CU20" s="326"/>
      <c r="CV20" s="326"/>
      <c r="CW20" s="326"/>
      <c r="CX20" s="326"/>
      <c r="CY20" s="326"/>
      <c r="CZ20" s="326"/>
      <c r="DA20" s="327"/>
      <c r="DB20" s="325"/>
      <c r="DC20" s="326"/>
      <c r="DD20" s="326"/>
      <c r="DE20" s="326"/>
      <c r="DF20" s="326"/>
      <c r="DG20" s="326"/>
      <c r="DH20" s="326"/>
      <c r="DI20" s="327"/>
    </row>
    <row r="21" spans="1:113" ht="18.75" customHeight="1" x14ac:dyDescent="0.2">
      <c r="A21" s="2"/>
      <c r="B21" s="475" t="s">
        <v>238</v>
      </c>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7"/>
      <c r="AY21" s="437"/>
      <c r="AZ21" s="438"/>
      <c r="BA21" s="438"/>
      <c r="BB21" s="438"/>
      <c r="BC21" s="438"/>
      <c r="BD21" s="438"/>
      <c r="BE21" s="438"/>
      <c r="BF21" s="438"/>
      <c r="BG21" s="438"/>
      <c r="BH21" s="438"/>
      <c r="BI21" s="438"/>
      <c r="BJ21" s="438"/>
      <c r="BK21" s="438"/>
      <c r="BL21" s="438"/>
      <c r="BM21" s="439"/>
      <c r="BN21" s="440"/>
      <c r="BO21" s="441"/>
      <c r="BP21" s="441"/>
      <c r="BQ21" s="441"/>
      <c r="BR21" s="441"/>
      <c r="BS21" s="441"/>
      <c r="BT21" s="441"/>
      <c r="BU21" s="442"/>
      <c r="BV21" s="440"/>
      <c r="BW21" s="441"/>
      <c r="BX21" s="441"/>
      <c r="BY21" s="441"/>
      <c r="BZ21" s="441"/>
      <c r="CA21" s="441"/>
      <c r="CB21" s="441"/>
      <c r="CC21" s="442"/>
      <c r="CD21" s="22"/>
      <c r="CE21" s="323"/>
      <c r="CF21" s="323"/>
      <c r="CG21" s="323"/>
      <c r="CH21" s="323"/>
      <c r="CI21" s="323"/>
      <c r="CJ21" s="323"/>
      <c r="CK21" s="323"/>
      <c r="CL21" s="323"/>
      <c r="CM21" s="323"/>
      <c r="CN21" s="323"/>
      <c r="CO21" s="323"/>
      <c r="CP21" s="323"/>
      <c r="CQ21" s="323"/>
      <c r="CR21" s="323"/>
      <c r="CS21" s="324"/>
      <c r="CT21" s="325"/>
      <c r="CU21" s="326"/>
      <c r="CV21" s="326"/>
      <c r="CW21" s="326"/>
      <c r="CX21" s="326"/>
      <c r="CY21" s="326"/>
      <c r="CZ21" s="326"/>
      <c r="DA21" s="327"/>
      <c r="DB21" s="325"/>
      <c r="DC21" s="326"/>
      <c r="DD21" s="326"/>
      <c r="DE21" s="326"/>
      <c r="DF21" s="326"/>
      <c r="DG21" s="326"/>
      <c r="DH21" s="326"/>
      <c r="DI21" s="327"/>
    </row>
    <row r="22" spans="1:113" ht="18.75" customHeight="1" x14ac:dyDescent="0.2">
      <c r="A22" s="2"/>
      <c r="B22" s="444" t="s">
        <v>239</v>
      </c>
      <c r="C22" s="358"/>
      <c r="D22" s="359"/>
      <c r="E22" s="337" t="s">
        <v>9</v>
      </c>
      <c r="F22" s="338"/>
      <c r="G22" s="338"/>
      <c r="H22" s="338"/>
      <c r="I22" s="338"/>
      <c r="J22" s="338"/>
      <c r="K22" s="339"/>
      <c r="L22" s="337" t="s">
        <v>241</v>
      </c>
      <c r="M22" s="338"/>
      <c r="N22" s="338"/>
      <c r="O22" s="338"/>
      <c r="P22" s="339"/>
      <c r="Q22" s="343" t="s">
        <v>242</v>
      </c>
      <c r="R22" s="344"/>
      <c r="S22" s="344"/>
      <c r="T22" s="344"/>
      <c r="U22" s="344"/>
      <c r="V22" s="345"/>
      <c r="W22" s="357" t="s">
        <v>244</v>
      </c>
      <c r="X22" s="358"/>
      <c r="Y22" s="359"/>
      <c r="Z22" s="337" t="s">
        <v>9</v>
      </c>
      <c r="AA22" s="338"/>
      <c r="AB22" s="338"/>
      <c r="AC22" s="338"/>
      <c r="AD22" s="338"/>
      <c r="AE22" s="338"/>
      <c r="AF22" s="338"/>
      <c r="AG22" s="339"/>
      <c r="AH22" s="349" t="s">
        <v>187</v>
      </c>
      <c r="AI22" s="338"/>
      <c r="AJ22" s="338"/>
      <c r="AK22" s="338"/>
      <c r="AL22" s="339"/>
      <c r="AM22" s="349" t="s">
        <v>246</v>
      </c>
      <c r="AN22" s="350"/>
      <c r="AO22" s="350"/>
      <c r="AP22" s="350"/>
      <c r="AQ22" s="350"/>
      <c r="AR22" s="351"/>
      <c r="AS22" s="343" t="s">
        <v>242</v>
      </c>
      <c r="AT22" s="344"/>
      <c r="AU22" s="344"/>
      <c r="AV22" s="344"/>
      <c r="AW22" s="344"/>
      <c r="AX22" s="355"/>
      <c r="AY22" s="465" t="s">
        <v>248</v>
      </c>
      <c r="AZ22" s="466"/>
      <c r="BA22" s="466"/>
      <c r="BB22" s="466"/>
      <c r="BC22" s="466"/>
      <c r="BD22" s="466"/>
      <c r="BE22" s="466"/>
      <c r="BF22" s="466"/>
      <c r="BG22" s="466"/>
      <c r="BH22" s="466"/>
      <c r="BI22" s="466"/>
      <c r="BJ22" s="466"/>
      <c r="BK22" s="466"/>
      <c r="BL22" s="466"/>
      <c r="BM22" s="467"/>
      <c r="BN22" s="449">
        <v>33052606</v>
      </c>
      <c r="BO22" s="450"/>
      <c r="BP22" s="450"/>
      <c r="BQ22" s="450"/>
      <c r="BR22" s="450"/>
      <c r="BS22" s="450"/>
      <c r="BT22" s="450"/>
      <c r="BU22" s="451"/>
      <c r="BV22" s="449">
        <v>34067309</v>
      </c>
      <c r="BW22" s="450"/>
      <c r="BX22" s="450"/>
      <c r="BY22" s="450"/>
      <c r="BZ22" s="450"/>
      <c r="CA22" s="450"/>
      <c r="CB22" s="450"/>
      <c r="CC22" s="451"/>
      <c r="CD22" s="22"/>
      <c r="CE22" s="323"/>
      <c r="CF22" s="323"/>
      <c r="CG22" s="323"/>
      <c r="CH22" s="323"/>
      <c r="CI22" s="323"/>
      <c r="CJ22" s="323"/>
      <c r="CK22" s="323"/>
      <c r="CL22" s="323"/>
      <c r="CM22" s="323"/>
      <c r="CN22" s="323"/>
      <c r="CO22" s="323"/>
      <c r="CP22" s="323"/>
      <c r="CQ22" s="323"/>
      <c r="CR22" s="323"/>
      <c r="CS22" s="324"/>
      <c r="CT22" s="325"/>
      <c r="CU22" s="326"/>
      <c r="CV22" s="326"/>
      <c r="CW22" s="326"/>
      <c r="CX22" s="326"/>
      <c r="CY22" s="326"/>
      <c r="CZ22" s="326"/>
      <c r="DA22" s="327"/>
      <c r="DB22" s="325"/>
      <c r="DC22" s="326"/>
      <c r="DD22" s="326"/>
      <c r="DE22" s="326"/>
      <c r="DF22" s="326"/>
      <c r="DG22" s="326"/>
      <c r="DH22" s="326"/>
      <c r="DI22" s="327"/>
    </row>
    <row r="23" spans="1:113" ht="18.75" customHeight="1" x14ac:dyDescent="0.2">
      <c r="A23" s="2"/>
      <c r="B23" s="445"/>
      <c r="C23" s="361"/>
      <c r="D23" s="362"/>
      <c r="E23" s="340"/>
      <c r="F23" s="341"/>
      <c r="G23" s="341"/>
      <c r="H23" s="341"/>
      <c r="I23" s="341"/>
      <c r="J23" s="341"/>
      <c r="K23" s="342"/>
      <c r="L23" s="340"/>
      <c r="M23" s="341"/>
      <c r="N23" s="341"/>
      <c r="O23" s="341"/>
      <c r="P23" s="342"/>
      <c r="Q23" s="346"/>
      <c r="R23" s="347"/>
      <c r="S23" s="347"/>
      <c r="T23" s="347"/>
      <c r="U23" s="347"/>
      <c r="V23" s="348"/>
      <c r="W23" s="360"/>
      <c r="X23" s="361"/>
      <c r="Y23" s="362"/>
      <c r="Z23" s="340"/>
      <c r="AA23" s="341"/>
      <c r="AB23" s="341"/>
      <c r="AC23" s="341"/>
      <c r="AD23" s="341"/>
      <c r="AE23" s="341"/>
      <c r="AF23" s="341"/>
      <c r="AG23" s="342"/>
      <c r="AH23" s="340"/>
      <c r="AI23" s="341"/>
      <c r="AJ23" s="341"/>
      <c r="AK23" s="341"/>
      <c r="AL23" s="342"/>
      <c r="AM23" s="352"/>
      <c r="AN23" s="353"/>
      <c r="AO23" s="353"/>
      <c r="AP23" s="353"/>
      <c r="AQ23" s="353"/>
      <c r="AR23" s="354"/>
      <c r="AS23" s="346"/>
      <c r="AT23" s="347"/>
      <c r="AU23" s="347"/>
      <c r="AV23" s="347"/>
      <c r="AW23" s="347"/>
      <c r="AX23" s="356"/>
      <c r="AY23" s="459" t="s">
        <v>250</v>
      </c>
      <c r="AZ23" s="460"/>
      <c r="BA23" s="460"/>
      <c r="BB23" s="460"/>
      <c r="BC23" s="460"/>
      <c r="BD23" s="460"/>
      <c r="BE23" s="460"/>
      <c r="BF23" s="460"/>
      <c r="BG23" s="460"/>
      <c r="BH23" s="460"/>
      <c r="BI23" s="460"/>
      <c r="BJ23" s="460"/>
      <c r="BK23" s="460"/>
      <c r="BL23" s="460"/>
      <c r="BM23" s="461"/>
      <c r="BN23" s="462">
        <v>22940284</v>
      </c>
      <c r="BO23" s="463"/>
      <c r="BP23" s="463"/>
      <c r="BQ23" s="463"/>
      <c r="BR23" s="463"/>
      <c r="BS23" s="463"/>
      <c r="BT23" s="463"/>
      <c r="BU23" s="464"/>
      <c r="BV23" s="462">
        <v>22858090</v>
      </c>
      <c r="BW23" s="463"/>
      <c r="BX23" s="463"/>
      <c r="BY23" s="463"/>
      <c r="BZ23" s="463"/>
      <c r="CA23" s="463"/>
      <c r="CB23" s="463"/>
      <c r="CC23" s="464"/>
      <c r="CD23" s="22"/>
      <c r="CE23" s="323"/>
      <c r="CF23" s="323"/>
      <c r="CG23" s="323"/>
      <c r="CH23" s="323"/>
      <c r="CI23" s="323"/>
      <c r="CJ23" s="323"/>
      <c r="CK23" s="323"/>
      <c r="CL23" s="323"/>
      <c r="CM23" s="323"/>
      <c r="CN23" s="323"/>
      <c r="CO23" s="323"/>
      <c r="CP23" s="323"/>
      <c r="CQ23" s="323"/>
      <c r="CR23" s="323"/>
      <c r="CS23" s="324"/>
      <c r="CT23" s="325"/>
      <c r="CU23" s="326"/>
      <c r="CV23" s="326"/>
      <c r="CW23" s="326"/>
      <c r="CX23" s="326"/>
      <c r="CY23" s="326"/>
      <c r="CZ23" s="326"/>
      <c r="DA23" s="327"/>
      <c r="DB23" s="325"/>
      <c r="DC23" s="326"/>
      <c r="DD23" s="326"/>
      <c r="DE23" s="326"/>
      <c r="DF23" s="326"/>
      <c r="DG23" s="326"/>
      <c r="DH23" s="326"/>
      <c r="DI23" s="327"/>
    </row>
    <row r="24" spans="1:113" ht="18.75" customHeight="1" x14ac:dyDescent="0.2">
      <c r="A24" s="2"/>
      <c r="B24" s="445"/>
      <c r="C24" s="361"/>
      <c r="D24" s="362"/>
      <c r="E24" s="452" t="s">
        <v>251</v>
      </c>
      <c r="F24" s="453"/>
      <c r="G24" s="453"/>
      <c r="H24" s="453"/>
      <c r="I24" s="453"/>
      <c r="J24" s="453"/>
      <c r="K24" s="454"/>
      <c r="L24" s="455">
        <v>1</v>
      </c>
      <c r="M24" s="456"/>
      <c r="N24" s="456"/>
      <c r="O24" s="456"/>
      <c r="P24" s="457"/>
      <c r="Q24" s="455">
        <v>8564</v>
      </c>
      <c r="R24" s="456"/>
      <c r="S24" s="456"/>
      <c r="T24" s="456"/>
      <c r="U24" s="456"/>
      <c r="V24" s="457"/>
      <c r="W24" s="360"/>
      <c r="X24" s="361"/>
      <c r="Y24" s="362"/>
      <c r="Z24" s="452" t="s">
        <v>253</v>
      </c>
      <c r="AA24" s="453"/>
      <c r="AB24" s="453"/>
      <c r="AC24" s="453"/>
      <c r="AD24" s="453"/>
      <c r="AE24" s="453"/>
      <c r="AF24" s="453"/>
      <c r="AG24" s="454"/>
      <c r="AH24" s="455">
        <v>516</v>
      </c>
      <c r="AI24" s="456"/>
      <c r="AJ24" s="456"/>
      <c r="AK24" s="456"/>
      <c r="AL24" s="457"/>
      <c r="AM24" s="455">
        <v>1646040</v>
      </c>
      <c r="AN24" s="456"/>
      <c r="AO24" s="456"/>
      <c r="AP24" s="456"/>
      <c r="AQ24" s="456"/>
      <c r="AR24" s="457"/>
      <c r="AS24" s="455">
        <v>3190</v>
      </c>
      <c r="AT24" s="456"/>
      <c r="AU24" s="456"/>
      <c r="AV24" s="456"/>
      <c r="AW24" s="456"/>
      <c r="AX24" s="458"/>
      <c r="AY24" s="437" t="s">
        <v>254</v>
      </c>
      <c r="AZ24" s="438"/>
      <c r="BA24" s="438"/>
      <c r="BB24" s="438"/>
      <c r="BC24" s="438"/>
      <c r="BD24" s="438"/>
      <c r="BE24" s="438"/>
      <c r="BF24" s="438"/>
      <c r="BG24" s="438"/>
      <c r="BH24" s="438"/>
      <c r="BI24" s="438"/>
      <c r="BJ24" s="438"/>
      <c r="BK24" s="438"/>
      <c r="BL24" s="438"/>
      <c r="BM24" s="439"/>
      <c r="BN24" s="462">
        <v>22537929</v>
      </c>
      <c r="BO24" s="463"/>
      <c r="BP24" s="463"/>
      <c r="BQ24" s="463"/>
      <c r="BR24" s="463"/>
      <c r="BS24" s="463"/>
      <c r="BT24" s="463"/>
      <c r="BU24" s="464"/>
      <c r="BV24" s="462">
        <v>23539327</v>
      </c>
      <c r="BW24" s="463"/>
      <c r="BX24" s="463"/>
      <c r="BY24" s="463"/>
      <c r="BZ24" s="463"/>
      <c r="CA24" s="463"/>
      <c r="CB24" s="463"/>
      <c r="CC24" s="464"/>
      <c r="CD24" s="22"/>
      <c r="CE24" s="323"/>
      <c r="CF24" s="323"/>
      <c r="CG24" s="323"/>
      <c r="CH24" s="323"/>
      <c r="CI24" s="323"/>
      <c r="CJ24" s="323"/>
      <c r="CK24" s="323"/>
      <c r="CL24" s="323"/>
      <c r="CM24" s="323"/>
      <c r="CN24" s="323"/>
      <c r="CO24" s="323"/>
      <c r="CP24" s="323"/>
      <c r="CQ24" s="323"/>
      <c r="CR24" s="323"/>
      <c r="CS24" s="324"/>
      <c r="CT24" s="325"/>
      <c r="CU24" s="326"/>
      <c r="CV24" s="326"/>
      <c r="CW24" s="326"/>
      <c r="CX24" s="326"/>
      <c r="CY24" s="326"/>
      <c r="CZ24" s="326"/>
      <c r="DA24" s="327"/>
      <c r="DB24" s="325"/>
      <c r="DC24" s="326"/>
      <c r="DD24" s="326"/>
      <c r="DE24" s="326"/>
      <c r="DF24" s="326"/>
      <c r="DG24" s="326"/>
      <c r="DH24" s="326"/>
      <c r="DI24" s="327"/>
    </row>
    <row r="25" spans="1:113" ht="18.75" customHeight="1" x14ac:dyDescent="0.2">
      <c r="A25" s="2"/>
      <c r="B25" s="445"/>
      <c r="C25" s="361"/>
      <c r="D25" s="362"/>
      <c r="E25" s="452" t="s">
        <v>256</v>
      </c>
      <c r="F25" s="453"/>
      <c r="G25" s="453"/>
      <c r="H25" s="453"/>
      <c r="I25" s="453"/>
      <c r="J25" s="453"/>
      <c r="K25" s="454"/>
      <c r="L25" s="455">
        <v>1</v>
      </c>
      <c r="M25" s="456"/>
      <c r="N25" s="456"/>
      <c r="O25" s="456"/>
      <c r="P25" s="457"/>
      <c r="Q25" s="455">
        <v>6851</v>
      </c>
      <c r="R25" s="456"/>
      <c r="S25" s="456"/>
      <c r="T25" s="456"/>
      <c r="U25" s="456"/>
      <c r="V25" s="457"/>
      <c r="W25" s="360"/>
      <c r="X25" s="361"/>
      <c r="Y25" s="362"/>
      <c r="Z25" s="452" t="s">
        <v>258</v>
      </c>
      <c r="AA25" s="453"/>
      <c r="AB25" s="453"/>
      <c r="AC25" s="453"/>
      <c r="AD25" s="453"/>
      <c r="AE25" s="453"/>
      <c r="AF25" s="453"/>
      <c r="AG25" s="454"/>
      <c r="AH25" s="455">
        <v>85</v>
      </c>
      <c r="AI25" s="456"/>
      <c r="AJ25" s="456"/>
      <c r="AK25" s="456"/>
      <c r="AL25" s="457"/>
      <c r="AM25" s="455">
        <v>268855</v>
      </c>
      <c r="AN25" s="456"/>
      <c r="AO25" s="456"/>
      <c r="AP25" s="456"/>
      <c r="AQ25" s="456"/>
      <c r="AR25" s="457"/>
      <c r="AS25" s="455">
        <v>3163</v>
      </c>
      <c r="AT25" s="456"/>
      <c r="AU25" s="456"/>
      <c r="AV25" s="456"/>
      <c r="AW25" s="456"/>
      <c r="AX25" s="458"/>
      <c r="AY25" s="465" t="s">
        <v>38</v>
      </c>
      <c r="AZ25" s="466"/>
      <c r="BA25" s="466"/>
      <c r="BB25" s="466"/>
      <c r="BC25" s="466"/>
      <c r="BD25" s="466"/>
      <c r="BE25" s="466"/>
      <c r="BF25" s="466"/>
      <c r="BG25" s="466"/>
      <c r="BH25" s="466"/>
      <c r="BI25" s="466"/>
      <c r="BJ25" s="466"/>
      <c r="BK25" s="466"/>
      <c r="BL25" s="466"/>
      <c r="BM25" s="467"/>
      <c r="BN25" s="449">
        <v>1381095</v>
      </c>
      <c r="BO25" s="450"/>
      <c r="BP25" s="450"/>
      <c r="BQ25" s="450"/>
      <c r="BR25" s="450"/>
      <c r="BS25" s="450"/>
      <c r="BT25" s="450"/>
      <c r="BU25" s="451"/>
      <c r="BV25" s="449">
        <v>1406226</v>
      </c>
      <c r="BW25" s="450"/>
      <c r="BX25" s="450"/>
      <c r="BY25" s="450"/>
      <c r="BZ25" s="450"/>
      <c r="CA25" s="450"/>
      <c r="CB25" s="450"/>
      <c r="CC25" s="451"/>
      <c r="CD25" s="22"/>
      <c r="CE25" s="323"/>
      <c r="CF25" s="323"/>
      <c r="CG25" s="323"/>
      <c r="CH25" s="323"/>
      <c r="CI25" s="323"/>
      <c r="CJ25" s="323"/>
      <c r="CK25" s="323"/>
      <c r="CL25" s="323"/>
      <c r="CM25" s="323"/>
      <c r="CN25" s="323"/>
      <c r="CO25" s="323"/>
      <c r="CP25" s="323"/>
      <c r="CQ25" s="323"/>
      <c r="CR25" s="323"/>
      <c r="CS25" s="324"/>
      <c r="CT25" s="325"/>
      <c r="CU25" s="326"/>
      <c r="CV25" s="326"/>
      <c r="CW25" s="326"/>
      <c r="CX25" s="326"/>
      <c r="CY25" s="326"/>
      <c r="CZ25" s="326"/>
      <c r="DA25" s="327"/>
      <c r="DB25" s="325"/>
      <c r="DC25" s="326"/>
      <c r="DD25" s="326"/>
      <c r="DE25" s="326"/>
      <c r="DF25" s="326"/>
      <c r="DG25" s="326"/>
      <c r="DH25" s="326"/>
      <c r="DI25" s="327"/>
    </row>
    <row r="26" spans="1:113" ht="18.75" customHeight="1" x14ac:dyDescent="0.2">
      <c r="A26" s="2"/>
      <c r="B26" s="445"/>
      <c r="C26" s="361"/>
      <c r="D26" s="362"/>
      <c r="E26" s="452" t="s">
        <v>259</v>
      </c>
      <c r="F26" s="453"/>
      <c r="G26" s="453"/>
      <c r="H26" s="453"/>
      <c r="I26" s="453"/>
      <c r="J26" s="453"/>
      <c r="K26" s="454"/>
      <c r="L26" s="455">
        <v>1</v>
      </c>
      <c r="M26" s="456"/>
      <c r="N26" s="456"/>
      <c r="O26" s="456"/>
      <c r="P26" s="457"/>
      <c r="Q26" s="455">
        <v>6118</v>
      </c>
      <c r="R26" s="456"/>
      <c r="S26" s="456"/>
      <c r="T26" s="456"/>
      <c r="U26" s="456"/>
      <c r="V26" s="457"/>
      <c r="W26" s="360"/>
      <c r="X26" s="361"/>
      <c r="Y26" s="362"/>
      <c r="Z26" s="452" t="s">
        <v>260</v>
      </c>
      <c r="AA26" s="471"/>
      <c r="AB26" s="471"/>
      <c r="AC26" s="471"/>
      <c r="AD26" s="471"/>
      <c r="AE26" s="471"/>
      <c r="AF26" s="471"/>
      <c r="AG26" s="472"/>
      <c r="AH26" s="455">
        <v>55</v>
      </c>
      <c r="AI26" s="456"/>
      <c r="AJ26" s="456"/>
      <c r="AK26" s="456"/>
      <c r="AL26" s="457"/>
      <c r="AM26" s="455">
        <v>207350</v>
      </c>
      <c r="AN26" s="456"/>
      <c r="AO26" s="456"/>
      <c r="AP26" s="456"/>
      <c r="AQ26" s="456"/>
      <c r="AR26" s="457"/>
      <c r="AS26" s="455">
        <v>3770</v>
      </c>
      <c r="AT26" s="456"/>
      <c r="AU26" s="456"/>
      <c r="AV26" s="456"/>
      <c r="AW26" s="456"/>
      <c r="AX26" s="458"/>
      <c r="AY26" s="473" t="s">
        <v>261</v>
      </c>
      <c r="AZ26" s="424"/>
      <c r="BA26" s="424"/>
      <c r="BB26" s="424"/>
      <c r="BC26" s="424"/>
      <c r="BD26" s="424"/>
      <c r="BE26" s="424"/>
      <c r="BF26" s="424"/>
      <c r="BG26" s="424"/>
      <c r="BH26" s="424"/>
      <c r="BI26" s="424"/>
      <c r="BJ26" s="424"/>
      <c r="BK26" s="424"/>
      <c r="BL26" s="424"/>
      <c r="BM26" s="474"/>
      <c r="BN26" s="462" t="s">
        <v>205</v>
      </c>
      <c r="BO26" s="463"/>
      <c r="BP26" s="463"/>
      <c r="BQ26" s="463"/>
      <c r="BR26" s="463"/>
      <c r="BS26" s="463"/>
      <c r="BT26" s="463"/>
      <c r="BU26" s="464"/>
      <c r="BV26" s="462" t="s">
        <v>205</v>
      </c>
      <c r="BW26" s="463"/>
      <c r="BX26" s="463"/>
      <c r="BY26" s="463"/>
      <c r="BZ26" s="463"/>
      <c r="CA26" s="463"/>
      <c r="CB26" s="463"/>
      <c r="CC26" s="464"/>
      <c r="CD26" s="22"/>
      <c r="CE26" s="323"/>
      <c r="CF26" s="323"/>
      <c r="CG26" s="323"/>
      <c r="CH26" s="323"/>
      <c r="CI26" s="323"/>
      <c r="CJ26" s="323"/>
      <c r="CK26" s="323"/>
      <c r="CL26" s="323"/>
      <c r="CM26" s="323"/>
      <c r="CN26" s="323"/>
      <c r="CO26" s="323"/>
      <c r="CP26" s="323"/>
      <c r="CQ26" s="323"/>
      <c r="CR26" s="323"/>
      <c r="CS26" s="324"/>
      <c r="CT26" s="325"/>
      <c r="CU26" s="326"/>
      <c r="CV26" s="326"/>
      <c r="CW26" s="326"/>
      <c r="CX26" s="326"/>
      <c r="CY26" s="326"/>
      <c r="CZ26" s="326"/>
      <c r="DA26" s="327"/>
      <c r="DB26" s="325"/>
      <c r="DC26" s="326"/>
      <c r="DD26" s="326"/>
      <c r="DE26" s="326"/>
      <c r="DF26" s="326"/>
      <c r="DG26" s="326"/>
      <c r="DH26" s="326"/>
      <c r="DI26" s="327"/>
    </row>
    <row r="27" spans="1:113" ht="18.75" customHeight="1" x14ac:dyDescent="0.2">
      <c r="A27" s="2"/>
      <c r="B27" s="445"/>
      <c r="C27" s="361"/>
      <c r="D27" s="362"/>
      <c r="E27" s="452" t="s">
        <v>262</v>
      </c>
      <c r="F27" s="453"/>
      <c r="G27" s="453"/>
      <c r="H27" s="453"/>
      <c r="I27" s="453"/>
      <c r="J27" s="453"/>
      <c r="K27" s="454"/>
      <c r="L27" s="455">
        <v>1</v>
      </c>
      <c r="M27" s="456"/>
      <c r="N27" s="456"/>
      <c r="O27" s="456"/>
      <c r="P27" s="457"/>
      <c r="Q27" s="455">
        <v>4330</v>
      </c>
      <c r="R27" s="456"/>
      <c r="S27" s="456"/>
      <c r="T27" s="456"/>
      <c r="U27" s="456"/>
      <c r="V27" s="457"/>
      <c r="W27" s="360"/>
      <c r="X27" s="361"/>
      <c r="Y27" s="362"/>
      <c r="Z27" s="452" t="s">
        <v>264</v>
      </c>
      <c r="AA27" s="453"/>
      <c r="AB27" s="453"/>
      <c r="AC27" s="453"/>
      <c r="AD27" s="453"/>
      <c r="AE27" s="453"/>
      <c r="AF27" s="453"/>
      <c r="AG27" s="454"/>
      <c r="AH27" s="455">
        <v>8</v>
      </c>
      <c r="AI27" s="456"/>
      <c r="AJ27" s="456"/>
      <c r="AK27" s="456"/>
      <c r="AL27" s="457"/>
      <c r="AM27" s="455">
        <v>28863</v>
      </c>
      <c r="AN27" s="456"/>
      <c r="AO27" s="456"/>
      <c r="AP27" s="456"/>
      <c r="AQ27" s="456"/>
      <c r="AR27" s="457"/>
      <c r="AS27" s="455">
        <v>3608</v>
      </c>
      <c r="AT27" s="456"/>
      <c r="AU27" s="456"/>
      <c r="AV27" s="456"/>
      <c r="AW27" s="456"/>
      <c r="AX27" s="458"/>
      <c r="AY27" s="468" t="s">
        <v>266</v>
      </c>
      <c r="AZ27" s="469"/>
      <c r="BA27" s="469"/>
      <c r="BB27" s="469"/>
      <c r="BC27" s="469"/>
      <c r="BD27" s="469"/>
      <c r="BE27" s="469"/>
      <c r="BF27" s="469"/>
      <c r="BG27" s="469"/>
      <c r="BH27" s="469"/>
      <c r="BI27" s="469"/>
      <c r="BJ27" s="469"/>
      <c r="BK27" s="469"/>
      <c r="BL27" s="469"/>
      <c r="BM27" s="470"/>
      <c r="BN27" s="440">
        <v>925270</v>
      </c>
      <c r="BO27" s="441"/>
      <c r="BP27" s="441"/>
      <c r="BQ27" s="441"/>
      <c r="BR27" s="441"/>
      <c r="BS27" s="441"/>
      <c r="BT27" s="441"/>
      <c r="BU27" s="442"/>
      <c r="BV27" s="440">
        <v>925251</v>
      </c>
      <c r="BW27" s="441"/>
      <c r="BX27" s="441"/>
      <c r="BY27" s="441"/>
      <c r="BZ27" s="441"/>
      <c r="CA27" s="441"/>
      <c r="CB27" s="441"/>
      <c r="CC27" s="442"/>
      <c r="CD27" s="18"/>
      <c r="CE27" s="323"/>
      <c r="CF27" s="323"/>
      <c r="CG27" s="323"/>
      <c r="CH27" s="323"/>
      <c r="CI27" s="323"/>
      <c r="CJ27" s="323"/>
      <c r="CK27" s="323"/>
      <c r="CL27" s="323"/>
      <c r="CM27" s="323"/>
      <c r="CN27" s="323"/>
      <c r="CO27" s="323"/>
      <c r="CP27" s="323"/>
      <c r="CQ27" s="323"/>
      <c r="CR27" s="323"/>
      <c r="CS27" s="324"/>
      <c r="CT27" s="325"/>
      <c r="CU27" s="326"/>
      <c r="CV27" s="326"/>
      <c r="CW27" s="326"/>
      <c r="CX27" s="326"/>
      <c r="CY27" s="326"/>
      <c r="CZ27" s="326"/>
      <c r="DA27" s="327"/>
      <c r="DB27" s="325"/>
      <c r="DC27" s="326"/>
      <c r="DD27" s="326"/>
      <c r="DE27" s="326"/>
      <c r="DF27" s="326"/>
      <c r="DG27" s="326"/>
      <c r="DH27" s="326"/>
      <c r="DI27" s="327"/>
    </row>
    <row r="28" spans="1:113" ht="18.75" customHeight="1" x14ac:dyDescent="0.2">
      <c r="A28" s="2"/>
      <c r="B28" s="445"/>
      <c r="C28" s="361"/>
      <c r="D28" s="362"/>
      <c r="E28" s="452" t="s">
        <v>268</v>
      </c>
      <c r="F28" s="453"/>
      <c r="G28" s="453"/>
      <c r="H28" s="453"/>
      <c r="I28" s="453"/>
      <c r="J28" s="453"/>
      <c r="K28" s="454"/>
      <c r="L28" s="455">
        <v>1</v>
      </c>
      <c r="M28" s="456"/>
      <c r="N28" s="456"/>
      <c r="O28" s="456"/>
      <c r="P28" s="457"/>
      <c r="Q28" s="455">
        <v>3790</v>
      </c>
      <c r="R28" s="456"/>
      <c r="S28" s="456"/>
      <c r="T28" s="456"/>
      <c r="U28" s="456"/>
      <c r="V28" s="457"/>
      <c r="W28" s="360"/>
      <c r="X28" s="361"/>
      <c r="Y28" s="362"/>
      <c r="Z28" s="452" t="s">
        <v>36</v>
      </c>
      <c r="AA28" s="453"/>
      <c r="AB28" s="453"/>
      <c r="AC28" s="453"/>
      <c r="AD28" s="453"/>
      <c r="AE28" s="453"/>
      <c r="AF28" s="453"/>
      <c r="AG28" s="454"/>
      <c r="AH28" s="455" t="s">
        <v>205</v>
      </c>
      <c r="AI28" s="456"/>
      <c r="AJ28" s="456"/>
      <c r="AK28" s="456"/>
      <c r="AL28" s="457"/>
      <c r="AM28" s="455" t="s">
        <v>205</v>
      </c>
      <c r="AN28" s="456"/>
      <c r="AO28" s="456"/>
      <c r="AP28" s="456"/>
      <c r="AQ28" s="456"/>
      <c r="AR28" s="457"/>
      <c r="AS28" s="455" t="s">
        <v>205</v>
      </c>
      <c r="AT28" s="456"/>
      <c r="AU28" s="456"/>
      <c r="AV28" s="456"/>
      <c r="AW28" s="456"/>
      <c r="AX28" s="458"/>
      <c r="AY28" s="328" t="s">
        <v>269</v>
      </c>
      <c r="AZ28" s="329"/>
      <c r="BA28" s="329"/>
      <c r="BB28" s="330"/>
      <c r="BC28" s="465" t="s">
        <v>110</v>
      </c>
      <c r="BD28" s="466"/>
      <c r="BE28" s="466"/>
      <c r="BF28" s="466"/>
      <c r="BG28" s="466"/>
      <c r="BH28" s="466"/>
      <c r="BI28" s="466"/>
      <c r="BJ28" s="466"/>
      <c r="BK28" s="466"/>
      <c r="BL28" s="466"/>
      <c r="BM28" s="467"/>
      <c r="BN28" s="449">
        <v>2899901</v>
      </c>
      <c r="BO28" s="450"/>
      <c r="BP28" s="450"/>
      <c r="BQ28" s="450"/>
      <c r="BR28" s="450"/>
      <c r="BS28" s="450"/>
      <c r="BT28" s="450"/>
      <c r="BU28" s="451"/>
      <c r="BV28" s="449">
        <v>2678990</v>
      </c>
      <c r="BW28" s="450"/>
      <c r="BX28" s="450"/>
      <c r="BY28" s="450"/>
      <c r="BZ28" s="450"/>
      <c r="CA28" s="450"/>
      <c r="CB28" s="450"/>
      <c r="CC28" s="451"/>
      <c r="CD28" s="22"/>
      <c r="CE28" s="323"/>
      <c r="CF28" s="323"/>
      <c r="CG28" s="323"/>
      <c r="CH28" s="323"/>
      <c r="CI28" s="323"/>
      <c r="CJ28" s="323"/>
      <c r="CK28" s="323"/>
      <c r="CL28" s="323"/>
      <c r="CM28" s="323"/>
      <c r="CN28" s="323"/>
      <c r="CO28" s="323"/>
      <c r="CP28" s="323"/>
      <c r="CQ28" s="323"/>
      <c r="CR28" s="323"/>
      <c r="CS28" s="324"/>
      <c r="CT28" s="325"/>
      <c r="CU28" s="326"/>
      <c r="CV28" s="326"/>
      <c r="CW28" s="326"/>
      <c r="CX28" s="326"/>
      <c r="CY28" s="326"/>
      <c r="CZ28" s="326"/>
      <c r="DA28" s="327"/>
      <c r="DB28" s="325"/>
      <c r="DC28" s="326"/>
      <c r="DD28" s="326"/>
      <c r="DE28" s="326"/>
      <c r="DF28" s="326"/>
      <c r="DG28" s="326"/>
      <c r="DH28" s="326"/>
      <c r="DI28" s="327"/>
    </row>
    <row r="29" spans="1:113" ht="18.75" customHeight="1" x14ac:dyDescent="0.2">
      <c r="A29" s="2"/>
      <c r="B29" s="445"/>
      <c r="C29" s="361"/>
      <c r="D29" s="362"/>
      <c r="E29" s="452" t="s">
        <v>272</v>
      </c>
      <c r="F29" s="453"/>
      <c r="G29" s="453"/>
      <c r="H29" s="453"/>
      <c r="I29" s="453"/>
      <c r="J29" s="453"/>
      <c r="K29" s="454"/>
      <c r="L29" s="455">
        <v>18</v>
      </c>
      <c r="M29" s="456"/>
      <c r="N29" s="456"/>
      <c r="O29" s="456"/>
      <c r="P29" s="457"/>
      <c r="Q29" s="455">
        <v>3580</v>
      </c>
      <c r="R29" s="456"/>
      <c r="S29" s="456"/>
      <c r="T29" s="456"/>
      <c r="U29" s="456"/>
      <c r="V29" s="457"/>
      <c r="W29" s="363"/>
      <c r="X29" s="364"/>
      <c r="Y29" s="365"/>
      <c r="Z29" s="452" t="s">
        <v>274</v>
      </c>
      <c r="AA29" s="453"/>
      <c r="AB29" s="453"/>
      <c r="AC29" s="453"/>
      <c r="AD29" s="453"/>
      <c r="AE29" s="453"/>
      <c r="AF29" s="453"/>
      <c r="AG29" s="454"/>
      <c r="AH29" s="455">
        <v>524</v>
      </c>
      <c r="AI29" s="456"/>
      <c r="AJ29" s="456"/>
      <c r="AK29" s="456"/>
      <c r="AL29" s="457"/>
      <c r="AM29" s="455">
        <v>1674903</v>
      </c>
      <c r="AN29" s="456"/>
      <c r="AO29" s="456"/>
      <c r="AP29" s="456"/>
      <c r="AQ29" s="456"/>
      <c r="AR29" s="457"/>
      <c r="AS29" s="455">
        <v>3196</v>
      </c>
      <c r="AT29" s="456"/>
      <c r="AU29" s="456"/>
      <c r="AV29" s="456"/>
      <c r="AW29" s="456"/>
      <c r="AX29" s="458"/>
      <c r="AY29" s="331"/>
      <c r="AZ29" s="332"/>
      <c r="BA29" s="332"/>
      <c r="BB29" s="333"/>
      <c r="BC29" s="459" t="s">
        <v>276</v>
      </c>
      <c r="BD29" s="460"/>
      <c r="BE29" s="460"/>
      <c r="BF29" s="460"/>
      <c r="BG29" s="460"/>
      <c r="BH29" s="460"/>
      <c r="BI29" s="460"/>
      <c r="BJ29" s="460"/>
      <c r="BK29" s="460"/>
      <c r="BL29" s="460"/>
      <c r="BM29" s="461"/>
      <c r="BN29" s="462">
        <v>667469</v>
      </c>
      <c r="BO29" s="463"/>
      <c r="BP29" s="463"/>
      <c r="BQ29" s="463"/>
      <c r="BR29" s="463"/>
      <c r="BS29" s="463"/>
      <c r="BT29" s="463"/>
      <c r="BU29" s="464"/>
      <c r="BV29" s="462">
        <v>411781</v>
      </c>
      <c r="BW29" s="463"/>
      <c r="BX29" s="463"/>
      <c r="BY29" s="463"/>
      <c r="BZ29" s="463"/>
      <c r="CA29" s="463"/>
      <c r="CB29" s="463"/>
      <c r="CC29" s="464"/>
      <c r="CD29" s="18"/>
      <c r="CE29" s="323"/>
      <c r="CF29" s="323"/>
      <c r="CG29" s="323"/>
      <c r="CH29" s="323"/>
      <c r="CI29" s="323"/>
      <c r="CJ29" s="323"/>
      <c r="CK29" s="323"/>
      <c r="CL29" s="323"/>
      <c r="CM29" s="323"/>
      <c r="CN29" s="323"/>
      <c r="CO29" s="323"/>
      <c r="CP29" s="323"/>
      <c r="CQ29" s="323"/>
      <c r="CR29" s="323"/>
      <c r="CS29" s="324"/>
      <c r="CT29" s="325"/>
      <c r="CU29" s="326"/>
      <c r="CV29" s="326"/>
      <c r="CW29" s="326"/>
      <c r="CX29" s="326"/>
      <c r="CY29" s="326"/>
      <c r="CZ29" s="326"/>
      <c r="DA29" s="327"/>
      <c r="DB29" s="325"/>
      <c r="DC29" s="326"/>
      <c r="DD29" s="326"/>
      <c r="DE29" s="326"/>
      <c r="DF29" s="326"/>
      <c r="DG29" s="326"/>
      <c r="DH29" s="326"/>
      <c r="DI29" s="327"/>
    </row>
    <row r="30" spans="1:113" ht="18.75" customHeight="1" x14ac:dyDescent="0.2">
      <c r="A30" s="2"/>
      <c r="B30" s="446"/>
      <c r="C30" s="447"/>
      <c r="D30" s="448"/>
      <c r="E30" s="425"/>
      <c r="F30" s="426"/>
      <c r="G30" s="426"/>
      <c r="H30" s="426"/>
      <c r="I30" s="426"/>
      <c r="J30" s="426"/>
      <c r="K30" s="427"/>
      <c r="L30" s="428"/>
      <c r="M30" s="429"/>
      <c r="N30" s="429"/>
      <c r="O30" s="429"/>
      <c r="P30" s="430"/>
      <c r="Q30" s="428"/>
      <c r="R30" s="429"/>
      <c r="S30" s="429"/>
      <c r="T30" s="429"/>
      <c r="U30" s="429"/>
      <c r="V30" s="430"/>
      <c r="W30" s="431" t="s">
        <v>278</v>
      </c>
      <c r="X30" s="432"/>
      <c r="Y30" s="432"/>
      <c r="Z30" s="432"/>
      <c r="AA30" s="432"/>
      <c r="AB30" s="432"/>
      <c r="AC30" s="432"/>
      <c r="AD30" s="432"/>
      <c r="AE30" s="432"/>
      <c r="AF30" s="432"/>
      <c r="AG30" s="433"/>
      <c r="AH30" s="434">
        <v>99</v>
      </c>
      <c r="AI30" s="435"/>
      <c r="AJ30" s="435"/>
      <c r="AK30" s="435"/>
      <c r="AL30" s="435"/>
      <c r="AM30" s="435"/>
      <c r="AN30" s="435"/>
      <c r="AO30" s="435"/>
      <c r="AP30" s="435"/>
      <c r="AQ30" s="435"/>
      <c r="AR30" s="435"/>
      <c r="AS30" s="435"/>
      <c r="AT30" s="435"/>
      <c r="AU30" s="435"/>
      <c r="AV30" s="435"/>
      <c r="AW30" s="435"/>
      <c r="AX30" s="436"/>
      <c r="AY30" s="334"/>
      <c r="AZ30" s="335"/>
      <c r="BA30" s="335"/>
      <c r="BB30" s="336"/>
      <c r="BC30" s="437" t="s">
        <v>76</v>
      </c>
      <c r="BD30" s="438"/>
      <c r="BE30" s="438"/>
      <c r="BF30" s="438"/>
      <c r="BG30" s="438"/>
      <c r="BH30" s="438"/>
      <c r="BI30" s="438"/>
      <c r="BJ30" s="438"/>
      <c r="BK30" s="438"/>
      <c r="BL30" s="438"/>
      <c r="BM30" s="439"/>
      <c r="BN30" s="440">
        <v>6992021</v>
      </c>
      <c r="BO30" s="441"/>
      <c r="BP30" s="441"/>
      <c r="BQ30" s="441"/>
      <c r="BR30" s="441"/>
      <c r="BS30" s="441"/>
      <c r="BT30" s="441"/>
      <c r="BU30" s="442"/>
      <c r="BV30" s="440">
        <v>5724233</v>
      </c>
      <c r="BW30" s="441"/>
      <c r="BX30" s="441"/>
      <c r="BY30" s="441"/>
      <c r="BZ30" s="441"/>
      <c r="CA30" s="441"/>
      <c r="CB30" s="441"/>
      <c r="CC30" s="442"/>
      <c r="CD30" s="19"/>
      <c r="CE30" s="25"/>
      <c r="CF30" s="25"/>
      <c r="CG30" s="25"/>
      <c r="CH30" s="25"/>
      <c r="CI30" s="25"/>
      <c r="CJ30" s="25"/>
      <c r="CK30" s="25"/>
      <c r="CL30" s="25"/>
      <c r="CM30" s="25"/>
      <c r="CN30" s="25"/>
      <c r="CO30" s="25"/>
      <c r="CP30" s="25"/>
      <c r="CQ30" s="25"/>
      <c r="CR30" s="25"/>
      <c r="CS30" s="27"/>
      <c r="CT30" s="30"/>
      <c r="CU30" s="33"/>
      <c r="CV30" s="33"/>
      <c r="CW30" s="33"/>
      <c r="CX30" s="33"/>
      <c r="CY30" s="33"/>
      <c r="CZ30" s="33"/>
      <c r="DA30" s="36"/>
      <c r="DB30" s="30"/>
      <c r="DC30" s="33"/>
      <c r="DD30" s="33"/>
      <c r="DE30" s="33"/>
      <c r="DF30" s="33"/>
      <c r="DG30" s="33"/>
      <c r="DH30" s="33"/>
      <c r="DI30" s="36"/>
    </row>
    <row r="31" spans="1:113" ht="13.5" customHeight="1" x14ac:dyDescent="0.2">
      <c r="A31" s="2"/>
      <c r="B31" s="4"/>
      <c r="DI31" s="37"/>
    </row>
    <row r="32" spans="1:113" ht="13.5" customHeight="1" x14ac:dyDescent="0.2">
      <c r="A32" s="2"/>
      <c r="B32" s="5"/>
      <c r="C32" s="443" t="s">
        <v>191</v>
      </c>
      <c r="D32" s="443"/>
      <c r="E32" s="443"/>
      <c r="F32" s="443"/>
      <c r="G32" s="443"/>
      <c r="H32" s="443"/>
      <c r="I32" s="443"/>
      <c r="J32" s="443"/>
      <c r="K32" s="443"/>
      <c r="L32" s="443"/>
      <c r="M32" s="443"/>
      <c r="N32" s="443"/>
      <c r="O32" s="443"/>
      <c r="P32" s="443"/>
      <c r="Q32" s="443"/>
      <c r="R32" s="443"/>
      <c r="S32" s="443"/>
      <c r="U32" s="424" t="s">
        <v>101</v>
      </c>
      <c r="V32" s="424"/>
      <c r="W32" s="424"/>
      <c r="X32" s="424"/>
      <c r="Y32" s="424"/>
      <c r="Z32" s="424"/>
      <c r="AA32" s="424"/>
      <c r="AB32" s="424"/>
      <c r="AC32" s="424"/>
      <c r="AD32" s="424"/>
      <c r="AE32" s="424"/>
      <c r="AF32" s="424"/>
      <c r="AG32" s="424"/>
      <c r="AH32" s="424"/>
      <c r="AI32" s="424"/>
      <c r="AJ32" s="424"/>
      <c r="AK32" s="424"/>
      <c r="AM32" s="424" t="s">
        <v>279</v>
      </c>
      <c r="AN32" s="424"/>
      <c r="AO32" s="424"/>
      <c r="AP32" s="424"/>
      <c r="AQ32" s="424"/>
      <c r="AR32" s="424"/>
      <c r="AS32" s="424"/>
      <c r="AT32" s="424"/>
      <c r="AU32" s="424"/>
      <c r="AV32" s="424"/>
      <c r="AW32" s="424"/>
      <c r="AX32" s="424"/>
      <c r="AY32" s="424"/>
      <c r="AZ32" s="424"/>
      <c r="BA32" s="424"/>
      <c r="BB32" s="424"/>
      <c r="BC32" s="424"/>
      <c r="BE32" s="424" t="s">
        <v>280</v>
      </c>
      <c r="BF32" s="424"/>
      <c r="BG32" s="424"/>
      <c r="BH32" s="424"/>
      <c r="BI32" s="424"/>
      <c r="BJ32" s="424"/>
      <c r="BK32" s="424"/>
      <c r="BL32" s="424"/>
      <c r="BM32" s="424"/>
      <c r="BN32" s="424"/>
      <c r="BO32" s="424"/>
      <c r="BP32" s="424"/>
      <c r="BQ32" s="424"/>
      <c r="BR32" s="424"/>
      <c r="BS32" s="424"/>
      <c r="BT32" s="424"/>
      <c r="BU32" s="424"/>
      <c r="BW32" s="424" t="s">
        <v>281</v>
      </c>
      <c r="BX32" s="424"/>
      <c r="BY32" s="424"/>
      <c r="BZ32" s="424"/>
      <c r="CA32" s="424"/>
      <c r="CB32" s="424"/>
      <c r="CC32" s="424"/>
      <c r="CD32" s="424"/>
      <c r="CE32" s="424"/>
      <c r="CF32" s="424"/>
      <c r="CG32" s="424"/>
      <c r="CH32" s="424"/>
      <c r="CI32" s="424"/>
      <c r="CJ32" s="424"/>
      <c r="CK32" s="424"/>
      <c r="CL32" s="424"/>
      <c r="CM32" s="424"/>
      <c r="CO32" s="424" t="s">
        <v>283</v>
      </c>
      <c r="CP32" s="424"/>
      <c r="CQ32" s="424"/>
      <c r="CR32" s="424"/>
      <c r="CS32" s="424"/>
      <c r="CT32" s="424"/>
      <c r="CU32" s="424"/>
      <c r="CV32" s="424"/>
      <c r="CW32" s="424"/>
      <c r="CX32" s="424"/>
      <c r="CY32" s="424"/>
      <c r="CZ32" s="424"/>
      <c r="DA32" s="424"/>
      <c r="DB32" s="424"/>
      <c r="DC32" s="424"/>
      <c r="DD32" s="424"/>
      <c r="DE32" s="424"/>
      <c r="DI32" s="37"/>
    </row>
    <row r="33" spans="1:113" ht="13.5" customHeight="1" x14ac:dyDescent="0.2">
      <c r="A33" s="2"/>
      <c r="B33" s="5"/>
      <c r="C33" s="403" t="s">
        <v>65</v>
      </c>
      <c r="D33" s="403"/>
      <c r="E33" s="383" t="s">
        <v>284</v>
      </c>
      <c r="F33" s="383"/>
      <c r="G33" s="383"/>
      <c r="H33" s="383"/>
      <c r="I33" s="383"/>
      <c r="J33" s="383"/>
      <c r="K33" s="383"/>
      <c r="L33" s="383"/>
      <c r="M33" s="383"/>
      <c r="N33" s="383"/>
      <c r="O33" s="383"/>
      <c r="P33" s="383"/>
      <c r="Q33" s="383"/>
      <c r="R33" s="383"/>
      <c r="S33" s="383"/>
      <c r="T33" s="12"/>
      <c r="U33" s="403" t="s">
        <v>65</v>
      </c>
      <c r="V33" s="403"/>
      <c r="W33" s="383" t="s">
        <v>284</v>
      </c>
      <c r="X33" s="383"/>
      <c r="Y33" s="383"/>
      <c r="Z33" s="383"/>
      <c r="AA33" s="383"/>
      <c r="AB33" s="383"/>
      <c r="AC33" s="383"/>
      <c r="AD33" s="383"/>
      <c r="AE33" s="383"/>
      <c r="AF33" s="383"/>
      <c r="AG33" s="383"/>
      <c r="AH33" s="383"/>
      <c r="AI33" s="383"/>
      <c r="AJ33" s="383"/>
      <c r="AK33" s="383"/>
      <c r="AL33" s="12"/>
      <c r="AM33" s="403" t="s">
        <v>65</v>
      </c>
      <c r="AN33" s="403"/>
      <c r="AO33" s="383" t="s">
        <v>284</v>
      </c>
      <c r="AP33" s="383"/>
      <c r="AQ33" s="383"/>
      <c r="AR33" s="383"/>
      <c r="AS33" s="383"/>
      <c r="AT33" s="383"/>
      <c r="AU33" s="383"/>
      <c r="AV33" s="383"/>
      <c r="AW33" s="383"/>
      <c r="AX33" s="383"/>
      <c r="AY33" s="383"/>
      <c r="AZ33" s="383"/>
      <c r="BA33" s="383"/>
      <c r="BB33" s="383"/>
      <c r="BC33" s="383"/>
      <c r="BD33" s="8"/>
      <c r="BE33" s="383" t="s">
        <v>285</v>
      </c>
      <c r="BF33" s="383"/>
      <c r="BG33" s="383" t="s">
        <v>171</v>
      </c>
      <c r="BH33" s="383"/>
      <c r="BI33" s="383"/>
      <c r="BJ33" s="383"/>
      <c r="BK33" s="383"/>
      <c r="BL33" s="383"/>
      <c r="BM33" s="383"/>
      <c r="BN33" s="383"/>
      <c r="BO33" s="383"/>
      <c r="BP33" s="383"/>
      <c r="BQ33" s="383"/>
      <c r="BR33" s="383"/>
      <c r="BS33" s="383"/>
      <c r="BT33" s="383"/>
      <c r="BU33" s="383"/>
      <c r="BV33" s="8"/>
      <c r="BW33" s="403" t="s">
        <v>285</v>
      </c>
      <c r="BX33" s="403"/>
      <c r="BY33" s="383" t="s">
        <v>119</v>
      </c>
      <c r="BZ33" s="383"/>
      <c r="CA33" s="383"/>
      <c r="CB33" s="383"/>
      <c r="CC33" s="383"/>
      <c r="CD33" s="383"/>
      <c r="CE33" s="383"/>
      <c r="CF33" s="383"/>
      <c r="CG33" s="383"/>
      <c r="CH33" s="383"/>
      <c r="CI33" s="383"/>
      <c r="CJ33" s="383"/>
      <c r="CK33" s="383"/>
      <c r="CL33" s="383"/>
      <c r="CM33" s="383"/>
      <c r="CN33" s="12"/>
      <c r="CO33" s="403" t="s">
        <v>65</v>
      </c>
      <c r="CP33" s="403"/>
      <c r="CQ33" s="383" t="s">
        <v>286</v>
      </c>
      <c r="CR33" s="383"/>
      <c r="CS33" s="383"/>
      <c r="CT33" s="383"/>
      <c r="CU33" s="383"/>
      <c r="CV33" s="383"/>
      <c r="CW33" s="383"/>
      <c r="CX33" s="383"/>
      <c r="CY33" s="383"/>
      <c r="CZ33" s="383"/>
      <c r="DA33" s="383"/>
      <c r="DB33" s="383"/>
      <c r="DC33" s="383"/>
      <c r="DD33" s="383"/>
      <c r="DE33" s="383"/>
      <c r="DF33" s="12"/>
      <c r="DG33" s="423" t="s">
        <v>88</v>
      </c>
      <c r="DH33" s="423"/>
      <c r="DI33" s="20"/>
    </row>
    <row r="34" spans="1:113" ht="32.25" customHeight="1" x14ac:dyDescent="0.2">
      <c r="A34" s="2"/>
      <c r="B34" s="5"/>
      <c r="C34" s="421">
        <f>IF(E34="","",1)</f>
        <v>1</v>
      </c>
      <c r="D34" s="421"/>
      <c r="E34" s="420" t="str">
        <f>IF('各会計、関係団体の財政状況及び健全化判断比率'!B7="","",'各会計、関係団体の財政状況及び健全化判断比率'!B7)</f>
        <v>一般会計</v>
      </c>
      <c r="F34" s="420"/>
      <c r="G34" s="420"/>
      <c r="H34" s="420"/>
      <c r="I34" s="420"/>
      <c r="J34" s="420"/>
      <c r="K34" s="420"/>
      <c r="L34" s="420"/>
      <c r="M34" s="420"/>
      <c r="N34" s="420"/>
      <c r="O34" s="420"/>
      <c r="P34" s="420"/>
      <c r="Q34" s="420"/>
      <c r="R34" s="420"/>
      <c r="S34" s="420"/>
      <c r="T34" s="2"/>
      <c r="U34" s="421">
        <f>IF(W34="","",MAX(C34:D43)+1)</f>
        <v>7</v>
      </c>
      <c r="V34" s="421"/>
      <c r="W34" s="420" t="str">
        <f>IF('各会計、関係団体の財政状況及び健全化判断比率'!B28="","",'各会計、関係団体の財政状況及び健全化判断比率'!B28)</f>
        <v>日向市国民健康保険事業特別会計</v>
      </c>
      <c r="X34" s="420"/>
      <c r="Y34" s="420"/>
      <c r="Z34" s="420"/>
      <c r="AA34" s="420"/>
      <c r="AB34" s="420"/>
      <c r="AC34" s="420"/>
      <c r="AD34" s="420"/>
      <c r="AE34" s="420"/>
      <c r="AF34" s="420"/>
      <c r="AG34" s="420"/>
      <c r="AH34" s="420"/>
      <c r="AI34" s="420"/>
      <c r="AJ34" s="420"/>
      <c r="AK34" s="420"/>
      <c r="AL34" s="2"/>
      <c r="AM34" s="421">
        <f>IF(AO34="","",MAX(C34:D43,U34:V43)+1)</f>
        <v>12</v>
      </c>
      <c r="AN34" s="421"/>
      <c r="AO34" s="420" t="str">
        <f>IF('各会計、関係団体の財政状況及び健全化判断比率'!B33="","",'各会計、関係団体の財政状況及び健全化判断比率'!B33)</f>
        <v>日向市水道事業会計</v>
      </c>
      <c r="AP34" s="420"/>
      <c r="AQ34" s="420"/>
      <c r="AR34" s="420"/>
      <c r="AS34" s="420"/>
      <c r="AT34" s="420"/>
      <c r="AU34" s="420"/>
      <c r="AV34" s="420"/>
      <c r="AW34" s="420"/>
      <c r="AX34" s="420"/>
      <c r="AY34" s="420"/>
      <c r="AZ34" s="420"/>
      <c r="BA34" s="420"/>
      <c r="BB34" s="420"/>
      <c r="BC34" s="420"/>
      <c r="BD34" s="2"/>
      <c r="BE34" s="421" t="str">
        <f>IF(BG34="","",MAX(C34:D43,U34:V43,AM34:AN43)+1)</f>
        <v/>
      </c>
      <c r="BF34" s="421"/>
      <c r="BG34" s="420"/>
      <c r="BH34" s="420"/>
      <c r="BI34" s="420"/>
      <c r="BJ34" s="420"/>
      <c r="BK34" s="420"/>
      <c r="BL34" s="420"/>
      <c r="BM34" s="420"/>
      <c r="BN34" s="420"/>
      <c r="BO34" s="420"/>
      <c r="BP34" s="420"/>
      <c r="BQ34" s="420"/>
      <c r="BR34" s="420"/>
      <c r="BS34" s="420"/>
      <c r="BT34" s="420"/>
      <c r="BU34" s="420"/>
      <c r="BV34" s="2"/>
      <c r="BW34" s="421">
        <f>IF(BY34="","",MAX(C34:D43,U34:V43,AM34:AN43,BE34:BF43)+1)</f>
        <v>16</v>
      </c>
      <c r="BX34" s="421"/>
      <c r="BY34" s="420" t="str">
        <f>IF('各会計、関係団体の財政状況及び健全化判断比率'!B68="","",'各会計、関係団体の財政状況及び健全化判断比率'!B68)</f>
        <v>宮崎県市町村総合事務組合　自治会館管理運営特別会計</v>
      </c>
      <c r="BZ34" s="420"/>
      <c r="CA34" s="420"/>
      <c r="CB34" s="420"/>
      <c r="CC34" s="420"/>
      <c r="CD34" s="420"/>
      <c r="CE34" s="420"/>
      <c r="CF34" s="420"/>
      <c r="CG34" s="420"/>
      <c r="CH34" s="420"/>
      <c r="CI34" s="420"/>
      <c r="CJ34" s="420"/>
      <c r="CK34" s="420"/>
      <c r="CL34" s="420"/>
      <c r="CM34" s="420"/>
      <c r="CN34" s="2"/>
      <c r="CO34" s="421">
        <f>IF(CQ34="","",MAX(C34:D43,U34:V43,AM34:AN43,BE34:BF43,BW34:BX43)+1)</f>
        <v>22</v>
      </c>
      <c r="CP34" s="421"/>
      <c r="CQ34" s="420" t="str">
        <f>IF('各会計、関係団体の財政状況及び健全化判断比率'!BS7="","",'各会計、関係団体の財政状況及び健全化判断比率'!BS7)</f>
        <v>日向文化振興事業団</v>
      </c>
      <c r="CR34" s="420"/>
      <c r="CS34" s="420"/>
      <c r="CT34" s="420"/>
      <c r="CU34" s="420"/>
      <c r="CV34" s="420"/>
      <c r="CW34" s="420"/>
      <c r="CX34" s="420"/>
      <c r="CY34" s="420"/>
      <c r="CZ34" s="420"/>
      <c r="DA34" s="420"/>
      <c r="DB34" s="420"/>
      <c r="DC34" s="420"/>
      <c r="DD34" s="420"/>
      <c r="DE34" s="420"/>
      <c r="DG34" s="422" t="str">
        <f>IF('各会計、関係団体の財政状況及び健全化判断比率'!BR7="","",'各会計、関係団体の財政状況及び健全化判断比率'!BR7)</f>
        <v/>
      </c>
      <c r="DH34" s="422"/>
      <c r="DI34" s="20"/>
    </row>
    <row r="35" spans="1:113" ht="32.25" customHeight="1" x14ac:dyDescent="0.2">
      <c r="A35" s="2"/>
      <c r="B35" s="5"/>
      <c r="C35" s="421">
        <f t="shared" ref="C35:C43" si="0">IF(E35="","",C34+1)</f>
        <v>2</v>
      </c>
      <c r="D35" s="421"/>
      <c r="E35" s="420" t="str">
        <f>IF('各会計、関係団体の財政状況及び健全化判断比率'!B8="","",'各会計、関係団体の財政状況及び健全化判断比率'!B8)</f>
        <v>日向市公営住宅事業特別会計</v>
      </c>
      <c r="F35" s="420"/>
      <c r="G35" s="420"/>
      <c r="H35" s="420"/>
      <c r="I35" s="420"/>
      <c r="J35" s="420"/>
      <c r="K35" s="420"/>
      <c r="L35" s="420"/>
      <c r="M35" s="420"/>
      <c r="N35" s="420"/>
      <c r="O35" s="420"/>
      <c r="P35" s="420"/>
      <c r="Q35" s="420"/>
      <c r="R35" s="420"/>
      <c r="S35" s="420"/>
      <c r="T35" s="2"/>
      <c r="U35" s="421">
        <f t="shared" ref="U35:U43" si="1">IF(W35="","",U34+1)</f>
        <v>8</v>
      </c>
      <c r="V35" s="421"/>
      <c r="W35" s="420" t="str">
        <f>IF('各会計、関係団体の財政状況及び健全化判断比率'!B29="","",'各会計、関係団体の財政状況及び健全化判断比率'!B29)</f>
        <v>日向市国民健康保険東郷診療所特別会計</v>
      </c>
      <c r="X35" s="420"/>
      <c r="Y35" s="420"/>
      <c r="Z35" s="420"/>
      <c r="AA35" s="420"/>
      <c r="AB35" s="420"/>
      <c r="AC35" s="420"/>
      <c r="AD35" s="420"/>
      <c r="AE35" s="420"/>
      <c r="AF35" s="420"/>
      <c r="AG35" s="420"/>
      <c r="AH35" s="420"/>
      <c r="AI35" s="420"/>
      <c r="AJ35" s="420"/>
      <c r="AK35" s="420"/>
      <c r="AL35" s="2"/>
      <c r="AM35" s="421">
        <f t="shared" ref="AM35:AM43" si="2">IF(AO35="","",AM34+1)</f>
        <v>13</v>
      </c>
      <c r="AN35" s="421"/>
      <c r="AO35" s="420" t="str">
        <f>IF('各会計、関係団体の財政状況及び健全化判断比率'!B34="","",'各会計、関係団体の財政状況及び健全化判断比率'!B34)</f>
        <v>日向市簡易水道事業会計</v>
      </c>
      <c r="AP35" s="420"/>
      <c r="AQ35" s="420"/>
      <c r="AR35" s="420"/>
      <c r="AS35" s="420"/>
      <c r="AT35" s="420"/>
      <c r="AU35" s="420"/>
      <c r="AV35" s="420"/>
      <c r="AW35" s="420"/>
      <c r="AX35" s="420"/>
      <c r="AY35" s="420"/>
      <c r="AZ35" s="420"/>
      <c r="BA35" s="420"/>
      <c r="BB35" s="420"/>
      <c r="BC35" s="420"/>
      <c r="BD35" s="2"/>
      <c r="BE35" s="421" t="str">
        <f t="shared" ref="BE35:BE43" si="3">IF(BG35="","",BE34+1)</f>
        <v/>
      </c>
      <c r="BF35" s="421"/>
      <c r="BG35" s="420"/>
      <c r="BH35" s="420"/>
      <c r="BI35" s="420"/>
      <c r="BJ35" s="420"/>
      <c r="BK35" s="420"/>
      <c r="BL35" s="420"/>
      <c r="BM35" s="420"/>
      <c r="BN35" s="420"/>
      <c r="BO35" s="420"/>
      <c r="BP35" s="420"/>
      <c r="BQ35" s="420"/>
      <c r="BR35" s="420"/>
      <c r="BS35" s="420"/>
      <c r="BT35" s="420"/>
      <c r="BU35" s="420"/>
      <c r="BV35" s="2"/>
      <c r="BW35" s="421">
        <f t="shared" ref="BW35:BW43" si="4">IF(BY35="","",BW34+1)</f>
        <v>17</v>
      </c>
      <c r="BX35" s="421"/>
      <c r="BY35" s="420" t="str">
        <f>IF('各会計、関係団体の財政状況及び健全化判断比率'!B69="","",'各会計、関係団体の財政状況及び健全化判断比率'!B69)</f>
        <v>宮崎県後期高齢者医療広域連合　一般会計</v>
      </c>
      <c r="BZ35" s="420"/>
      <c r="CA35" s="420"/>
      <c r="CB35" s="420"/>
      <c r="CC35" s="420"/>
      <c r="CD35" s="420"/>
      <c r="CE35" s="420"/>
      <c r="CF35" s="420"/>
      <c r="CG35" s="420"/>
      <c r="CH35" s="420"/>
      <c r="CI35" s="420"/>
      <c r="CJ35" s="420"/>
      <c r="CK35" s="420"/>
      <c r="CL35" s="420"/>
      <c r="CM35" s="420"/>
      <c r="CN35" s="2"/>
      <c r="CO35" s="421">
        <f t="shared" ref="CO35:CO43" si="5">IF(CQ35="","",CO34+1)</f>
        <v>23</v>
      </c>
      <c r="CP35" s="421"/>
      <c r="CQ35" s="420" t="str">
        <f>IF('各会計、関係団体の財政状況及び健全化判断比率'!BS8="","",'各会計、関係団体の財政状況及び健全化判断比率'!BS8)</f>
        <v>日向サンパーク</v>
      </c>
      <c r="CR35" s="420"/>
      <c r="CS35" s="420"/>
      <c r="CT35" s="420"/>
      <c r="CU35" s="420"/>
      <c r="CV35" s="420"/>
      <c r="CW35" s="420"/>
      <c r="CX35" s="420"/>
      <c r="CY35" s="420"/>
      <c r="CZ35" s="420"/>
      <c r="DA35" s="420"/>
      <c r="DB35" s="420"/>
      <c r="DC35" s="420"/>
      <c r="DD35" s="420"/>
      <c r="DE35" s="420"/>
      <c r="DG35" s="422" t="str">
        <f>IF('各会計、関係団体の財政状況及び健全化判断比率'!BR8="","",'各会計、関係団体の財政状況及び健全化判断比率'!BR8)</f>
        <v/>
      </c>
      <c r="DH35" s="422"/>
      <c r="DI35" s="20"/>
    </row>
    <row r="36" spans="1:113" ht="32.25" customHeight="1" x14ac:dyDescent="0.2">
      <c r="A36" s="2"/>
      <c r="B36" s="5"/>
      <c r="C36" s="421">
        <f t="shared" si="0"/>
        <v>3</v>
      </c>
      <c r="D36" s="421"/>
      <c r="E36" s="420" t="str">
        <f>IF('各会計、関係団体の財政状況及び健全化判断比率'!B9="","",'各会計、関係団体の財政状況及び健全化判断比率'!B9)</f>
        <v>日向市財光寺南土地区画整理事業特別会計</v>
      </c>
      <c r="F36" s="420"/>
      <c r="G36" s="420"/>
      <c r="H36" s="420"/>
      <c r="I36" s="420"/>
      <c r="J36" s="420"/>
      <c r="K36" s="420"/>
      <c r="L36" s="420"/>
      <c r="M36" s="420"/>
      <c r="N36" s="420"/>
      <c r="O36" s="420"/>
      <c r="P36" s="420"/>
      <c r="Q36" s="420"/>
      <c r="R36" s="420"/>
      <c r="S36" s="420"/>
      <c r="T36" s="2"/>
      <c r="U36" s="421">
        <f t="shared" si="1"/>
        <v>9</v>
      </c>
      <c r="V36" s="421"/>
      <c r="W36" s="420" t="str">
        <f>IF('各会計、関係団体の財政状況及び健全化判断比率'!B30="","",'各会計、関係団体の財政状況及び健全化判断比率'!B30)</f>
        <v>日向市介護保険事業特別会計（保険事業勘定）</v>
      </c>
      <c r="X36" s="420"/>
      <c r="Y36" s="420"/>
      <c r="Z36" s="420"/>
      <c r="AA36" s="420"/>
      <c r="AB36" s="420"/>
      <c r="AC36" s="420"/>
      <c r="AD36" s="420"/>
      <c r="AE36" s="420"/>
      <c r="AF36" s="420"/>
      <c r="AG36" s="420"/>
      <c r="AH36" s="420"/>
      <c r="AI36" s="420"/>
      <c r="AJ36" s="420"/>
      <c r="AK36" s="420"/>
      <c r="AL36" s="2"/>
      <c r="AM36" s="421">
        <f t="shared" si="2"/>
        <v>14</v>
      </c>
      <c r="AN36" s="421"/>
      <c r="AO36" s="420" t="str">
        <f>IF('各会計、関係団体の財政状況及び健全化判断比率'!B35="","",'各会計、関係団体の財政状況及び健全化判断比率'!B35)</f>
        <v>日向市下水道事業会計</v>
      </c>
      <c r="AP36" s="420"/>
      <c r="AQ36" s="420"/>
      <c r="AR36" s="420"/>
      <c r="AS36" s="420"/>
      <c r="AT36" s="420"/>
      <c r="AU36" s="420"/>
      <c r="AV36" s="420"/>
      <c r="AW36" s="420"/>
      <c r="AX36" s="420"/>
      <c r="AY36" s="420"/>
      <c r="AZ36" s="420"/>
      <c r="BA36" s="420"/>
      <c r="BB36" s="420"/>
      <c r="BC36" s="420"/>
      <c r="BD36" s="2"/>
      <c r="BE36" s="421" t="str">
        <f t="shared" si="3"/>
        <v/>
      </c>
      <c r="BF36" s="421"/>
      <c r="BG36" s="420"/>
      <c r="BH36" s="420"/>
      <c r="BI36" s="420"/>
      <c r="BJ36" s="420"/>
      <c r="BK36" s="420"/>
      <c r="BL36" s="420"/>
      <c r="BM36" s="420"/>
      <c r="BN36" s="420"/>
      <c r="BO36" s="420"/>
      <c r="BP36" s="420"/>
      <c r="BQ36" s="420"/>
      <c r="BR36" s="420"/>
      <c r="BS36" s="420"/>
      <c r="BT36" s="420"/>
      <c r="BU36" s="420"/>
      <c r="BV36" s="2"/>
      <c r="BW36" s="421">
        <f t="shared" si="4"/>
        <v>18</v>
      </c>
      <c r="BX36" s="421"/>
      <c r="BY36" s="420" t="str">
        <f>IF('各会計、関係団体の財政状況及び健全化判断比率'!B70="","",'各会計、関係団体の財政状況及び健全化判断比率'!B70)</f>
        <v>宮崎県後期高齢者医療広域連合　後期高齢者医療特別会計</v>
      </c>
      <c r="BZ36" s="420"/>
      <c r="CA36" s="420"/>
      <c r="CB36" s="420"/>
      <c r="CC36" s="420"/>
      <c r="CD36" s="420"/>
      <c r="CE36" s="420"/>
      <c r="CF36" s="420"/>
      <c r="CG36" s="420"/>
      <c r="CH36" s="420"/>
      <c r="CI36" s="420"/>
      <c r="CJ36" s="420"/>
      <c r="CK36" s="420"/>
      <c r="CL36" s="420"/>
      <c r="CM36" s="420"/>
      <c r="CN36" s="2"/>
      <c r="CO36" s="421">
        <f t="shared" si="5"/>
        <v>24</v>
      </c>
      <c r="CP36" s="421"/>
      <c r="CQ36" s="420" t="str">
        <f>IF('各会計、関係団体の財政状況及び健全化判断比率'!BS9="","",'各会計、関係団体の財政状況及び健全化判断比率'!BS9)</f>
        <v>日向青果地方卸売市場</v>
      </c>
      <c r="CR36" s="420"/>
      <c r="CS36" s="420"/>
      <c r="CT36" s="420"/>
      <c r="CU36" s="420"/>
      <c r="CV36" s="420"/>
      <c r="CW36" s="420"/>
      <c r="CX36" s="420"/>
      <c r="CY36" s="420"/>
      <c r="CZ36" s="420"/>
      <c r="DA36" s="420"/>
      <c r="DB36" s="420"/>
      <c r="DC36" s="420"/>
      <c r="DD36" s="420"/>
      <c r="DE36" s="420"/>
      <c r="DG36" s="422" t="str">
        <f>IF('各会計、関係団体の財政状況及び健全化判断比率'!BR9="","",'各会計、関係団体の財政状況及び健全化判断比率'!BR9)</f>
        <v/>
      </c>
      <c r="DH36" s="422"/>
      <c r="DI36" s="20"/>
    </row>
    <row r="37" spans="1:113" ht="32.25" customHeight="1" x14ac:dyDescent="0.2">
      <c r="A37" s="2"/>
      <c r="B37" s="5"/>
      <c r="C37" s="421">
        <f t="shared" si="0"/>
        <v>4</v>
      </c>
      <c r="D37" s="421"/>
      <c r="E37" s="420" t="str">
        <f>IF('各会計、関係団体の財政状況及び健全化判断比率'!B10="","",'各会計、関係団体の財政状況及び健全化判断比率'!B10)</f>
        <v>日向市用地取得特別会計</v>
      </c>
      <c r="F37" s="420"/>
      <c r="G37" s="420"/>
      <c r="H37" s="420"/>
      <c r="I37" s="420"/>
      <c r="J37" s="420"/>
      <c r="K37" s="420"/>
      <c r="L37" s="420"/>
      <c r="M37" s="420"/>
      <c r="N37" s="420"/>
      <c r="O37" s="420"/>
      <c r="P37" s="420"/>
      <c r="Q37" s="420"/>
      <c r="R37" s="420"/>
      <c r="S37" s="420"/>
      <c r="T37" s="2"/>
      <c r="U37" s="421">
        <f t="shared" si="1"/>
        <v>10</v>
      </c>
      <c r="V37" s="421"/>
      <c r="W37" s="420" t="str">
        <f>IF('各会計、関係団体の財政状況及び健全化判断比率'!B31="","",'各会計、関係団体の財政状況及び健全化判断比率'!B31)</f>
        <v>日向入郷地域介護認定審査事業特別会計</v>
      </c>
      <c r="X37" s="420"/>
      <c r="Y37" s="420"/>
      <c r="Z37" s="420"/>
      <c r="AA37" s="420"/>
      <c r="AB37" s="420"/>
      <c r="AC37" s="420"/>
      <c r="AD37" s="420"/>
      <c r="AE37" s="420"/>
      <c r="AF37" s="420"/>
      <c r="AG37" s="420"/>
      <c r="AH37" s="420"/>
      <c r="AI37" s="420"/>
      <c r="AJ37" s="420"/>
      <c r="AK37" s="420"/>
      <c r="AL37" s="2"/>
      <c r="AM37" s="421">
        <f t="shared" si="2"/>
        <v>15</v>
      </c>
      <c r="AN37" s="421"/>
      <c r="AO37" s="420" t="str">
        <f>IF('各会計、関係団体の財政状況及び健全化判断比率'!B36="","",'各会計、関係団体の財政状況及び健全化判断比率'!B36)</f>
        <v>日向市農業集落排水事業会計</v>
      </c>
      <c r="AP37" s="420"/>
      <c r="AQ37" s="420"/>
      <c r="AR37" s="420"/>
      <c r="AS37" s="420"/>
      <c r="AT37" s="420"/>
      <c r="AU37" s="420"/>
      <c r="AV37" s="420"/>
      <c r="AW37" s="420"/>
      <c r="AX37" s="420"/>
      <c r="AY37" s="420"/>
      <c r="AZ37" s="420"/>
      <c r="BA37" s="420"/>
      <c r="BB37" s="420"/>
      <c r="BC37" s="420"/>
      <c r="BD37" s="2"/>
      <c r="BE37" s="421" t="str">
        <f t="shared" si="3"/>
        <v/>
      </c>
      <c r="BF37" s="421"/>
      <c r="BG37" s="420"/>
      <c r="BH37" s="420"/>
      <c r="BI37" s="420"/>
      <c r="BJ37" s="420"/>
      <c r="BK37" s="420"/>
      <c r="BL37" s="420"/>
      <c r="BM37" s="420"/>
      <c r="BN37" s="420"/>
      <c r="BO37" s="420"/>
      <c r="BP37" s="420"/>
      <c r="BQ37" s="420"/>
      <c r="BR37" s="420"/>
      <c r="BS37" s="420"/>
      <c r="BT37" s="420"/>
      <c r="BU37" s="420"/>
      <c r="BV37" s="2"/>
      <c r="BW37" s="421">
        <f t="shared" si="4"/>
        <v>19</v>
      </c>
      <c r="BX37" s="421"/>
      <c r="BY37" s="420" t="str">
        <f>IF('各会計、関係団体の財政状況及び健全化判断比率'!B71="","",'各会計、関係団体の財政状況及び健全化判断比率'!B71)</f>
        <v>宮崎県北部広域行政事務組合（一般会計）</v>
      </c>
      <c r="BZ37" s="420"/>
      <c r="CA37" s="420"/>
      <c r="CB37" s="420"/>
      <c r="CC37" s="420"/>
      <c r="CD37" s="420"/>
      <c r="CE37" s="420"/>
      <c r="CF37" s="420"/>
      <c r="CG37" s="420"/>
      <c r="CH37" s="420"/>
      <c r="CI37" s="420"/>
      <c r="CJ37" s="420"/>
      <c r="CK37" s="420"/>
      <c r="CL37" s="420"/>
      <c r="CM37" s="420"/>
      <c r="CN37" s="2"/>
      <c r="CO37" s="421">
        <f t="shared" si="5"/>
        <v>25</v>
      </c>
      <c r="CP37" s="421"/>
      <c r="CQ37" s="420" t="str">
        <f>IF('各会計、関係団体の財政状況及び健全化判断比率'!BS10="","",'各会計、関係団体の財政状況及び健全化判断比率'!BS10)</f>
        <v>東郷町ふるさと公社</v>
      </c>
      <c r="CR37" s="420"/>
      <c r="CS37" s="420"/>
      <c r="CT37" s="420"/>
      <c r="CU37" s="420"/>
      <c r="CV37" s="420"/>
      <c r="CW37" s="420"/>
      <c r="CX37" s="420"/>
      <c r="CY37" s="420"/>
      <c r="CZ37" s="420"/>
      <c r="DA37" s="420"/>
      <c r="DB37" s="420"/>
      <c r="DC37" s="420"/>
      <c r="DD37" s="420"/>
      <c r="DE37" s="420"/>
      <c r="DG37" s="422" t="str">
        <f>IF('各会計、関係団体の財政状況及び健全化判断比率'!BR10="","",'各会計、関係団体の財政状況及び健全化判断比率'!BR10)</f>
        <v/>
      </c>
      <c r="DH37" s="422"/>
      <c r="DI37" s="20"/>
    </row>
    <row r="38" spans="1:113" ht="32.25" customHeight="1" x14ac:dyDescent="0.2">
      <c r="A38" s="2"/>
      <c r="B38" s="5"/>
      <c r="C38" s="421">
        <f t="shared" si="0"/>
        <v>5</v>
      </c>
      <c r="D38" s="421"/>
      <c r="E38" s="420" t="str">
        <f>IF('各会計、関係団体の財政状況及び健全化判断比率'!B11="","",'各会計、関係団体の財政状況及び健全化判断比率'!B11)</f>
        <v>日向市城山墓園事業特別会計</v>
      </c>
      <c r="F38" s="420"/>
      <c r="G38" s="420"/>
      <c r="H38" s="420"/>
      <c r="I38" s="420"/>
      <c r="J38" s="420"/>
      <c r="K38" s="420"/>
      <c r="L38" s="420"/>
      <c r="M38" s="420"/>
      <c r="N38" s="420"/>
      <c r="O38" s="420"/>
      <c r="P38" s="420"/>
      <c r="Q38" s="420"/>
      <c r="R38" s="420"/>
      <c r="S38" s="420"/>
      <c r="T38" s="2"/>
      <c r="U38" s="421">
        <f t="shared" si="1"/>
        <v>11</v>
      </c>
      <c r="V38" s="421"/>
      <c r="W38" s="420" t="str">
        <f>IF('各会計、関係団体の財政状況及び健全化判断比率'!B32="","",'各会計、関係団体の財政状況及び健全化判断比率'!B32)</f>
        <v>日向市後期高齢者医療事業特別会計</v>
      </c>
      <c r="X38" s="420"/>
      <c r="Y38" s="420"/>
      <c r="Z38" s="420"/>
      <c r="AA38" s="420"/>
      <c r="AB38" s="420"/>
      <c r="AC38" s="420"/>
      <c r="AD38" s="420"/>
      <c r="AE38" s="420"/>
      <c r="AF38" s="420"/>
      <c r="AG38" s="420"/>
      <c r="AH38" s="420"/>
      <c r="AI38" s="420"/>
      <c r="AJ38" s="420"/>
      <c r="AK38" s="420"/>
      <c r="AL38" s="2"/>
      <c r="AM38" s="421" t="str">
        <f t="shared" si="2"/>
        <v/>
      </c>
      <c r="AN38" s="421"/>
      <c r="AO38" s="420"/>
      <c r="AP38" s="420"/>
      <c r="AQ38" s="420"/>
      <c r="AR38" s="420"/>
      <c r="AS38" s="420"/>
      <c r="AT38" s="420"/>
      <c r="AU38" s="420"/>
      <c r="AV38" s="420"/>
      <c r="AW38" s="420"/>
      <c r="AX38" s="420"/>
      <c r="AY38" s="420"/>
      <c r="AZ38" s="420"/>
      <c r="BA38" s="420"/>
      <c r="BB38" s="420"/>
      <c r="BC38" s="420"/>
      <c r="BD38" s="2"/>
      <c r="BE38" s="421" t="str">
        <f t="shared" si="3"/>
        <v/>
      </c>
      <c r="BF38" s="421"/>
      <c r="BG38" s="420"/>
      <c r="BH38" s="420"/>
      <c r="BI38" s="420"/>
      <c r="BJ38" s="420"/>
      <c r="BK38" s="420"/>
      <c r="BL38" s="420"/>
      <c r="BM38" s="420"/>
      <c r="BN38" s="420"/>
      <c r="BO38" s="420"/>
      <c r="BP38" s="420"/>
      <c r="BQ38" s="420"/>
      <c r="BR38" s="420"/>
      <c r="BS38" s="420"/>
      <c r="BT38" s="420"/>
      <c r="BU38" s="420"/>
      <c r="BV38" s="2"/>
      <c r="BW38" s="421">
        <f t="shared" si="4"/>
        <v>20</v>
      </c>
      <c r="BX38" s="421"/>
      <c r="BY38" s="420" t="str">
        <f>IF('各会計、関係団体の財政状況及び健全化判断比率'!B72="","",'各会計、関係団体の財政状況及び健全化判断比率'!B72)</f>
        <v>宮崎県北部広域行政事務組合（特別会計）</v>
      </c>
      <c r="BZ38" s="420"/>
      <c r="CA38" s="420"/>
      <c r="CB38" s="420"/>
      <c r="CC38" s="420"/>
      <c r="CD38" s="420"/>
      <c r="CE38" s="420"/>
      <c r="CF38" s="420"/>
      <c r="CG38" s="420"/>
      <c r="CH38" s="420"/>
      <c r="CI38" s="420"/>
      <c r="CJ38" s="420"/>
      <c r="CK38" s="420"/>
      <c r="CL38" s="420"/>
      <c r="CM38" s="420"/>
      <c r="CN38" s="2"/>
      <c r="CO38" s="421">
        <f t="shared" si="5"/>
        <v>26</v>
      </c>
      <c r="CP38" s="421"/>
      <c r="CQ38" s="420" t="str">
        <f>IF('各会計、関係団体の財政状況及び健全化判断比率'!BS11="","",'各会計、関係団体の財政状況及び健全化判断比率'!BS11)</f>
        <v>宮崎県林業公社</v>
      </c>
      <c r="CR38" s="420"/>
      <c r="CS38" s="420"/>
      <c r="CT38" s="420"/>
      <c r="CU38" s="420"/>
      <c r="CV38" s="420"/>
      <c r="CW38" s="420"/>
      <c r="CX38" s="420"/>
      <c r="CY38" s="420"/>
      <c r="CZ38" s="420"/>
      <c r="DA38" s="420"/>
      <c r="DB38" s="420"/>
      <c r="DC38" s="420"/>
      <c r="DD38" s="420"/>
      <c r="DE38" s="420"/>
      <c r="DG38" s="422" t="str">
        <f>IF('各会計、関係団体の財政状況及び健全化判断比率'!BR11="","",'各会計、関係団体の財政状況及び健全化判断比率'!BR11)</f>
        <v/>
      </c>
      <c r="DH38" s="422"/>
      <c r="DI38" s="20"/>
    </row>
    <row r="39" spans="1:113" ht="32.25" customHeight="1" x14ac:dyDescent="0.2">
      <c r="A39" s="2"/>
      <c r="B39" s="5"/>
      <c r="C39" s="421">
        <f t="shared" si="0"/>
        <v>6</v>
      </c>
      <c r="D39" s="421"/>
      <c r="E39" s="420" t="str">
        <f>IF('各会計、関係団体の財政状況及び健全化判断比率'!B12="","",'各会計、関係団体の財政状況及び健全化判断比率'!B12)</f>
        <v>日向市簡易給水施設特別会計</v>
      </c>
      <c r="F39" s="420"/>
      <c r="G39" s="420"/>
      <c r="H39" s="420"/>
      <c r="I39" s="420"/>
      <c r="J39" s="420"/>
      <c r="K39" s="420"/>
      <c r="L39" s="420"/>
      <c r="M39" s="420"/>
      <c r="N39" s="420"/>
      <c r="O39" s="420"/>
      <c r="P39" s="420"/>
      <c r="Q39" s="420"/>
      <c r="R39" s="420"/>
      <c r="S39" s="420"/>
      <c r="T39" s="2"/>
      <c r="U39" s="421" t="str">
        <f t="shared" si="1"/>
        <v/>
      </c>
      <c r="V39" s="421"/>
      <c r="W39" s="420"/>
      <c r="X39" s="420"/>
      <c r="Y39" s="420"/>
      <c r="Z39" s="420"/>
      <c r="AA39" s="420"/>
      <c r="AB39" s="420"/>
      <c r="AC39" s="420"/>
      <c r="AD39" s="420"/>
      <c r="AE39" s="420"/>
      <c r="AF39" s="420"/>
      <c r="AG39" s="420"/>
      <c r="AH39" s="420"/>
      <c r="AI39" s="420"/>
      <c r="AJ39" s="420"/>
      <c r="AK39" s="420"/>
      <c r="AL39" s="2"/>
      <c r="AM39" s="421" t="str">
        <f t="shared" si="2"/>
        <v/>
      </c>
      <c r="AN39" s="421"/>
      <c r="AO39" s="420"/>
      <c r="AP39" s="420"/>
      <c r="AQ39" s="420"/>
      <c r="AR39" s="420"/>
      <c r="AS39" s="420"/>
      <c r="AT39" s="420"/>
      <c r="AU39" s="420"/>
      <c r="AV39" s="420"/>
      <c r="AW39" s="420"/>
      <c r="AX39" s="420"/>
      <c r="AY39" s="420"/>
      <c r="AZ39" s="420"/>
      <c r="BA39" s="420"/>
      <c r="BB39" s="420"/>
      <c r="BC39" s="420"/>
      <c r="BD39" s="2"/>
      <c r="BE39" s="421" t="str">
        <f t="shared" si="3"/>
        <v/>
      </c>
      <c r="BF39" s="421"/>
      <c r="BG39" s="420"/>
      <c r="BH39" s="420"/>
      <c r="BI39" s="420"/>
      <c r="BJ39" s="420"/>
      <c r="BK39" s="420"/>
      <c r="BL39" s="420"/>
      <c r="BM39" s="420"/>
      <c r="BN39" s="420"/>
      <c r="BO39" s="420"/>
      <c r="BP39" s="420"/>
      <c r="BQ39" s="420"/>
      <c r="BR39" s="420"/>
      <c r="BS39" s="420"/>
      <c r="BT39" s="420"/>
      <c r="BU39" s="420"/>
      <c r="BV39" s="2"/>
      <c r="BW39" s="421">
        <f t="shared" si="4"/>
        <v>21</v>
      </c>
      <c r="BX39" s="421"/>
      <c r="BY39" s="420" t="str">
        <f>IF('各会計、関係団体の財政状況及び健全化判断比率'!B73="","",'各会計、関係団体の財政状況及び健全化判断比率'!B73)</f>
        <v>日向東臼杵広域連合</v>
      </c>
      <c r="BZ39" s="420"/>
      <c r="CA39" s="420"/>
      <c r="CB39" s="420"/>
      <c r="CC39" s="420"/>
      <c r="CD39" s="420"/>
      <c r="CE39" s="420"/>
      <c r="CF39" s="420"/>
      <c r="CG39" s="420"/>
      <c r="CH39" s="420"/>
      <c r="CI39" s="420"/>
      <c r="CJ39" s="420"/>
      <c r="CK39" s="420"/>
      <c r="CL39" s="420"/>
      <c r="CM39" s="420"/>
      <c r="CN39" s="2"/>
      <c r="CO39" s="421" t="str">
        <f t="shared" si="5"/>
        <v/>
      </c>
      <c r="CP39" s="421"/>
      <c r="CQ39" s="420" t="str">
        <f>IF('各会計、関係団体の財政状況及び健全化判断比率'!BS12="","",'各会計、関係団体の財政状況及び健全化判断比率'!BS12)</f>
        <v/>
      </c>
      <c r="CR39" s="420"/>
      <c r="CS39" s="420"/>
      <c r="CT39" s="420"/>
      <c r="CU39" s="420"/>
      <c r="CV39" s="420"/>
      <c r="CW39" s="420"/>
      <c r="CX39" s="420"/>
      <c r="CY39" s="420"/>
      <c r="CZ39" s="420"/>
      <c r="DA39" s="420"/>
      <c r="DB39" s="420"/>
      <c r="DC39" s="420"/>
      <c r="DD39" s="420"/>
      <c r="DE39" s="420"/>
      <c r="DG39" s="422" t="str">
        <f>IF('各会計、関係団体の財政状況及び健全化判断比率'!BR12="","",'各会計、関係団体の財政状況及び健全化判断比率'!BR12)</f>
        <v/>
      </c>
      <c r="DH39" s="422"/>
      <c r="DI39" s="20"/>
    </row>
    <row r="40" spans="1:113" ht="32.25" customHeight="1" x14ac:dyDescent="0.2">
      <c r="A40" s="2"/>
      <c r="B40" s="5"/>
      <c r="C40" s="421" t="str">
        <f t="shared" si="0"/>
        <v/>
      </c>
      <c r="D40" s="421"/>
      <c r="E40" s="420" t="str">
        <f>IF('各会計、関係団体の財政状況及び健全化判断比率'!B13="","",'各会計、関係団体の財政状況及び健全化判断比率'!B13)</f>
        <v/>
      </c>
      <c r="F40" s="420"/>
      <c r="G40" s="420"/>
      <c r="H40" s="420"/>
      <c r="I40" s="420"/>
      <c r="J40" s="420"/>
      <c r="K40" s="420"/>
      <c r="L40" s="420"/>
      <c r="M40" s="420"/>
      <c r="N40" s="420"/>
      <c r="O40" s="420"/>
      <c r="P40" s="420"/>
      <c r="Q40" s="420"/>
      <c r="R40" s="420"/>
      <c r="S40" s="420"/>
      <c r="T40" s="2"/>
      <c r="U40" s="421" t="str">
        <f t="shared" si="1"/>
        <v/>
      </c>
      <c r="V40" s="421"/>
      <c r="W40" s="420"/>
      <c r="X40" s="420"/>
      <c r="Y40" s="420"/>
      <c r="Z40" s="420"/>
      <c r="AA40" s="420"/>
      <c r="AB40" s="420"/>
      <c r="AC40" s="420"/>
      <c r="AD40" s="420"/>
      <c r="AE40" s="420"/>
      <c r="AF40" s="420"/>
      <c r="AG40" s="420"/>
      <c r="AH40" s="420"/>
      <c r="AI40" s="420"/>
      <c r="AJ40" s="420"/>
      <c r="AK40" s="420"/>
      <c r="AL40" s="2"/>
      <c r="AM40" s="421" t="str">
        <f t="shared" si="2"/>
        <v/>
      </c>
      <c r="AN40" s="421"/>
      <c r="AO40" s="420"/>
      <c r="AP40" s="420"/>
      <c r="AQ40" s="420"/>
      <c r="AR40" s="420"/>
      <c r="AS40" s="420"/>
      <c r="AT40" s="420"/>
      <c r="AU40" s="420"/>
      <c r="AV40" s="420"/>
      <c r="AW40" s="420"/>
      <c r="AX40" s="420"/>
      <c r="AY40" s="420"/>
      <c r="AZ40" s="420"/>
      <c r="BA40" s="420"/>
      <c r="BB40" s="420"/>
      <c r="BC40" s="420"/>
      <c r="BD40" s="2"/>
      <c r="BE40" s="421" t="str">
        <f t="shared" si="3"/>
        <v/>
      </c>
      <c r="BF40" s="421"/>
      <c r="BG40" s="420"/>
      <c r="BH40" s="420"/>
      <c r="BI40" s="420"/>
      <c r="BJ40" s="420"/>
      <c r="BK40" s="420"/>
      <c r="BL40" s="420"/>
      <c r="BM40" s="420"/>
      <c r="BN40" s="420"/>
      <c r="BO40" s="420"/>
      <c r="BP40" s="420"/>
      <c r="BQ40" s="420"/>
      <c r="BR40" s="420"/>
      <c r="BS40" s="420"/>
      <c r="BT40" s="420"/>
      <c r="BU40" s="420"/>
      <c r="BV40" s="2"/>
      <c r="BW40" s="421" t="str">
        <f t="shared" si="4"/>
        <v/>
      </c>
      <c r="BX40" s="421"/>
      <c r="BY40" s="420" t="str">
        <f>IF('各会計、関係団体の財政状況及び健全化判断比率'!B74="","",'各会計、関係団体の財政状況及び健全化判断比率'!B74)</f>
        <v/>
      </c>
      <c r="BZ40" s="420"/>
      <c r="CA40" s="420"/>
      <c r="CB40" s="420"/>
      <c r="CC40" s="420"/>
      <c r="CD40" s="420"/>
      <c r="CE40" s="420"/>
      <c r="CF40" s="420"/>
      <c r="CG40" s="420"/>
      <c r="CH40" s="420"/>
      <c r="CI40" s="420"/>
      <c r="CJ40" s="420"/>
      <c r="CK40" s="420"/>
      <c r="CL40" s="420"/>
      <c r="CM40" s="420"/>
      <c r="CN40" s="2"/>
      <c r="CO40" s="421" t="str">
        <f t="shared" si="5"/>
        <v/>
      </c>
      <c r="CP40" s="421"/>
      <c r="CQ40" s="420" t="str">
        <f>IF('各会計、関係団体の財政状況及び健全化判断比率'!BS13="","",'各会計、関係団体の財政状況及び健全化判断比率'!BS13)</f>
        <v/>
      </c>
      <c r="CR40" s="420"/>
      <c r="CS40" s="420"/>
      <c r="CT40" s="420"/>
      <c r="CU40" s="420"/>
      <c r="CV40" s="420"/>
      <c r="CW40" s="420"/>
      <c r="CX40" s="420"/>
      <c r="CY40" s="420"/>
      <c r="CZ40" s="420"/>
      <c r="DA40" s="420"/>
      <c r="DB40" s="420"/>
      <c r="DC40" s="420"/>
      <c r="DD40" s="420"/>
      <c r="DE40" s="420"/>
      <c r="DG40" s="422" t="str">
        <f>IF('各会計、関係団体の財政状況及び健全化判断比率'!BR13="","",'各会計、関係団体の財政状況及び健全化判断比率'!BR13)</f>
        <v/>
      </c>
      <c r="DH40" s="422"/>
      <c r="DI40" s="20"/>
    </row>
    <row r="41" spans="1:113" ht="32.25" customHeight="1" x14ac:dyDescent="0.2">
      <c r="A41" s="2"/>
      <c r="B41" s="5"/>
      <c r="C41" s="421" t="str">
        <f t="shared" si="0"/>
        <v/>
      </c>
      <c r="D41" s="421"/>
      <c r="E41" s="420" t="str">
        <f>IF('各会計、関係団体の財政状況及び健全化判断比率'!B14="","",'各会計、関係団体の財政状況及び健全化判断比率'!B14)</f>
        <v/>
      </c>
      <c r="F41" s="420"/>
      <c r="G41" s="420"/>
      <c r="H41" s="420"/>
      <c r="I41" s="420"/>
      <c r="J41" s="420"/>
      <c r="K41" s="420"/>
      <c r="L41" s="420"/>
      <c r="M41" s="420"/>
      <c r="N41" s="420"/>
      <c r="O41" s="420"/>
      <c r="P41" s="420"/>
      <c r="Q41" s="420"/>
      <c r="R41" s="420"/>
      <c r="S41" s="420"/>
      <c r="T41" s="2"/>
      <c r="U41" s="421" t="str">
        <f t="shared" si="1"/>
        <v/>
      </c>
      <c r="V41" s="421"/>
      <c r="W41" s="420"/>
      <c r="X41" s="420"/>
      <c r="Y41" s="420"/>
      <c r="Z41" s="420"/>
      <c r="AA41" s="420"/>
      <c r="AB41" s="420"/>
      <c r="AC41" s="420"/>
      <c r="AD41" s="420"/>
      <c r="AE41" s="420"/>
      <c r="AF41" s="420"/>
      <c r="AG41" s="420"/>
      <c r="AH41" s="420"/>
      <c r="AI41" s="420"/>
      <c r="AJ41" s="420"/>
      <c r="AK41" s="420"/>
      <c r="AL41" s="2"/>
      <c r="AM41" s="421" t="str">
        <f t="shared" si="2"/>
        <v/>
      </c>
      <c r="AN41" s="421"/>
      <c r="AO41" s="420"/>
      <c r="AP41" s="420"/>
      <c r="AQ41" s="420"/>
      <c r="AR41" s="420"/>
      <c r="AS41" s="420"/>
      <c r="AT41" s="420"/>
      <c r="AU41" s="420"/>
      <c r="AV41" s="420"/>
      <c r="AW41" s="420"/>
      <c r="AX41" s="420"/>
      <c r="AY41" s="420"/>
      <c r="AZ41" s="420"/>
      <c r="BA41" s="420"/>
      <c r="BB41" s="420"/>
      <c r="BC41" s="420"/>
      <c r="BD41" s="2"/>
      <c r="BE41" s="421" t="str">
        <f t="shared" si="3"/>
        <v/>
      </c>
      <c r="BF41" s="421"/>
      <c r="BG41" s="420"/>
      <c r="BH41" s="420"/>
      <c r="BI41" s="420"/>
      <c r="BJ41" s="420"/>
      <c r="BK41" s="420"/>
      <c r="BL41" s="420"/>
      <c r="BM41" s="420"/>
      <c r="BN41" s="420"/>
      <c r="BO41" s="420"/>
      <c r="BP41" s="420"/>
      <c r="BQ41" s="420"/>
      <c r="BR41" s="420"/>
      <c r="BS41" s="420"/>
      <c r="BT41" s="420"/>
      <c r="BU41" s="420"/>
      <c r="BV41" s="2"/>
      <c r="BW41" s="421" t="str">
        <f t="shared" si="4"/>
        <v/>
      </c>
      <c r="BX41" s="421"/>
      <c r="BY41" s="420" t="str">
        <f>IF('各会計、関係団体の財政状況及び健全化判断比率'!B75="","",'各会計、関係団体の財政状況及び健全化判断比率'!B75)</f>
        <v/>
      </c>
      <c r="BZ41" s="420"/>
      <c r="CA41" s="420"/>
      <c r="CB41" s="420"/>
      <c r="CC41" s="420"/>
      <c r="CD41" s="420"/>
      <c r="CE41" s="420"/>
      <c r="CF41" s="420"/>
      <c r="CG41" s="420"/>
      <c r="CH41" s="420"/>
      <c r="CI41" s="420"/>
      <c r="CJ41" s="420"/>
      <c r="CK41" s="420"/>
      <c r="CL41" s="420"/>
      <c r="CM41" s="420"/>
      <c r="CN41" s="2"/>
      <c r="CO41" s="421" t="str">
        <f t="shared" si="5"/>
        <v/>
      </c>
      <c r="CP41" s="421"/>
      <c r="CQ41" s="420" t="str">
        <f>IF('各会計、関係団体の財政状況及び健全化判断比率'!BS14="","",'各会計、関係団体の財政状況及び健全化判断比率'!BS14)</f>
        <v/>
      </c>
      <c r="CR41" s="420"/>
      <c r="CS41" s="420"/>
      <c r="CT41" s="420"/>
      <c r="CU41" s="420"/>
      <c r="CV41" s="420"/>
      <c r="CW41" s="420"/>
      <c r="CX41" s="420"/>
      <c r="CY41" s="420"/>
      <c r="CZ41" s="420"/>
      <c r="DA41" s="420"/>
      <c r="DB41" s="420"/>
      <c r="DC41" s="420"/>
      <c r="DD41" s="420"/>
      <c r="DE41" s="420"/>
      <c r="DG41" s="422" t="str">
        <f>IF('各会計、関係団体の財政状況及び健全化判断比率'!BR14="","",'各会計、関係団体の財政状況及び健全化判断比率'!BR14)</f>
        <v/>
      </c>
      <c r="DH41" s="422"/>
      <c r="DI41" s="20"/>
    </row>
    <row r="42" spans="1:113" ht="32.25" customHeight="1" x14ac:dyDescent="0.2">
      <c r="B42" s="5"/>
      <c r="C42" s="421" t="str">
        <f t="shared" si="0"/>
        <v/>
      </c>
      <c r="D42" s="421"/>
      <c r="E42" s="420" t="str">
        <f>IF('各会計、関係団体の財政状況及び健全化判断比率'!B15="","",'各会計、関係団体の財政状況及び健全化判断比率'!B15)</f>
        <v/>
      </c>
      <c r="F42" s="420"/>
      <c r="G42" s="420"/>
      <c r="H42" s="420"/>
      <c r="I42" s="420"/>
      <c r="J42" s="420"/>
      <c r="K42" s="420"/>
      <c r="L42" s="420"/>
      <c r="M42" s="420"/>
      <c r="N42" s="420"/>
      <c r="O42" s="420"/>
      <c r="P42" s="420"/>
      <c r="Q42" s="420"/>
      <c r="R42" s="420"/>
      <c r="S42" s="420"/>
      <c r="T42" s="2"/>
      <c r="U42" s="421" t="str">
        <f t="shared" si="1"/>
        <v/>
      </c>
      <c r="V42" s="421"/>
      <c r="W42" s="420"/>
      <c r="X42" s="420"/>
      <c r="Y42" s="420"/>
      <c r="Z42" s="420"/>
      <c r="AA42" s="420"/>
      <c r="AB42" s="420"/>
      <c r="AC42" s="420"/>
      <c r="AD42" s="420"/>
      <c r="AE42" s="420"/>
      <c r="AF42" s="420"/>
      <c r="AG42" s="420"/>
      <c r="AH42" s="420"/>
      <c r="AI42" s="420"/>
      <c r="AJ42" s="420"/>
      <c r="AK42" s="420"/>
      <c r="AL42" s="2"/>
      <c r="AM42" s="421" t="str">
        <f t="shared" si="2"/>
        <v/>
      </c>
      <c r="AN42" s="421"/>
      <c r="AO42" s="420"/>
      <c r="AP42" s="420"/>
      <c r="AQ42" s="420"/>
      <c r="AR42" s="420"/>
      <c r="AS42" s="420"/>
      <c r="AT42" s="420"/>
      <c r="AU42" s="420"/>
      <c r="AV42" s="420"/>
      <c r="AW42" s="420"/>
      <c r="AX42" s="420"/>
      <c r="AY42" s="420"/>
      <c r="AZ42" s="420"/>
      <c r="BA42" s="420"/>
      <c r="BB42" s="420"/>
      <c r="BC42" s="420"/>
      <c r="BD42" s="2"/>
      <c r="BE42" s="421" t="str">
        <f t="shared" si="3"/>
        <v/>
      </c>
      <c r="BF42" s="421"/>
      <c r="BG42" s="420"/>
      <c r="BH42" s="420"/>
      <c r="BI42" s="420"/>
      <c r="BJ42" s="420"/>
      <c r="BK42" s="420"/>
      <c r="BL42" s="420"/>
      <c r="BM42" s="420"/>
      <c r="BN42" s="420"/>
      <c r="BO42" s="420"/>
      <c r="BP42" s="420"/>
      <c r="BQ42" s="420"/>
      <c r="BR42" s="420"/>
      <c r="BS42" s="420"/>
      <c r="BT42" s="420"/>
      <c r="BU42" s="420"/>
      <c r="BV42" s="2"/>
      <c r="BW42" s="421" t="str">
        <f t="shared" si="4"/>
        <v/>
      </c>
      <c r="BX42" s="421"/>
      <c r="BY42" s="420" t="str">
        <f>IF('各会計、関係団体の財政状況及び健全化判断比率'!B76="","",'各会計、関係団体の財政状況及び健全化判断比率'!B76)</f>
        <v/>
      </c>
      <c r="BZ42" s="420"/>
      <c r="CA42" s="420"/>
      <c r="CB42" s="420"/>
      <c r="CC42" s="420"/>
      <c r="CD42" s="420"/>
      <c r="CE42" s="420"/>
      <c r="CF42" s="420"/>
      <c r="CG42" s="420"/>
      <c r="CH42" s="420"/>
      <c r="CI42" s="420"/>
      <c r="CJ42" s="420"/>
      <c r="CK42" s="420"/>
      <c r="CL42" s="420"/>
      <c r="CM42" s="420"/>
      <c r="CN42" s="2"/>
      <c r="CO42" s="421" t="str">
        <f t="shared" si="5"/>
        <v/>
      </c>
      <c r="CP42" s="421"/>
      <c r="CQ42" s="420" t="str">
        <f>IF('各会計、関係団体の財政状況及び健全化判断比率'!BS15="","",'各会計、関係団体の財政状況及び健全化判断比率'!BS15)</f>
        <v/>
      </c>
      <c r="CR42" s="420"/>
      <c r="CS42" s="420"/>
      <c r="CT42" s="420"/>
      <c r="CU42" s="420"/>
      <c r="CV42" s="420"/>
      <c r="CW42" s="420"/>
      <c r="CX42" s="420"/>
      <c r="CY42" s="420"/>
      <c r="CZ42" s="420"/>
      <c r="DA42" s="420"/>
      <c r="DB42" s="420"/>
      <c r="DC42" s="420"/>
      <c r="DD42" s="420"/>
      <c r="DE42" s="420"/>
      <c r="DG42" s="422" t="str">
        <f>IF('各会計、関係団体の財政状況及び健全化判断比率'!BR15="","",'各会計、関係団体の財政状況及び健全化判断比率'!BR15)</f>
        <v/>
      </c>
      <c r="DH42" s="422"/>
      <c r="DI42" s="20"/>
    </row>
    <row r="43" spans="1:113" ht="32.25" customHeight="1" x14ac:dyDescent="0.2">
      <c r="B43" s="5"/>
      <c r="C43" s="421" t="str">
        <f t="shared" si="0"/>
        <v/>
      </c>
      <c r="D43" s="421"/>
      <c r="E43" s="420" t="str">
        <f>IF('各会計、関係団体の財政状況及び健全化判断比率'!B16="","",'各会計、関係団体の財政状況及び健全化判断比率'!B16)</f>
        <v/>
      </c>
      <c r="F43" s="420"/>
      <c r="G43" s="420"/>
      <c r="H43" s="420"/>
      <c r="I43" s="420"/>
      <c r="J43" s="420"/>
      <c r="K43" s="420"/>
      <c r="L43" s="420"/>
      <c r="M43" s="420"/>
      <c r="N43" s="420"/>
      <c r="O43" s="420"/>
      <c r="P43" s="420"/>
      <c r="Q43" s="420"/>
      <c r="R43" s="420"/>
      <c r="S43" s="420"/>
      <c r="T43" s="2"/>
      <c r="U43" s="421" t="str">
        <f t="shared" si="1"/>
        <v/>
      </c>
      <c r="V43" s="421"/>
      <c r="W43" s="420"/>
      <c r="X43" s="420"/>
      <c r="Y43" s="420"/>
      <c r="Z43" s="420"/>
      <c r="AA43" s="420"/>
      <c r="AB43" s="420"/>
      <c r="AC43" s="420"/>
      <c r="AD43" s="420"/>
      <c r="AE43" s="420"/>
      <c r="AF43" s="420"/>
      <c r="AG43" s="420"/>
      <c r="AH43" s="420"/>
      <c r="AI43" s="420"/>
      <c r="AJ43" s="420"/>
      <c r="AK43" s="420"/>
      <c r="AL43" s="2"/>
      <c r="AM43" s="421" t="str">
        <f t="shared" si="2"/>
        <v/>
      </c>
      <c r="AN43" s="421"/>
      <c r="AO43" s="420"/>
      <c r="AP43" s="420"/>
      <c r="AQ43" s="420"/>
      <c r="AR43" s="420"/>
      <c r="AS43" s="420"/>
      <c r="AT43" s="420"/>
      <c r="AU43" s="420"/>
      <c r="AV43" s="420"/>
      <c r="AW43" s="420"/>
      <c r="AX43" s="420"/>
      <c r="AY43" s="420"/>
      <c r="AZ43" s="420"/>
      <c r="BA43" s="420"/>
      <c r="BB43" s="420"/>
      <c r="BC43" s="420"/>
      <c r="BD43" s="2"/>
      <c r="BE43" s="421" t="str">
        <f t="shared" si="3"/>
        <v/>
      </c>
      <c r="BF43" s="421"/>
      <c r="BG43" s="420"/>
      <c r="BH43" s="420"/>
      <c r="BI43" s="420"/>
      <c r="BJ43" s="420"/>
      <c r="BK43" s="420"/>
      <c r="BL43" s="420"/>
      <c r="BM43" s="420"/>
      <c r="BN43" s="420"/>
      <c r="BO43" s="420"/>
      <c r="BP43" s="420"/>
      <c r="BQ43" s="420"/>
      <c r="BR43" s="420"/>
      <c r="BS43" s="420"/>
      <c r="BT43" s="420"/>
      <c r="BU43" s="420"/>
      <c r="BV43" s="2"/>
      <c r="BW43" s="421" t="str">
        <f t="shared" si="4"/>
        <v/>
      </c>
      <c r="BX43" s="421"/>
      <c r="BY43" s="420" t="str">
        <f>IF('各会計、関係団体の財政状況及び健全化判断比率'!B77="","",'各会計、関係団体の財政状況及び健全化判断比率'!B77)</f>
        <v/>
      </c>
      <c r="BZ43" s="420"/>
      <c r="CA43" s="420"/>
      <c r="CB43" s="420"/>
      <c r="CC43" s="420"/>
      <c r="CD43" s="420"/>
      <c r="CE43" s="420"/>
      <c r="CF43" s="420"/>
      <c r="CG43" s="420"/>
      <c r="CH43" s="420"/>
      <c r="CI43" s="420"/>
      <c r="CJ43" s="420"/>
      <c r="CK43" s="420"/>
      <c r="CL43" s="420"/>
      <c r="CM43" s="420"/>
      <c r="CN43" s="2"/>
      <c r="CO43" s="421" t="str">
        <f t="shared" si="5"/>
        <v/>
      </c>
      <c r="CP43" s="421"/>
      <c r="CQ43" s="420" t="str">
        <f>IF('各会計、関係団体の財政状況及び健全化判断比率'!BS16="","",'各会計、関係団体の財政状況及び健全化判断比率'!BS16)</f>
        <v/>
      </c>
      <c r="CR43" s="420"/>
      <c r="CS43" s="420"/>
      <c r="CT43" s="420"/>
      <c r="CU43" s="420"/>
      <c r="CV43" s="420"/>
      <c r="CW43" s="420"/>
      <c r="CX43" s="420"/>
      <c r="CY43" s="420"/>
      <c r="CZ43" s="420"/>
      <c r="DA43" s="420"/>
      <c r="DB43" s="420"/>
      <c r="DC43" s="420"/>
      <c r="DD43" s="420"/>
      <c r="DE43" s="420"/>
      <c r="DG43" s="422" t="str">
        <f>IF('各会計、関係団体の財政状況及び健全化判断比率'!BR16="","",'各会計、関係団体の財政状況及び健全化判断比率'!BR16)</f>
        <v/>
      </c>
      <c r="DH43" s="422"/>
      <c r="DI43" s="20"/>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8"/>
    </row>
    <row r="45" spans="1:113" x14ac:dyDescent="0.2"/>
    <row r="46" spans="1:113" x14ac:dyDescent="0.2">
      <c r="B46" s="1" t="s">
        <v>139</v>
      </c>
      <c r="E46" s="366" t="s">
        <v>287</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2">
      <c r="E47" s="366" t="s">
        <v>291</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2">
      <c r="E48" s="366" t="s">
        <v>293</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2">
      <c r="E49" s="366" t="s">
        <v>295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6" t="s">
        <v>202</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2">
      <c r="E51" s="366" t="s">
        <v>297</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2">
      <c r="E52" s="366" t="s">
        <v>299</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2">
      <c r="E53" s="13" t="s">
        <v>506</v>
      </c>
    </row>
    <row r="54" spans="5:113" x14ac:dyDescent="0.2"/>
    <row r="55" spans="5:113" x14ac:dyDescent="0.2"/>
    <row r="56" spans="5:113" x14ac:dyDescent="0.2"/>
  </sheetData>
  <sheetProtection algorithmName="SHA-512" hashValue="pQZAYvPogUstUSj98Ps46cVn2mHdToSgN/wDE4W1SeYVlOvRRHLAeuLrT7sgGdJoClToAIJNsFuDbwJLENXj8Q==" saltValue="hUpOkmLZ9Mz86BQvTY93IQ=="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6"/>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5"/>
      <c r="B1" s="185"/>
      <c r="C1" s="185"/>
      <c r="D1" s="185"/>
      <c r="E1" s="185"/>
      <c r="F1" s="185"/>
      <c r="G1" s="185"/>
      <c r="H1" s="185"/>
      <c r="I1" s="185"/>
      <c r="J1" s="185"/>
      <c r="K1" s="185"/>
      <c r="L1" s="185"/>
      <c r="M1" s="185"/>
      <c r="N1" s="185"/>
      <c r="O1" s="185"/>
      <c r="P1" s="185"/>
    </row>
    <row r="2" spans="1:16" ht="16.5" customHeight="1" x14ac:dyDescent="0.2">
      <c r="A2" s="185"/>
      <c r="B2" s="185"/>
      <c r="C2" s="185"/>
      <c r="D2" s="185"/>
      <c r="E2" s="185"/>
      <c r="F2" s="185"/>
      <c r="G2" s="185"/>
      <c r="H2" s="185"/>
      <c r="I2" s="185"/>
      <c r="J2" s="185"/>
      <c r="K2" s="185"/>
      <c r="L2" s="185"/>
      <c r="M2" s="185"/>
      <c r="N2" s="185"/>
      <c r="O2" s="185"/>
      <c r="P2" s="185"/>
    </row>
    <row r="3" spans="1:16" ht="16.5" customHeight="1" x14ac:dyDescent="0.2">
      <c r="A3" s="185"/>
      <c r="B3" s="185"/>
      <c r="C3" s="185"/>
      <c r="D3" s="185"/>
      <c r="E3" s="185"/>
      <c r="F3" s="185"/>
      <c r="G3" s="185"/>
      <c r="H3" s="185"/>
      <c r="I3" s="185"/>
      <c r="J3" s="185"/>
      <c r="K3" s="185"/>
      <c r="L3" s="185"/>
      <c r="M3" s="185"/>
      <c r="N3" s="185"/>
      <c r="O3" s="185"/>
      <c r="P3" s="185"/>
    </row>
    <row r="4" spans="1:16" ht="16.5" customHeight="1" x14ac:dyDescent="0.2">
      <c r="A4" s="185"/>
      <c r="B4" s="185"/>
      <c r="C4" s="185"/>
      <c r="D4" s="185"/>
      <c r="E4" s="185"/>
      <c r="F4" s="185"/>
      <c r="G4" s="185"/>
      <c r="H4" s="185"/>
      <c r="I4" s="185"/>
      <c r="J4" s="185"/>
      <c r="K4" s="185"/>
      <c r="L4" s="185"/>
      <c r="M4" s="185"/>
      <c r="N4" s="185"/>
      <c r="O4" s="185"/>
      <c r="P4" s="185"/>
    </row>
    <row r="5" spans="1:16" ht="16.5" customHeight="1" x14ac:dyDescent="0.2">
      <c r="A5" s="185"/>
      <c r="B5" s="185"/>
      <c r="C5" s="185"/>
      <c r="D5" s="185"/>
      <c r="E5" s="185"/>
      <c r="F5" s="185"/>
      <c r="G5" s="185"/>
      <c r="H5" s="185"/>
      <c r="I5" s="185"/>
      <c r="J5" s="185"/>
      <c r="K5" s="185"/>
      <c r="L5" s="185"/>
      <c r="M5" s="185"/>
      <c r="N5" s="185"/>
      <c r="O5" s="185"/>
      <c r="P5" s="185"/>
    </row>
    <row r="6" spans="1:16" ht="16.5" customHeight="1" x14ac:dyDescent="0.2">
      <c r="A6" s="185"/>
      <c r="B6" s="185"/>
      <c r="C6" s="185"/>
      <c r="D6" s="185"/>
      <c r="E6" s="185"/>
      <c r="F6" s="185"/>
      <c r="G6" s="185"/>
      <c r="H6" s="185"/>
      <c r="I6" s="185"/>
      <c r="J6" s="185"/>
      <c r="K6" s="185"/>
      <c r="L6" s="185"/>
      <c r="M6" s="185"/>
      <c r="N6" s="185"/>
      <c r="O6" s="185"/>
      <c r="P6" s="185"/>
    </row>
    <row r="7" spans="1:16" ht="16.5" customHeight="1" x14ac:dyDescent="0.2">
      <c r="A7" s="185"/>
      <c r="B7" s="185"/>
      <c r="C7" s="185"/>
      <c r="D7" s="185"/>
      <c r="E7" s="185"/>
      <c r="F7" s="185"/>
      <c r="G7" s="185"/>
      <c r="H7" s="185"/>
      <c r="I7" s="185"/>
      <c r="J7" s="185"/>
      <c r="K7" s="185"/>
      <c r="L7" s="185"/>
      <c r="M7" s="185"/>
      <c r="N7" s="185"/>
      <c r="O7" s="185"/>
      <c r="P7" s="185"/>
    </row>
    <row r="8" spans="1:16" ht="16.5" customHeight="1" x14ac:dyDescent="0.2">
      <c r="A8" s="185"/>
      <c r="B8" s="185"/>
      <c r="C8" s="185"/>
      <c r="D8" s="185"/>
      <c r="E8" s="185"/>
      <c r="F8" s="185"/>
      <c r="G8" s="185"/>
      <c r="H8" s="185"/>
      <c r="I8" s="185"/>
      <c r="J8" s="185"/>
      <c r="K8" s="185"/>
      <c r="L8" s="185"/>
      <c r="M8" s="185"/>
      <c r="N8" s="185"/>
      <c r="O8" s="185"/>
      <c r="P8" s="185"/>
    </row>
    <row r="9" spans="1:16" ht="16.5" customHeight="1" x14ac:dyDescent="0.2">
      <c r="A9" s="185"/>
      <c r="B9" s="185"/>
      <c r="C9" s="185"/>
      <c r="D9" s="185"/>
      <c r="E9" s="185"/>
      <c r="F9" s="185"/>
      <c r="G9" s="185"/>
      <c r="H9" s="185"/>
      <c r="I9" s="185"/>
      <c r="J9" s="185"/>
      <c r="K9" s="185"/>
      <c r="L9" s="185"/>
      <c r="M9" s="185"/>
      <c r="N9" s="185"/>
      <c r="O9" s="185"/>
      <c r="P9" s="185"/>
    </row>
    <row r="10" spans="1:16" ht="16.5" customHeight="1" x14ac:dyDescent="0.2">
      <c r="A10" s="185"/>
      <c r="B10" s="185"/>
      <c r="C10" s="185"/>
      <c r="D10" s="185"/>
      <c r="E10" s="185"/>
      <c r="F10" s="185"/>
      <c r="G10" s="185"/>
      <c r="H10" s="185"/>
      <c r="I10" s="185"/>
      <c r="J10" s="185"/>
      <c r="K10" s="185"/>
      <c r="L10" s="185"/>
      <c r="M10" s="185"/>
      <c r="N10" s="185"/>
      <c r="O10" s="185"/>
      <c r="P10" s="185"/>
    </row>
    <row r="11" spans="1:16" ht="16.5" customHeight="1" x14ac:dyDescent="0.2">
      <c r="A11" s="185"/>
      <c r="B11" s="185"/>
      <c r="C11" s="185"/>
      <c r="D11" s="185"/>
      <c r="E11" s="185"/>
      <c r="F11" s="185"/>
      <c r="G11" s="185"/>
      <c r="H11" s="185"/>
      <c r="I11" s="185"/>
      <c r="J11" s="185"/>
      <c r="K11" s="185"/>
      <c r="L11" s="185"/>
      <c r="M11" s="185"/>
      <c r="N11" s="185"/>
      <c r="O11" s="185"/>
      <c r="P11" s="185"/>
    </row>
    <row r="12" spans="1:16" ht="16.5" customHeight="1" x14ac:dyDescent="0.2">
      <c r="A12" s="185"/>
      <c r="B12" s="185"/>
      <c r="C12" s="185"/>
      <c r="D12" s="185"/>
      <c r="E12" s="185"/>
      <c r="F12" s="185"/>
      <c r="G12" s="185"/>
      <c r="H12" s="185"/>
      <c r="I12" s="185"/>
      <c r="J12" s="185"/>
      <c r="K12" s="185"/>
      <c r="L12" s="185"/>
      <c r="M12" s="185"/>
      <c r="N12" s="185"/>
      <c r="O12" s="185"/>
      <c r="P12" s="185"/>
    </row>
    <row r="13" spans="1:16" ht="16.5" customHeight="1" x14ac:dyDescent="0.2">
      <c r="A13" s="185"/>
      <c r="B13" s="185"/>
      <c r="C13" s="185"/>
      <c r="D13" s="185"/>
      <c r="E13" s="185"/>
      <c r="F13" s="185"/>
      <c r="G13" s="185"/>
      <c r="H13" s="185"/>
      <c r="I13" s="185"/>
      <c r="J13" s="185"/>
      <c r="K13" s="185"/>
      <c r="L13" s="185"/>
      <c r="M13" s="185"/>
      <c r="N13" s="185"/>
      <c r="O13" s="185"/>
      <c r="P13" s="185"/>
    </row>
    <row r="14" spans="1:16" ht="16.5" customHeight="1" x14ac:dyDescent="0.2">
      <c r="A14" s="185"/>
      <c r="B14" s="185"/>
      <c r="C14" s="185"/>
      <c r="D14" s="185"/>
      <c r="E14" s="185"/>
      <c r="F14" s="185"/>
      <c r="G14" s="185"/>
      <c r="H14" s="185"/>
      <c r="I14" s="185"/>
      <c r="J14" s="185"/>
      <c r="K14" s="185"/>
      <c r="L14" s="185"/>
      <c r="M14" s="185"/>
      <c r="N14" s="185"/>
      <c r="O14" s="185"/>
      <c r="P14" s="185"/>
    </row>
    <row r="15" spans="1:16" ht="16.5" customHeight="1" x14ac:dyDescent="0.2">
      <c r="A15" s="185"/>
      <c r="B15" s="185"/>
      <c r="C15" s="185"/>
      <c r="D15" s="185"/>
      <c r="E15" s="185"/>
      <c r="F15" s="185"/>
      <c r="G15" s="185"/>
      <c r="H15" s="185"/>
      <c r="I15" s="185"/>
      <c r="J15" s="185"/>
      <c r="K15" s="185"/>
      <c r="L15" s="185"/>
      <c r="M15" s="185"/>
      <c r="N15" s="185"/>
      <c r="O15" s="185"/>
      <c r="P15" s="185"/>
    </row>
    <row r="16" spans="1:16" ht="16.5" customHeight="1" x14ac:dyDescent="0.2">
      <c r="A16" s="185"/>
      <c r="B16" s="185"/>
      <c r="C16" s="185"/>
      <c r="D16" s="185"/>
      <c r="E16" s="185"/>
      <c r="F16" s="185"/>
      <c r="G16" s="185"/>
      <c r="H16" s="185"/>
      <c r="I16" s="185"/>
      <c r="J16" s="185"/>
      <c r="K16" s="185"/>
      <c r="L16" s="185"/>
      <c r="M16" s="185"/>
      <c r="N16" s="185"/>
      <c r="O16" s="185"/>
      <c r="P16" s="185"/>
    </row>
    <row r="17" spans="1:16" ht="16.5" customHeight="1" x14ac:dyDescent="0.2">
      <c r="A17" s="185"/>
      <c r="B17" s="185"/>
      <c r="C17" s="185"/>
      <c r="D17" s="185"/>
      <c r="E17" s="185"/>
      <c r="F17" s="185"/>
      <c r="G17" s="185"/>
      <c r="H17" s="185"/>
      <c r="I17" s="185"/>
      <c r="J17" s="185"/>
      <c r="K17" s="185"/>
      <c r="L17" s="185"/>
      <c r="M17" s="185"/>
      <c r="N17" s="185"/>
      <c r="O17" s="185"/>
      <c r="P17" s="185"/>
    </row>
    <row r="18" spans="1:16" ht="16.5" customHeight="1" x14ac:dyDescent="0.2">
      <c r="A18" s="185"/>
      <c r="B18" s="185"/>
      <c r="C18" s="185"/>
      <c r="D18" s="185"/>
      <c r="E18" s="185"/>
      <c r="F18" s="185"/>
      <c r="G18" s="185"/>
      <c r="H18" s="185"/>
      <c r="I18" s="185"/>
      <c r="J18" s="185"/>
      <c r="K18" s="185"/>
      <c r="L18" s="185"/>
      <c r="M18" s="185"/>
      <c r="N18" s="185"/>
      <c r="O18" s="185"/>
      <c r="P18" s="185"/>
    </row>
    <row r="19" spans="1:16" ht="16.5" customHeight="1" x14ac:dyDescent="0.2">
      <c r="A19" s="185"/>
      <c r="B19" s="185"/>
      <c r="C19" s="185"/>
      <c r="D19" s="185"/>
      <c r="E19" s="185"/>
      <c r="F19" s="185"/>
      <c r="G19" s="185"/>
      <c r="H19" s="185"/>
      <c r="I19" s="185"/>
      <c r="J19" s="185"/>
      <c r="K19" s="185"/>
      <c r="L19" s="185"/>
      <c r="M19" s="185"/>
      <c r="N19" s="185"/>
      <c r="O19" s="185"/>
      <c r="P19" s="185"/>
    </row>
    <row r="20" spans="1:16" ht="16.5" customHeight="1" x14ac:dyDescent="0.2">
      <c r="A20" s="185"/>
      <c r="B20" s="185"/>
      <c r="C20" s="185"/>
      <c r="D20" s="185"/>
      <c r="E20" s="185"/>
      <c r="F20" s="185"/>
      <c r="G20" s="185"/>
      <c r="H20" s="185"/>
      <c r="I20" s="185"/>
      <c r="J20" s="185"/>
      <c r="K20" s="185"/>
      <c r="L20" s="185"/>
      <c r="M20" s="185"/>
      <c r="N20" s="185"/>
      <c r="O20" s="185"/>
      <c r="P20" s="185"/>
    </row>
    <row r="21" spans="1:16" ht="16.5" customHeight="1" x14ac:dyDescent="0.2">
      <c r="A21" s="185"/>
      <c r="B21" s="185"/>
      <c r="C21" s="185"/>
      <c r="D21" s="185"/>
      <c r="E21" s="185"/>
      <c r="F21" s="185"/>
      <c r="G21" s="185"/>
      <c r="H21" s="185"/>
      <c r="I21" s="185"/>
      <c r="J21" s="185"/>
      <c r="K21" s="185"/>
      <c r="L21" s="185"/>
      <c r="M21" s="185"/>
      <c r="N21" s="185"/>
      <c r="O21" s="185"/>
      <c r="P21" s="185"/>
    </row>
    <row r="22" spans="1:16" ht="16.5" customHeight="1" x14ac:dyDescent="0.2">
      <c r="A22" s="185"/>
      <c r="B22" s="185"/>
      <c r="C22" s="185"/>
      <c r="D22" s="185"/>
      <c r="E22" s="185"/>
      <c r="F22" s="185"/>
      <c r="G22" s="185"/>
      <c r="H22" s="185"/>
      <c r="I22" s="185"/>
      <c r="J22" s="185"/>
      <c r="K22" s="185"/>
      <c r="L22" s="185"/>
      <c r="M22" s="185"/>
      <c r="N22" s="185"/>
      <c r="O22" s="185"/>
      <c r="P22" s="185"/>
    </row>
    <row r="23" spans="1:16" ht="16.5" customHeight="1" x14ac:dyDescent="0.2">
      <c r="A23" s="185"/>
      <c r="B23" s="185"/>
      <c r="C23" s="185"/>
      <c r="D23" s="185"/>
      <c r="E23" s="185"/>
      <c r="F23" s="185"/>
      <c r="G23" s="185"/>
      <c r="H23" s="185"/>
      <c r="I23" s="185"/>
      <c r="J23" s="185"/>
      <c r="K23" s="185"/>
      <c r="L23" s="185"/>
      <c r="M23" s="185"/>
      <c r="N23" s="185"/>
      <c r="O23" s="185"/>
      <c r="P23" s="185"/>
    </row>
    <row r="24" spans="1:16" ht="16.5" customHeight="1" x14ac:dyDescent="0.2">
      <c r="A24" s="185"/>
      <c r="B24" s="185"/>
      <c r="C24" s="185"/>
      <c r="D24" s="185"/>
      <c r="E24" s="185"/>
      <c r="F24" s="185"/>
      <c r="G24" s="185"/>
      <c r="H24" s="185"/>
      <c r="I24" s="185"/>
      <c r="J24" s="185"/>
      <c r="K24" s="185"/>
      <c r="L24" s="185"/>
      <c r="M24" s="185"/>
      <c r="N24" s="185"/>
      <c r="O24" s="185"/>
      <c r="P24" s="185"/>
    </row>
    <row r="25" spans="1:16" ht="16.5" customHeight="1" x14ac:dyDescent="0.2">
      <c r="A25" s="185"/>
      <c r="B25" s="185"/>
      <c r="C25" s="185"/>
      <c r="D25" s="185"/>
      <c r="E25" s="185"/>
      <c r="F25" s="185"/>
      <c r="G25" s="185"/>
      <c r="H25" s="185"/>
      <c r="I25" s="185"/>
      <c r="J25" s="185"/>
      <c r="K25" s="185"/>
      <c r="L25" s="185"/>
      <c r="M25" s="185"/>
      <c r="N25" s="185"/>
      <c r="O25" s="185"/>
      <c r="P25" s="185"/>
    </row>
    <row r="26" spans="1:16" ht="16.5" customHeight="1" x14ac:dyDescent="0.2">
      <c r="A26" s="185"/>
      <c r="B26" s="185"/>
      <c r="C26" s="185"/>
      <c r="D26" s="185"/>
      <c r="E26" s="185"/>
      <c r="F26" s="185"/>
      <c r="G26" s="185"/>
      <c r="H26" s="185"/>
      <c r="I26" s="185"/>
      <c r="J26" s="185"/>
      <c r="K26" s="185"/>
      <c r="L26" s="185"/>
      <c r="M26" s="185"/>
      <c r="N26" s="185"/>
      <c r="O26" s="185"/>
      <c r="P26" s="185"/>
    </row>
    <row r="27" spans="1:16" ht="16.5" customHeight="1" x14ac:dyDescent="0.2">
      <c r="A27" s="185"/>
      <c r="B27" s="185"/>
      <c r="C27" s="185"/>
      <c r="D27" s="185"/>
      <c r="E27" s="185"/>
      <c r="F27" s="185"/>
      <c r="G27" s="185"/>
      <c r="H27" s="185"/>
      <c r="I27" s="185"/>
      <c r="J27" s="185"/>
      <c r="K27" s="185"/>
      <c r="L27" s="185"/>
      <c r="M27" s="185"/>
      <c r="N27" s="185"/>
      <c r="O27" s="185"/>
      <c r="P27" s="185"/>
    </row>
    <row r="28" spans="1:16" ht="16.5" customHeight="1" x14ac:dyDescent="0.2">
      <c r="A28" s="185"/>
      <c r="B28" s="185"/>
      <c r="C28" s="185"/>
      <c r="D28" s="185"/>
      <c r="E28" s="185"/>
      <c r="F28" s="185"/>
      <c r="G28" s="185"/>
      <c r="H28" s="185"/>
      <c r="I28" s="185"/>
      <c r="J28" s="185"/>
      <c r="K28" s="185"/>
      <c r="L28" s="185"/>
      <c r="M28" s="185"/>
      <c r="N28" s="185"/>
      <c r="O28" s="185"/>
      <c r="P28" s="185"/>
    </row>
    <row r="29" spans="1:16" ht="16.5" customHeight="1" x14ac:dyDescent="0.2">
      <c r="A29" s="185"/>
      <c r="B29" s="185"/>
      <c r="C29" s="185"/>
      <c r="D29" s="185"/>
      <c r="E29" s="185"/>
      <c r="F29" s="185"/>
      <c r="G29" s="185"/>
      <c r="H29" s="185"/>
      <c r="I29" s="185"/>
      <c r="J29" s="185"/>
      <c r="K29" s="185"/>
      <c r="L29" s="185"/>
      <c r="M29" s="185"/>
      <c r="N29" s="185"/>
      <c r="O29" s="185"/>
      <c r="P29" s="185"/>
    </row>
    <row r="30" spans="1:16" ht="16.5" customHeight="1" x14ac:dyDescent="0.2">
      <c r="A30" s="185"/>
      <c r="B30" s="185"/>
      <c r="C30" s="185"/>
      <c r="D30" s="185"/>
      <c r="E30" s="185"/>
      <c r="F30" s="185"/>
      <c r="G30" s="185"/>
      <c r="H30" s="185"/>
      <c r="I30" s="185"/>
      <c r="J30" s="185"/>
      <c r="K30" s="185"/>
      <c r="L30" s="185"/>
      <c r="M30" s="185"/>
      <c r="N30" s="185"/>
      <c r="O30" s="185"/>
      <c r="P30" s="185"/>
    </row>
    <row r="31" spans="1:16" ht="16.5" customHeight="1" x14ac:dyDescent="0.2">
      <c r="A31" s="185"/>
      <c r="B31" s="185"/>
      <c r="C31" s="185"/>
      <c r="D31" s="185"/>
      <c r="E31" s="185"/>
      <c r="F31" s="185"/>
      <c r="G31" s="185"/>
      <c r="H31" s="185"/>
      <c r="I31" s="185"/>
      <c r="J31" s="185"/>
      <c r="K31" s="185"/>
      <c r="L31" s="185"/>
      <c r="M31" s="185"/>
      <c r="N31" s="185"/>
      <c r="O31" s="185"/>
      <c r="P31" s="185"/>
    </row>
    <row r="32" spans="1:16" ht="31.5" customHeight="1" x14ac:dyDescent="0.2">
      <c r="A32" s="185"/>
      <c r="B32" s="185"/>
      <c r="C32" s="185"/>
      <c r="D32" s="185"/>
      <c r="E32" s="185"/>
      <c r="F32" s="185"/>
      <c r="G32" s="185"/>
      <c r="H32" s="185"/>
      <c r="I32" s="185"/>
      <c r="J32" s="180" t="s">
        <v>4</v>
      </c>
      <c r="K32" s="185"/>
      <c r="L32" s="185"/>
      <c r="M32" s="185"/>
      <c r="N32" s="185"/>
      <c r="O32" s="185"/>
      <c r="P32" s="185"/>
    </row>
    <row r="33" spans="1:16" ht="39" customHeight="1" x14ac:dyDescent="0.2">
      <c r="A33" s="185"/>
      <c r="B33" s="186" t="s">
        <v>14</v>
      </c>
      <c r="C33" s="192"/>
      <c r="D33" s="192"/>
      <c r="E33" s="194" t="s">
        <v>18</v>
      </c>
      <c r="F33" s="195" t="s">
        <v>411</v>
      </c>
      <c r="G33" s="198" t="s">
        <v>351</v>
      </c>
      <c r="H33" s="198" t="s">
        <v>5</v>
      </c>
      <c r="I33" s="198" t="s">
        <v>501</v>
      </c>
      <c r="J33" s="201" t="s">
        <v>458</v>
      </c>
      <c r="K33" s="185"/>
      <c r="L33" s="185"/>
      <c r="M33" s="185"/>
      <c r="N33" s="185"/>
      <c r="O33" s="185"/>
      <c r="P33" s="185"/>
    </row>
    <row r="34" spans="1:16" ht="39" customHeight="1" x14ac:dyDescent="0.2">
      <c r="A34" s="185"/>
      <c r="B34" s="187"/>
      <c r="C34" s="1031" t="s">
        <v>435</v>
      </c>
      <c r="D34" s="1031"/>
      <c r="E34" s="1032"/>
      <c r="F34" s="196">
        <v>8.19</v>
      </c>
      <c r="G34" s="199">
        <v>7.2</v>
      </c>
      <c r="H34" s="199">
        <v>6.77</v>
      </c>
      <c r="I34" s="199">
        <v>6.83</v>
      </c>
      <c r="J34" s="202">
        <v>6.46</v>
      </c>
      <c r="K34" s="185"/>
      <c r="L34" s="185"/>
      <c r="M34" s="185"/>
      <c r="N34" s="185"/>
      <c r="O34" s="185"/>
      <c r="P34" s="185"/>
    </row>
    <row r="35" spans="1:16" ht="39" customHeight="1" x14ac:dyDescent="0.2">
      <c r="A35" s="185"/>
      <c r="B35" s="188"/>
      <c r="C35" s="1027" t="s">
        <v>416</v>
      </c>
      <c r="D35" s="1027"/>
      <c r="E35" s="1028"/>
      <c r="F35" s="197">
        <v>2.89</v>
      </c>
      <c r="G35" s="200">
        <v>3.13</v>
      </c>
      <c r="H35" s="200">
        <v>4.37</v>
      </c>
      <c r="I35" s="200">
        <v>3.85</v>
      </c>
      <c r="J35" s="203">
        <v>4.24</v>
      </c>
      <c r="K35" s="185"/>
      <c r="L35" s="185"/>
      <c r="M35" s="185"/>
      <c r="N35" s="185"/>
      <c r="O35" s="185"/>
      <c r="P35" s="185"/>
    </row>
    <row r="36" spans="1:16" ht="39" customHeight="1" x14ac:dyDescent="0.2">
      <c r="A36" s="185"/>
      <c r="B36" s="188"/>
      <c r="C36" s="1027" t="s">
        <v>438</v>
      </c>
      <c r="D36" s="1027"/>
      <c r="E36" s="1028"/>
      <c r="F36" s="197">
        <v>1.61</v>
      </c>
      <c r="G36" s="200">
        <v>1.69</v>
      </c>
      <c r="H36" s="200">
        <v>1.35</v>
      </c>
      <c r="I36" s="200">
        <v>1.31</v>
      </c>
      <c r="J36" s="203">
        <v>1.35</v>
      </c>
      <c r="K36" s="185"/>
      <c r="L36" s="185"/>
      <c r="M36" s="185"/>
      <c r="N36" s="185"/>
      <c r="O36" s="185"/>
      <c r="P36" s="185"/>
    </row>
    <row r="37" spans="1:16" ht="39" customHeight="1" x14ac:dyDescent="0.2">
      <c r="A37" s="185"/>
      <c r="B37" s="188"/>
      <c r="C37" s="1027" t="s">
        <v>397</v>
      </c>
      <c r="D37" s="1027"/>
      <c r="E37" s="1028"/>
      <c r="F37" s="197">
        <v>0.85</v>
      </c>
      <c r="G37" s="200">
        <v>1.1299999999999999</v>
      </c>
      <c r="H37" s="200">
        <v>0.98</v>
      </c>
      <c r="I37" s="200">
        <v>0.71</v>
      </c>
      <c r="J37" s="203">
        <v>1.1000000000000001</v>
      </c>
      <c r="K37" s="185"/>
      <c r="L37" s="185"/>
      <c r="M37" s="185"/>
      <c r="N37" s="185"/>
      <c r="O37" s="185"/>
      <c r="P37" s="185"/>
    </row>
    <row r="38" spans="1:16" ht="39" customHeight="1" x14ac:dyDescent="0.2">
      <c r="A38" s="185"/>
      <c r="B38" s="188"/>
      <c r="C38" s="1027" t="s">
        <v>432</v>
      </c>
      <c r="D38" s="1027"/>
      <c r="E38" s="1028"/>
      <c r="F38" s="197">
        <v>1.07</v>
      </c>
      <c r="G38" s="200">
        <v>1.06</v>
      </c>
      <c r="H38" s="200">
        <v>0.12</v>
      </c>
      <c r="I38" s="200">
        <v>0.28999999999999998</v>
      </c>
      <c r="J38" s="203">
        <v>0.9</v>
      </c>
      <c r="K38" s="185"/>
      <c r="L38" s="185"/>
      <c r="M38" s="185"/>
      <c r="N38" s="185"/>
      <c r="O38" s="185"/>
      <c r="P38" s="185"/>
    </row>
    <row r="39" spans="1:16" ht="39" customHeight="1" x14ac:dyDescent="0.2">
      <c r="A39" s="185"/>
      <c r="B39" s="188"/>
      <c r="C39" s="1027" t="s">
        <v>441</v>
      </c>
      <c r="D39" s="1027"/>
      <c r="E39" s="1028"/>
      <c r="F39" s="197" t="s">
        <v>205</v>
      </c>
      <c r="G39" s="200" t="s">
        <v>205</v>
      </c>
      <c r="H39" s="200" t="s">
        <v>205</v>
      </c>
      <c r="I39" s="200">
        <v>0.56000000000000005</v>
      </c>
      <c r="J39" s="203">
        <v>0.9</v>
      </c>
      <c r="K39" s="185"/>
      <c r="L39" s="185"/>
      <c r="M39" s="185"/>
      <c r="N39" s="185"/>
      <c r="O39" s="185"/>
      <c r="P39" s="185"/>
    </row>
    <row r="40" spans="1:16" ht="39" customHeight="1" x14ac:dyDescent="0.2">
      <c r="A40" s="185"/>
      <c r="B40" s="188"/>
      <c r="C40" s="1027" t="s">
        <v>437</v>
      </c>
      <c r="D40" s="1027"/>
      <c r="E40" s="1028"/>
      <c r="F40" s="197" t="s">
        <v>205</v>
      </c>
      <c r="G40" s="200" t="s">
        <v>205</v>
      </c>
      <c r="H40" s="200">
        <v>0.25</v>
      </c>
      <c r="I40" s="200">
        <v>0.46</v>
      </c>
      <c r="J40" s="203">
        <v>0.66</v>
      </c>
      <c r="K40" s="185"/>
      <c r="L40" s="185"/>
      <c r="M40" s="185"/>
      <c r="N40" s="185"/>
      <c r="O40" s="185"/>
      <c r="P40" s="185"/>
    </row>
    <row r="41" spans="1:16" ht="39" customHeight="1" x14ac:dyDescent="0.2">
      <c r="A41" s="185"/>
      <c r="B41" s="188"/>
      <c r="C41" s="1027" t="s">
        <v>433</v>
      </c>
      <c r="D41" s="1027"/>
      <c r="E41" s="1028"/>
      <c r="F41" s="197">
        <v>0.04</v>
      </c>
      <c r="G41" s="200">
        <v>0.05</v>
      </c>
      <c r="H41" s="200">
        <v>0.05</v>
      </c>
      <c r="I41" s="200">
        <v>0.05</v>
      </c>
      <c r="J41" s="203">
        <v>0.05</v>
      </c>
      <c r="K41" s="185"/>
      <c r="L41" s="185"/>
      <c r="M41" s="185"/>
      <c r="N41" s="185"/>
      <c r="O41" s="185"/>
      <c r="P41" s="185"/>
    </row>
    <row r="42" spans="1:16" ht="39" customHeight="1" x14ac:dyDescent="0.2">
      <c r="A42" s="185"/>
      <c r="B42" s="189"/>
      <c r="C42" s="1027" t="s">
        <v>503</v>
      </c>
      <c r="D42" s="1027"/>
      <c r="E42" s="1028"/>
      <c r="F42" s="197" t="s">
        <v>205</v>
      </c>
      <c r="G42" s="200" t="s">
        <v>205</v>
      </c>
      <c r="H42" s="200" t="s">
        <v>205</v>
      </c>
      <c r="I42" s="200" t="s">
        <v>205</v>
      </c>
      <c r="J42" s="203" t="s">
        <v>205</v>
      </c>
      <c r="K42" s="185"/>
      <c r="L42" s="185"/>
      <c r="M42" s="185"/>
      <c r="N42" s="185"/>
      <c r="O42" s="185"/>
      <c r="P42" s="185"/>
    </row>
    <row r="43" spans="1:16" ht="39" customHeight="1" x14ac:dyDescent="0.2">
      <c r="A43" s="185"/>
      <c r="B43" s="190"/>
      <c r="C43" s="1029" t="s">
        <v>439</v>
      </c>
      <c r="D43" s="1029"/>
      <c r="E43" s="1030"/>
      <c r="F43" s="175">
        <v>0.2</v>
      </c>
      <c r="G43" s="179">
        <v>0.37</v>
      </c>
      <c r="H43" s="179">
        <v>0.34</v>
      </c>
      <c r="I43" s="179">
        <v>0.28999999999999998</v>
      </c>
      <c r="J43" s="184">
        <v>0.05</v>
      </c>
      <c r="K43" s="185"/>
      <c r="L43" s="185"/>
      <c r="M43" s="185"/>
      <c r="N43" s="185"/>
      <c r="O43" s="185"/>
      <c r="P43" s="185"/>
    </row>
    <row r="44" spans="1:16" ht="39" customHeight="1" x14ac:dyDescent="0.2">
      <c r="A44" s="185"/>
      <c r="B44" s="191" t="s">
        <v>20</v>
      </c>
      <c r="C44" s="193"/>
      <c r="D44" s="193"/>
      <c r="E44" s="193"/>
      <c r="F44" s="185"/>
      <c r="G44" s="185"/>
      <c r="H44" s="185"/>
      <c r="I44" s="185"/>
      <c r="J44" s="185"/>
      <c r="K44" s="185"/>
      <c r="L44" s="185"/>
      <c r="M44" s="185"/>
      <c r="N44" s="185"/>
      <c r="O44" s="185"/>
      <c r="P44" s="185"/>
    </row>
    <row r="45" spans="1:16" ht="16.2" x14ac:dyDescent="0.2">
      <c r="A45" s="185"/>
      <c r="B45" s="185"/>
      <c r="C45" s="185"/>
      <c r="D45" s="185"/>
      <c r="E45" s="185"/>
      <c r="F45" s="185"/>
      <c r="G45" s="185"/>
      <c r="H45" s="185"/>
      <c r="I45" s="185"/>
      <c r="J45" s="185"/>
      <c r="K45" s="185"/>
      <c r="L45" s="185"/>
      <c r="M45" s="185"/>
      <c r="N45" s="185"/>
      <c r="O45" s="185"/>
      <c r="P45" s="185"/>
    </row>
  </sheetData>
  <sheetProtection algorithmName="SHA-512" hashValue="gipMlrNWyfwlqnOnrLp/60Kzz+De6yHTGdT7vbLFEdr5e3ZRtDXdTohPfQqgv3EvBoz/wk0Shvq5zLYaWWt9Rw==" saltValue="qgEEP7m4FLas4LRRb5chU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38" t="s">
        <v>24</v>
      </c>
      <c r="P43" s="85"/>
      <c r="Q43" s="85"/>
      <c r="R43" s="85"/>
      <c r="S43" s="85"/>
      <c r="T43" s="85"/>
      <c r="U43" s="85"/>
    </row>
    <row r="44" spans="1:21" ht="30.75" customHeight="1" x14ac:dyDescent="0.2">
      <c r="A44" s="85"/>
      <c r="B44" s="204" t="s">
        <v>25</v>
      </c>
      <c r="C44" s="210"/>
      <c r="D44" s="210"/>
      <c r="E44" s="218"/>
      <c r="F44" s="218"/>
      <c r="G44" s="218"/>
      <c r="H44" s="218"/>
      <c r="I44" s="218"/>
      <c r="J44" s="221" t="s">
        <v>18</v>
      </c>
      <c r="K44" s="223" t="s">
        <v>411</v>
      </c>
      <c r="L44" s="231" t="s">
        <v>351</v>
      </c>
      <c r="M44" s="231" t="s">
        <v>5</v>
      </c>
      <c r="N44" s="231" t="s">
        <v>501</v>
      </c>
      <c r="O44" s="239" t="s">
        <v>458</v>
      </c>
      <c r="P44" s="85"/>
      <c r="Q44" s="85"/>
      <c r="R44" s="85"/>
      <c r="S44" s="85"/>
      <c r="T44" s="85"/>
      <c r="U44" s="85"/>
    </row>
    <row r="45" spans="1:21" ht="30.75" customHeight="1" x14ac:dyDescent="0.2">
      <c r="A45" s="85"/>
      <c r="B45" s="1043" t="s">
        <v>28</v>
      </c>
      <c r="C45" s="1044"/>
      <c r="D45" s="213"/>
      <c r="E45" s="1057" t="s">
        <v>26</v>
      </c>
      <c r="F45" s="1057"/>
      <c r="G45" s="1057"/>
      <c r="H45" s="1057"/>
      <c r="I45" s="1057"/>
      <c r="J45" s="1058"/>
      <c r="K45" s="224">
        <v>3757</v>
      </c>
      <c r="L45" s="232">
        <v>3326</v>
      </c>
      <c r="M45" s="232">
        <v>3338</v>
      </c>
      <c r="N45" s="232">
        <v>3545</v>
      </c>
      <c r="O45" s="240">
        <v>3616</v>
      </c>
      <c r="P45" s="85"/>
      <c r="Q45" s="85"/>
      <c r="R45" s="85"/>
      <c r="S45" s="85"/>
      <c r="T45" s="85"/>
      <c r="U45" s="85"/>
    </row>
    <row r="46" spans="1:21" ht="30.75" customHeight="1" x14ac:dyDescent="0.2">
      <c r="A46" s="85"/>
      <c r="B46" s="1045"/>
      <c r="C46" s="1046"/>
      <c r="D46" s="214"/>
      <c r="E46" s="1049" t="s">
        <v>29</v>
      </c>
      <c r="F46" s="1049"/>
      <c r="G46" s="1049"/>
      <c r="H46" s="1049"/>
      <c r="I46" s="1049"/>
      <c r="J46" s="1050"/>
      <c r="K46" s="225" t="s">
        <v>205</v>
      </c>
      <c r="L46" s="233" t="s">
        <v>205</v>
      </c>
      <c r="M46" s="233" t="s">
        <v>205</v>
      </c>
      <c r="N46" s="233" t="s">
        <v>205</v>
      </c>
      <c r="O46" s="241" t="s">
        <v>205</v>
      </c>
      <c r="P46" s="85"/>
      <c r="Q46" s="85"/>
      <c r="R46" s="85"/>
      <c r="S46" s="85"/>
      <c r="T46" s="85"/>
      <c r="U46" s="85"/>
    </row>
    <row r="47" spans="1:21" ht="30.75" customHeight="1" x14ac:dyDescent="0.2">
      <c r="A47" s="85"/>
      <c r="B47" s="1045"/>
      <c r="C47" s="1046"/>
      <c r="D47" s="214"/>
      <c r="E47" s="1049" t="s">
        <v>34</v>
      </c>
      <c r="F47" s="1049"/>
      <c r="G47" s="1049"/>
      <c r="H47" s="1049"/>
      <c r="I47" s="1049"/>
      <c r="J47" s="1050"/>
      <c r="K47" s="225" t="s">
        <v>205</v>
      </c>
      <c r="L47" s="233" t="s">
        <v>205</v>
      </c>
      <c r="M47" s="233" t="s">
        <v>205</v>
      </c>
      <c r="N47" s="233" t="s">
        <v>205</v>
      </c>
      <c r="O47" s="241" t="s">
        <v>205</v>
      </c>
      <c r="P47" s="85"/>
      <c r="Q47" s="85"/>
      <c r="R47" s="85"/>
      <c r="S47" s="85"/>
      <c r="T47" s="85"/>
      <c r="U47" s="85"/>
    </row>
    <row r="48" spans="1:21" ht="30.75" customHeight="1" x14ac:dyDescent="0.2">
      <c r="A48" s="85"/>
      <c r="B48" s="1045"/>
      <c r="C48" s="1046"/>
      <c r="D48" s="214"/>
      <c r="E48" s="1049" t="s">
        <v>37</v>
      </c>
      <c r="F48" s="1049"/>
      <c r="G48" s="1049"/>
      <c r="H48" s="1049"/>
      <c r="I48" s="1049"/>
      <c r="J48" s="1050"/>
      <c r="K48" s="225">
        <v>616</v>
      </c>
      <c r="L48" s="233">
        <v>615</v>
      </c>
      <c r="M48" s="233">
        <v>571</v>
      </c>
      <c r="N48" s="233">
        <v>568</v>
      </c>
      <c r="O48" s="241">
        <v>573</v>
      </c>
      <c r="P48" s="85"/>
      <c r="Q48" s="85"/>
      <c r="R48" s="85"/>
      <c r="S48" s="85"/>
      <c r="T48" s="85"/>
      <c r="U48" s="85"/>
    </row>
    <row r="49" spans="1:21" ht="30.75" customHeight="1" x14ac:dyDescent="0.2">
      <c r="A49" s="85"/>
      <c r="B49" s="1045"/>
      <c r="C49" s="1046"/>
      <c r="D49" s="214"/>
      <c r="E49" s="1049" t="s">
        <v>2</v>
      </c>
      <c r="F49" s="1049"/>
      <c r="G49" s="1049"/>
      <c r="H49" s="1049"/>
      <c r="I49" s="1049"/>
      <c r="J49" s="1050"/>
      <c r="K49" s="225">
        <v>123</v>
      </c>
      <c r="L49" s="233">
        <v>120</v>
      </c>
      <c r="M49" s="233">
        <v>111</v>
      </c>
      <c r="N49" s="233">
        <v>94</v>
      </c>
      <c r="O49" s="241">
        <v>85</v>
      </c>
      <c r="P49" s="85"/>
      <c r="Q49" s="85"/>
      <c r="R49" s="85"/>
      <c r="S49" s="85"/>
      <c r="T49" s="85"/>
      <c r="U49" s="85"/>
    </row>
    <row r="50" spans="1:21" ht="30.75" customHeight="1" x14ac:dyDescent="0.2">
      <c r="A50" s="85"/>
      <c r="B50" s="1045"/>
      <c r="C50" s="1046"/>
      <c r="D50" s="214"/>
      <c r="E50" s="1049" t="s">
        <v>42</v>
      </c>
      <c r="F50" s="1049"/>
      <c r="G50" s="1049"/>
      <c r="H50" s="1049"/>
      <c r="I50" s="1049"/>
      <c r="J50" s="1050"/>
      <c r="K50" s="225" t="s">
        <v>205</v>
      </c>
      <c r="L50" s="233" t="s">
        <v>205</v>
      </c>
      <c r="M50" s="233" t="s">
        <v>205</v>
      </c>
      <c r="N50" s="233" t="s">
        <v>205</v>
      </c>
      <c r="O50" s="241" t="s">
        <v>205</v>
      </c>
      <c r="P50" s="85"/>
      <c r="Q50" s="85"/>
      <c r="R50" s="85"/>
      <c r="S50" s="85"/>
      <c r="T50" s="85"/>
      <c r="U50" s="85"/>
    </row>
    <row r="51" spans="1:21" ht="30.75" customHeight="1" x14ac:dyDescent="0.2">
      <c r="A51" s="85"/>
      <c r="B51" s="1047"/>
      <c r="C51" s="1048"/>
      <c r="D51" s="215"/>
      <c r="E51" s="1049" t="s">
        <v>45</v>
      </c>
      <c r="F51" s="1049"/>
      <c r="G51" s="1049"/>
      <c r="H51" s="1049"/>
      <c r="I51" s="1049"/>
      <c r="J51" s="1050"/>
      <c r="K51" s="225" t="s">
        <v>205</v>
      </c>
      <c r="L51" s="233" t="s">
        <v>205</v>
      </c>
      <c r="M51" s="233" t="s">
        <v>205</v>
      </c>
      <c r="N51" s="233" t="s">
        <v>205</v>
      </c>
      <c r="O51" s="241" t="s">
        <v>205</v>
      </c>
      <c r="P51" s="85"/>
      <c r="Q51" s="85"/>
      <c r="R51" s="85"/>
      <c r="S51" s="85"/>
      <c r="T51" s="85"/>
      <c r="U51" s="85"/>
    </row>
    <row r="52" spans="1:21" ht="30.75" customHeight="1" x14ac:dyDescent="0.2">
      <c r="A52" s="85"/>
      <c r="B52" s="1051" t="s">
        <v>51</v>
      </c>
      <c r="C52" s="1052"/>
      <c r="D52" s="215"/>
      <c r="E52" s="1049" t="s">
        <v>54</v>
      </c>
      <c r="F52" s="1049"/>
      <c r="G52" s="1049"/>
      <c r="H52" s="1049"/>
      <c r="I52" s="1049"/>
      <c r="J52" s="1050"/>
      <c r="K52" s="225">
        <v>3032</v>
      </c>
      <c r="L52" s="233">
        <v>2658</v>
      </c>
      <c r="M52" s="233">
        <v>2636</v>
      </c>
      <c r="N52" s="233">
        <v>2761</v>
      </c>
      <c r="O52" s="241">
        <v>2720</v>
      </c>
      <c r="P52" s="85"/>
      <c r="Q52" s="85"/>
      <c r="R52" s="85"/>
      <c r="S52" s="85"/>
      <c r="T52" s="85"/>
      <c r="U52" s="85"/>
    </row>
    <row r="53" spans="1:21" ht="30.75" customHeight="1" x14ac:dyDescent="0.2">
      <c r="A53" s="85"/>
      <c r="B53" s="1053" t="s">
        <v>55</v>
      </c>
      <c r="C53" s="1054"/>
      <c r="D53" s="216"/>
      <c r="E53" s="1055" t="s">
        <v>59</v>
      </c>
      <c r="F53" s="1055"/>
      <c r="G53" s="1055"/>
      <c r="H53" s="1055"/>
      <c r="I53" s="1055"/>
      <c r="J53" s="1056"/>
      <c r="K53" s="226">
        <v>1464</v>
      </c>
      <c r="L53" s="234">
        <v>1403</v>
      </c>
      <c r="M53" s="234">
        <v>1384</v>
      </c>
      <c r="N53" s="234">
        <v>1446</v>
      </c>
      <c r="O53" s="242">
        <v>1554</v>
      </c>
      <c r="P53" s="85"/>
      <c r="Q53" s="85"/>
      <c r="R53" s="85"/>
      <c r="S53" s="85"/>
      <c r="T53" s="85"/>
      <c r="U53" s="85"/>
    </row>
    <row r="54" spans="1:21" ht="24" customHeight="1" x14ac:dyDescent="0.2">
      <c r="A54" s="85"/>
      <c r="B54" s="205" t="s">
        <v>61</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06" t="s">
        <v>7</v>
      </c>
      <c r="C55" s="211"/>
      <c r="D55" s="211"/>
      <c r="E55" s="211"/>
      <c r="F55" s="211"/>
      <c r="G55" s="211"/>
      <c r="H55" s="211"/>
      <c r="I55" s="211"/>
      <c r="J55" s="211"/>
      <c r="K55" s="227"/>
      <c r="L55" s="227"/>
      <c r="M55" s="227"/>
      <c r="N55" s="227"/>
      <c r="O55" s="243" t="s">
        <v>504</v>
      </c>
      <c r="P55" s="85"/>
      <c r="Q55" s="85"/>
      <c r="R55" s="85"/>
      <c r="S55" s="85"/>
      <c r="T55" s="85"/>
      <c r="U55" s="85"/>
    </row>
    <row r="56" spans="1:21" ht="31.5" customHeight="1" x14ac:dyDescent="0.2">
      <c r="A56" s="85"/>
      <c r="B56" s="207"/>
      <c r="C56" s="212"/>
      <c r="D56" s="212"/>
      <c r="E56" s="219"/>
      <c r="F56" s="219"/>
      <c r="G56" s="219"/>
      <c r="H56" s="219"/>
      <c r="I56" s="219"/>
      <c r="J56" s="222" t="s">
        <v>18</v>
      </c>
      <c r="K56" s="228" t="s">
        <v>462</v>
      </c>
      <c r="L56" s="235" t="s">
        <v>505</v>
      </c>
      <c r="M56" s="235" t="s">
        <v>166</v>
      </c>
      <c r="N56" s="235" t="s">
        <v>508</v>
      </c>
      <c r="O56" s="244" t="s">
        <v>337</v>
      </c>
      <c r="P56" s="85"/>
      <c r="Q56" s="85"/>
      <c r="R56" s="85"/>
      <c r="S56" s="85"/>
      <c r="T56" s="85"/>
      <c r="U56" s="85"/>
    </row>
    <row r="57" spans="1:21" ht="31.5" customHeight="1" x14ac:dyDescent="0.2">
      <c r="B57" s="1039" t="s">
        <v>53</v>
      </c>
      <c r="C57" s="1040"/>
      <c r="D57" s="1033" t="s">
        <v>67</v>
      </c>
      <c r="E57" s="1034"/>
      <c r="F57" s="1034"/>
      <c r="G57" s="1034"/>
      <c r="H57" s="1034"/>
      <c r="I57" s="1034"/>
      <c r="J57" s="1035"/>
      <c r="K57" s="229"/>
      <c r="L57" s="236"/>
      <c r="M57" s="236"/>
      <c r="N57" s="236"/>
      <c r="O57" s="245"/>
    </row>
    <row r="58" spans="1:21" ht="31.5" customHeight="1" x14ac:dyDescent="0.2">
      <c r="B58" s="1041"/>
      <c r="C58" s="1042"/>
      <c r="D58" s="1036" t="s">
        <v>70</v>
      </c>
      <c r="E58" s="1037"/>
      <c r="F58" s="1037"/>
      <c r="G58" s="1037"/>
      <c r="H58" s="1037"/>
      <c r="I58" s="1037"/>
      <c r="J58" s="1038"/>
      <c r="K58" s="230"/>
      <c r="L58" s="237"/>
      <c r="M58" s="237"/>
      <c r="N58" s="237"/>
      <c r="O58" s="246"/>
    </row>
    <row r="59" spans="1:21" ht="24" customHeight="1" x14ac:dyDescent="0.2">
      <c r="B59" s="208"/>
      <c r="C59" s="208"/>
      <c r="D59" s="217" t="s">
        <v>48</v>
      </c>
      <c r="E59" s="220"/>
      <c r="F59" s="220"/>
      <c r="G59" s="220"/>
      <c r="H59" s="220"/>
      <c r="I59" s="220"/>
      <c r="J59" s="220"/>
      <c r="K59" s="220"/>
      <c r="L59" s="220"/>
      <c r="M59" s="220"/>
      <c r="N59" s="220"/>
      <c r="O59" s="220"/>
    </row>
    <row r="60" spans="1:21" ht="24" customHeight="1" x14ac:dyDescent="0.2">
      <c r="B60" s="209"/>
      <c r="C60" s="209"/>
      <c r="D60" s="217" t="s">
        <v>43</v>
      </c>
      <c r="E60" s="220"/>
      <c r="F60" s="220"/>
      <c r="G60" s="220"/>
      <c r="H60" s="220"/>
      <c r="I60" s="220"/>
      <c r="J60" s="220"/>
      <c r="K60" s="220"/>
      <c r="L60" s="220"/>
      <c r="M60" s="220"/>
      <c r="N60" s="220"/>
      <c r="O60" s="220"/>
    </row>
    <row r="61" spans="1:21" ht="24" customHeight="1" x14ac:dyDescent="0.2">
      <c r="A61" s="85"/>
      <c r="B61" s="205"/>
      <c r="C61" s="85"/>
      <c r="D61" s="85"/>
      <c r="E61" s="85"/>
      <c r="F61" s="85"/>
      <c r="G61" s="85"/>
      <c r="H61" s="85"/>
      <c r="I61" s="85"/>
      <c r="J61" s="85"/>
      <c r="K61" s="85"/>
      <c r="L61" s="85"/>
      <c r="M61" s="85"/>
      <c r="N61" s="85"/>
      <c r="O61" s="85"/>
      <c r="P61" s="85"/>
      <c r="Q61" s="85"/>
      <c r="R61" s="85"/>
      <c r="S61" s="85"/>
      <c r="T61" s="85"/>
      <c r="U61" s="85"/>
    </row>
    <row r="62" spans="1:21" ht="24" customHeight="1" x14ac:dyDescent="0.2">
      <c r="A62" s="85"/>
      <c r="B62" s="205"/>
      <c r="C62" s="85"/>
      <c r="D62" s="85"/>
      <c r="E62" s="85"/>
      <c r="F62" s="85"/>
      <c r="G62" s="85"/>
      <c r="H62" s="85"/>
      <c r="I62" s="85"/>
      <c r="J62" s="85"/>
      <c r="K62" s="85"/>
      <c r="L62" s="85"/>
      <c r="M62" s="85"/>
      <c r="N62" s="85"/>
      <c r="O62" s="85"/>
      <c r="P62" s="85"/>
      <c r="Q62" s="85"/>
      <c r="R62" s="85"/>
      <c r="S62" s="85"/>
      <c r="T62" s="85"/>
      <c r="U62" s="85"/>
    </row>
  </sheetData>
  <sheetProtection algorithmName="SHA-512" hashValue="EtIpbOaItgl0gY9jZjk5zu6BtPelQJmd5YQtQlSD4omUpIYiUgpKQaaBJmtUgHG5HuGJJwBBoOHK7GYFy4G8Pw==" saltValue="xymkySLVenjbK8qDKdo/7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8" scale="78"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38" t="s">
        <v>24</v>
      </c>
    </row>
    <row r="40" spans="2:13" ht="27.75" customHeight="1" x14ac:dyDescent="0.2">
      <c r="B40" s="204" t="s">
        <v>25</v>
      </c>
      <c r="C40" s="210"/>
      <c r="D40" s="210"/>
      <c r="E40" s="218"/>
      <c r="F40" s="218"/>
      <c r="G40" s="218"/>
      <c r="H40" s="221" t="s">
        <v>18</v>
      </c>
      <c r="I40" s="223" t="s">
        <v>411</v>
      </c>
      <c r="J40" s="231" t="s">
        <v>351</v>
      </c>
      <c r="K40" s="231" t="s">
        <v>5</v>
      </c>
      <c r="L40" s="231" t="s">
        <v>501</v>
      </c>
      <c r="M40" s="251" t="s">
        <v>458</v>
      </c>
    </row>
    <row r="41" spans="2:13" ht="27.75" customHeight="1" x14ac:dyDescent="0.2">
      <c r="B41" s="1043" t="s">
        <v>39</v>
      </c>
      <c r="C41" s="1044"/>
      <c r="D41" s="213"/>
      <c r="E41" s="1068" t="s">
        <v>72</v>
      </c>
      <c r="F41" s="1068"/>
      <c r="G41" s="1068"/>
      <c r="H41" s="1069"/>
      <c r="I41" s="224">
        <v>35708</v>
      </c>
      <c r="J41" s="232">
        <v>34831</v>
      </c>
      <c r="K41" s="232">
        <v>35189</v>
      </c>
      <c r="L41" s="232">
        <v>34067</v>
      </c>
      <c r="M41" s="240">
        <v>33053</v>
      </c>
    </row>
    <row r="42" spans="2:13" ht="27.75" customHeight="1" x14ac:dyDescent="0.2">
      <c r="B42" s="1045"/>
      <c r="C42" s="1046"/>
      <c r="D42" s="214"/>
      <c r="E42" s="1059" t="s">
        <v>78</v>
      </c>
      <c r="F42" s="1059"/>
      <c r="G42" s="1059"/>
      <c r="H42" s="1060"/>
      <c r="I42" s="225" t="s">
        <v>205</v>
      </c>
      <c r="J42" s="233" t="s">
        <v>205</v>
      </c>
      <c r="K42" s="233" t="s">
        <v>205</v>
      </c>
      <c r="L42" s="233" t="s">
        <v>205</v>
      </c>
      <c r="M42" s="241" t="s">
        <v>205</v>
      </c>
    </row>
    <row r="43" spans="2:13" ht="27.75" customHeight="1" x14ac:dyDescent="0.2">
      <c r="B43" s="1045"/>
      <c r="C43" s="1046"/>
      <c r="D43" s="214"/>
      <c r="E43" s="1059" t="s">
        <v>80</v>
      </c>
      <c r="F43" s="1059"/>
      <c r="G43" s="1059"/>
      <c r="H43" s="1060"/>
      <c r="I43" s="225">
        <v>8576</v>
      </c>
      <c r="J43" s="233">
        <v>7603</v>
      </c>
      <c r="K43" s="233">
        <v>6973</v>
      </c>
      <c r="L43" s="233">
        <v>6263</v>
      </c>
      <c r="M43" s="241">
        <v>5751</v>
      </c>
    </row>
    <row r="44" spans="2:13" ht="27.75" customHeight="1" x14ac:dyDescent="0.2">
      <c r="B44" s="1045"/>
      <c r="C44" s="1046"/>
      <c r="D44" s="214"/>
      <c r="E44" s="1059" t="s">
        <v>82</v>
      </c>
      <c r="F44" s="1059"/>
      <c r="G44" s="1059"/>
      <c r="H44" s="1060"/>
      <c r="I44" s="225">
        <v>315</v>
      </c>
      <c r="J44" s="233">
        <v>236</v>
      </c>
      <c r="K44" s="233">
        <v>165</v>
      </c>
      <c r="L44" s="233">
        <v>116</v>
      </c>
      <c r="M44" s="241">
        <v>71</v>
      </c>
    </row>
    <row r="45" spans="2:13" ht="27.75" customHeight="1" x14ac:dyDescent="0.2">
      <c r="B45" s="1045"/>
      <c r="C45" s="1046"/>
      <c r="D45" s="214"/>
      <c r="E45" s="1059" t="s">
        <v>84</v>
      </c>
      <c r="F45" s="1059"/>
      <c r="G45" s="1059"/>
      <c r="H45" s="1060"/>
      <c r="I45" s="225">
        <v>5379</v>
      </c>
      <c r="J45" s="233">
        <v>5119</v>
      </c>
      <c r="K45" s="233">
        <v>4934</v>
      </c>
      <c r="L45" s="233">
        <v>4735</v>
      </c>
      <c r="M45" s="241">
        <v>4703</v>
      </c>
    </row>
    <row r="46" spans="2:13" ht="27.75" customHeight="1" x14ac:dyDescent="0.2">
      <c r="B46" s="1045"/>
      <c r="C46" s="1046"/>
      <c r="D46" s="215"/>
      <c r="E46" s="1059" t="s">
        <v>83</v>
      </c>
      <c r="F46" s="1059"/>
      <c r="G46" s="1059"/>
      <c r="H46" s="1060"/>
      <c r="I46" s="225">
        <v>48</v>
      </c>
      <c r="J46" s="233">
        <v>4</v>
      </c>
      <c r="K46" s="233">
        <v>4</v>
      </c>
      <c r="L46" s="233" t="s">
        <v>205</v>
      </c>
      <c r="M46" s="241" t="s">
        <v>205</v>
      </c>
    </row>
    <row r="47" spans="2:13" ht="27.75" customHeight="1" x14ac:dyDescent="0.2">
      <c r="B47" s="1045"/>
      <c r="C47" s="1046"/>
      <c r="D47" s="247"/>
      <c r="E47" s="1065" t="s">
        <v>87</v>
      </c>
      <c r="F47" s="1066"/>
      <c r="G47" s="1066"/>
      <c r="H47" s="1067"/>
      <c r="I47" s="225" t="s">
        <v>205</v>
      </c>
      <c r="J47" s="233" t="s">
        <v>205</v>
      </c>
      <c r="K47" s="233" t="s">
        <v>205</v>
      </c>
      <c r="L47" s="233" t="s">
        <v>205</v>
      </c>
      <c r="M47" s="241" t="s">
        <v>205</v>
      </c>
    </row>
    <row r="48" spans="2:13" ht="27.75" customHeight="1" x14ac:dyDescent="0.2">
      <c r="B48" s="1045"/>
      <c r="C48" s="1046"/>
      <c r="D48" s="214"/>
      <c r="E48" s="1059" t="s">
        <v>93</v>
      </c>
      <c r="F48" s="1059"/>
      <c r="G48" s="1059"/>
      <c r="H48" s="1060"/>
      <c r="I48" s="225" t="s">
        <v>205</v>
      </c>
      <c r="J48" s="233" t="s">
        <v>205</v>
      </c>
      <c r="K48" s="233" t="s">
        <v>205</v>
      </c>
      <c r="L48" s="233" t="s">
        <v>205</v>
      </c>
      <c r="M48" s="241" t="s">
        <v>205</v>
      </c>
    </row>
    <row r="49" spans="2:13" ht="27.75" customHeight="1" x14ac:dyDescent="0.2">
      <c r="B49" s="1047"/>
      <c r="C49" s="1048"/>
      <c r="D49" s="214"/>
      <c r="E49" s="1059" t="s">
        <v>97</v>
      </c>
      <c r="F49" s="1059"/>
      <c r="G49" s="1059"/>
      <c r="H49" s="1060"/>
      <c r="I49" s="225" t="s">
        <v>205</v>
      </c>
      <c r="J49" s="233" t="s">
        <v>205</v>
      </c>
      <c r="K49" s="233" t="s">
        <v>205</v>
      </c>
      <c r="L49" s="233" t="s">
        <v>205</v>
      </c>
      <c r="M49" s="241" t="s">
        <v>205</v>
      </c>
    </row>
    <row r="50" spans="2:13" ht="27.75" customHeight="1" x14ac:dyDescent="0.2">
      <c r="B50" s="1063" t="s">
        <v>99</v>
      </c>
      <c r="C50" s="1064"/>
      <c r="D50" s="248"/>
      <c r="E50" s="1059" t="s">
        <v>100</v>
      </c>
      <c r="F50" s="1059"/>
      <c r="G50" s="1059"/>
      <c r="H50" s="1060"/>
      <c r="I50" s="225">
        <v>9176</v>
      </c>
      <c r="J50" s="233">
        <v>8103</v>
      </c>
      <c r="K50" s="233">
        <v>8359</v>
      </c>
      <c r="L50" s="233">
        <v>8658</v>
      </c>
      <c r="M50" s="241">
        <v>10541</v>
      </c>
    </row>
    <row r="51" spans="2:13" ht="27.75" customHeight="1" x14ac:dyDescent="0.2">
      <c r="B51" s="1045"/>
      <c r="C51" s="1046"/>
      <c r="D51" s="214"/>
      <c r="E51" s="1059" t="s">
        <v>102</v>
      </c>
      <c r="F51" s="1059"/>
      <c r="G51" s="1059"/>
      <c r="H51" s="1060"/>
      <c r="I51" s="225">
        <v>843</v>
      </c>
      <c r="J51" s="233">
        <v>705</v>
      </c>
      <c r="K51" s="233">
        <v>1396</v>
      </c>
      <c r="L51" s="233">
        <v>1276</v>
      </c>
      <c r="M51" s="241">
        <v>1160</v>
      </c>
    </row>
    <row r="52" spans="2:13" ht="27.75" customHeight="1" x14ac:dyDescent="0.2">
      <c r="B52" s="1047"/>
      <c r="C52" s="1048"/>
      <c r="D52" s="214"/>
      <c r="E52" s="1059" t="s">
        <v>50</v>
      </c>
      <c r="F52" s="1059"/>
      <c r="G52" s="1059"/>
      <c r="H52" s="1060"/>
      <c r="I52" s="225">
        <v>29236</v>
      </c>
      <c r="J52" s="233">
        <v>28274</v>
      </c>
      <c r="K52" s="233">
        <v>28127</v>
      </c>
      <c r="L52" s="233">
        <v>27190</v>
      </c>
      <c r="M52" s="241">
        <v>26110</v>
      </c>
    </row>
    <row r="53" spans="2:13" ht="27.75" customHeight="1" x14ac:dyDescent="0.2">
      <c r="B53" s="1053" t="s">
        <v>55</v>
      </c>
      <c r="C53" s="1054"/>
      <c r="D53" s="216"/>
      <c r="E53" s="1061" t="s">
        <v>106</v>
      </c>
      <c r="F53" s="1061"/>
      <c r="G53" s="1061"/>
      <c r="H53" s="1062"/>
      <c r="I53" s="226">
        <v>10771</v>
      </c>
      <c r="J53" s="234">
        <v>10711</v>
      </c>
      <c r="K53" s="234">
        <v>9383</v>
      </c>
      <c r="L53" s="234">
        <v>8058</v>
      </c>
      <c r="M53" s="242">
        <v>5767</v>
      </c>
    </row>
    <row r="54" spans="2:13" ht="27.75" customHeight="1" x14ac:dyDescent="0.2">
      <c r="B54" s="205" t="s">
        <v>0</v>
      </c>
      <c r="C54" s="191"/>
      <c r="D54" s="191"/>
      <c r="E54" s="249"/>
      <c r="F54" s="249"/>
      <c r="G54" s="249"/>
      <c r="H54" s="249"/>
      <c r="I54" s="250"/>
      <c r="J54" s="250"/>
      <c r="K54" s="250"/>
      <c r="L54" s="250"/>
      <c r="M54" s="250"/>
    </row>
    <row r="55" spans="2:13" ht="13.2" x14ac:dyDescent="0.2"/>
  </sheetData>
  <sheetProtection algorithmName="SHA-512" hashValue="GF5ZM88t7DEEDVIIUo6fGWkLFa4dEmdpzs2KRP0ElflV2MvKLJoM8szr73XVnemRmQXeGohoi/N8FERwPioAnQ==" saltValue="Vx1Gl4JqkoIIeQrK2BmYp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67" t="s">
        <v>104</v>
      </c>
    </row>
    <row r="54" spans="2:8" ht="29.25" customHeight="1" x14ac:dyDescent="0.25">
      <c r="B54" s="252" t="s">
        <v>9</v>
      </c>
      <c r="C54" s="258"/>
      <c r="D54" s="258"/>
      <c r="E54" s="259" t="s">
        <v>18</v>
      </c>
      <c r="F54" s="260" t="s">
        <v>5</v>
      </c>
      <c r="G54" s="260" t="s">
        <v>501</v>
      </c>
      <c r="H54" s="268" t="s">
        <v>458</v>
      </c>
    </row>
    <row r="55" spans="2:8" ht="52.5" customHeight="1" x14ac:dyDescent="0.2">
      <c r="B55" s="253"/>
      <c r="C55" s="1078" t="s">
        <v>110</v>
      </c>
      <c r="D55" s="1078"/>
      <c r="E55" s="1079"/>
      <c r="F55" s="261">
        <v>2728</v>
      </c>
      <c r="G55" s="261">
        <v>2679</v>
      </c>
      <c r="H55" s="269">
        <v>2900</v>
      </c>
    </row>
    <row r="56" spans="2:8" ht="52.5" customHeight="1" x14ac:dyDescent="0.2">
      <c r="B56" s="254"/>
      <c r="C56" s="1080" t="s">
        <v>113</v>
      </c>
      <c r="D56" s="1080"/>
      <c r="E56" s="1081"/>
      <c r="F56" s="262">
        <v>412</v>
      </c>
      <c r="G56" s="262">
        <v>412</v>
      </c>
      <c r="H56" s="270">
        <v>667</v>
      </c>
    </row>
    <row r="57" spans="2:8" ht="53.25" customHeight="1" x14ac:dyDescent="0.2">
      <c r="B57" s="254"/>
      <c r="C57" s="1082" t="s">
        <v>76</v>
      </c>
      <c r="D57" s="1082"/>
      <c r="E57" s="1083"/>
      <c r="F57" s="263">
        <v>5337</v>
      </c>
      <c r="G57" s="263">
        <v>5724</v>
      </c>
      <c r="H57" s="271">
        <v>6992</v>
      </c>
    </row>
    <row r="58" spans="2:8" ht="45.75" customHeight="1" x14ac:dyDescent="0.2">
      <c r="B58" s="255"/>
      <c r="C58" s="1070" t="s">
        <v>336</v>
      </c>
      <c r="D58" s="1071"/>
      <c r="E58" s="1072"/>
      <c r="F58" s="264">
        <v>1301</v>
      </c>
      <c r="G58" s="264">
        <v>1412</v>
      </c>
      <c r="H58" s="272">
        <v>2422</v>
      </c>
    </row>
    <row r="59" spans="2:8" ht="45.75" customHeight="1" x14ac:dyDescent="0.2">
      <c r="B59" s="255"/>
      <c r="C59" s="1070" t="s">
        <v>375</v>
      </c>
      <c r="D59" s="1071"/>
      <c r="E59" s="1072"/>
      <c r="F59" s="264">
        <v>1205</v>
      </c>
      <c r="G59" s="264">
        <v>1223</v>
      </c>
      <c r="H59" s="272">
        <v>1196</v>
      </c>
    </row>
    <row r="60" spans="2:8" ht="45.75" customHeight="1" x14ac:dyDescent="0.2">
      <c r="B60" s="255"/>
      <c r="C60" s="1070" t="s">
        <v>509</v>
      </c>
      <c r="D60" s="1071"/>
      <c r="E60" s="1072"/>
      <c r="F60" s="264">
        <v>1179</v>
      </c>
      <c r="G60" s="264">
        <v>1055</v>
      </c>
      <c r="H60" s="272">
        <v>1102</v>
      </c>
    </row>
    <row r="61" spans="2:8" ht="45.75" customHeight="1" x14ac:dyDescent="0.2">
      <c r="B61" s="255"/>
      <c r="C61" s="1070" t="s">
        <v>175</v>
      </c>
      <c r="D61" s="1071"/>
      <c r="E61" s="1072"/>
      <c r="F61" s="264">
        <v>304</v>
      </c>
      <c r="G61" s="264">
        <v>546</v>
      </c>
      <c r="H61" s="272">
        <v>802</v>
      </c>
    </row>
    <row r="62" spans="2:8" ht="45.75" customHeight="1" x14ac:dyDescent="0.2">
      <c r="B62" s="256"/>
      <c r="C62" s="1073" t="s">
        <v>52</v>
      </c>
      <c r="D62" s="1074"/>
      <c r="E62" s="1075"/>
      <c r="F62" s="265">
        <v>495</v>
      </c>
      <c r="G62" s="265">
        <v>467</v>
      </c>
      <c r="H62" s="273">
        <v>412</v>
      </c>
    </row>
    <row r="63" spans="2:8" ht="52.5" customHeight="1" x14ac:dyDescent="0.2">
      <c r="B63" s="257"/>
      <c r="C63" s="1076" t="s">
        <v>117</v>
      </c>
      <c r="D63" s="1076"/>
      <c r="E63" s="1077"/>
      <c r="F63" s="266">
        <v>8477</v>
      </c>
      <c r="G63" s="266">
        <v>8815</v>
      </c>
      <c r="H63" s="274">
        <v>10559</v>
      </c>
    </row>
    <row r="64" spans="2:8" ht="13.2" x14ac:dyDescent="0.2"/>
  </sheetData>
  <sheetProtection algorithmName="SHA-512" hashValue="wovwZpP8xOmqbpTixcPhYPJxhrYzvrtpTQWkMH7uKXUBH+nSQvkAKyrfxNYE15mhtPHT2HJ7qzqnUICtYRvhsA==" saltValue="7iwcgHhDDiTrtw0L34Xkc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8" scale="59"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75" customWidth="1"/>
    <col min="2" max="8" width="13.33203125" style="275" customWidth="1"/>
    <col min="9" max="16384" width="11.109375" style="275"/>
  </cols>
  <sheetData>
    <row r="1" spans="1:8" x14ac:dyDescent="0.2">
      <c r="A1" s="95"/>
      <c r="B1" s="101"/>
      <c r="C1" s="105"/>
      <c r="D1" s="111"/>
      <c r="E1" s="121"/>
      <c r="F1" s="121"/>
      <c r="G1" s="121"/>
      <c r="H1" s="155"/>
    </row>
    <row r="2" spans="1:8" x14ac:dyDescent="0.2">
      <c r="A2" s="96"/>
      <c r="B2" s="102"/>
      <c r="C2" s="282"/>
      <c r="D2" s="112" t="s">
        <v>89</v>
      </c>
      <c r="E2" s="122"/>
      <c r="F2" s="290" t="s">
        <v>500</v>
      </c>
      <c r="G2" s="146"/>
      <c r="H2" s="156"/>
    </row>
    <row r="3" spans="1:8" x14ac:dyDescent="0.2">
      <c r="A3" s="112" t="s">
        <v>233</v>
      </c>
      <c r="B3" s="104"/>
      <c r="C3" s="283"/>
      <c r="D3" s="286">
        <v>121301</v>
      </c>
      <c r="E3" s="288"/>
      <c r="F3" s="291">
        <v>54110</v>
      </c>
      <c r="G3" s="293"/>
      <c r="H3" s="296"/>
    </row>
    <row r="4" spans="1:8" x14ac:dyDescent="0.2">
      <c r="A4" s="97"/>
      <c r="B4" s="103"/>
      <c r="C4" s="284"/>
      <c r="D4" s="287">
        <v>69962</v>
      </c>
      <c r="E4" s="289"/>
      <c r="F4" s="292">
        <v>30620</v>
      </c>
      <c r="G4" s="294"/>
      <c r="H4" s="297"/>
    </row>
    <row r="5" spans="1:8" x14ac:dyDescent="0.2">
      <c r="A5" s="112" t="s">
        <v>483</v>
      </c>
      <c r="B5" s="104"/>
      <c r="C5" s="283"/>
      <c r="D5" s="286">
        <v>58869</v>
      </c>
      <c r="E5" s="288"/>
      <c r="F5" s="291">
        <v>54684</v>
      </c>
      <c r="G5" s="293"/>
      <c r="H5" s="296"/>
    </row>
    <row r="6" spans="1:8" x14ac:dyDescent="0.2">
      <c r="A6" s="97"/>
      <c r="B6" s="103"/>
      <c r="C6" s="284"/>
      <c r="D6" s="287">
        <v>19135</v>
      </c>
      <c r="E6" s="289"/>
      <c r="F6" s="292">
        <v>32829</v>
      </c>
      <c r="G6" s="294"/>
      <c r="H6" s="297"/>
    </row>
    <row r="7" spans="1:8" x14ac:dyDescent="0.2">
      <c r="A7" s="112" t="s">
        <v>499</v>
      </c>
      <c r="B7" s="104"/>
      <c r="C7" s="283"/>
      <c r="D7" s="286">
        <v>72623</v>
      </c>
      <c r="E7" s="288"/>
      <c r="F7" s="291">
        <v>62383</v>
      </c>
      <c r="G7" s="293"/>
      <c r="H7" s="296"/>
    </row>
    <row r="8" spans="1:8" x14ac:dyDescent="0.2">
      <c r="A8" s="97"/>
      <c r="B8" s="103"/>
      <c r="C8" s="284"/>
      <c r="D8" s="287">
        <v>19357</v>
      </c>
      <c r="E8" s="289"/>
      <c r="F8" s="292">
        <v>35325</v>
      </c>
      <c r="G8" s="294"/>
      <c r="H8" s="297"/>
    </row>
    <row r="9" spans="1:8" x14ac:dyDescent="0.2">
      <c r="A9" s="112" t="s">
        <v>420</v>
      </c>
      <c r="B9" s="104"/>
      <c r="C9" s="283"/>
      <c r="D9" s="286">
        <v>69412</v>
      </c>
      <c r="E9" s="288"/>
      <c r="F9" s="291">
        <v>63812</v>
      </c>
      <c r="G9" s="293"/>
      <c r="H9" s="296"/>
    </row>
    <row r="10" spans="1:8" x14ac:dyDescent="0.2">
      <c r="A10" s="97"/>
      <c r="B10" s="103"/>
      <c r="C10" s="284"/>
      <c r="D10" s="287">
        <v>12815</v>
      </c>
      <c r="E10" s="289"/>
      <c r="F10" s="292">
        <v>33848</v>
      </c>
      <c r="G10" s="294"/>
      <c r="H10" s="297"/>
    </row>
    <row r="11" spans="1:8" x14ac:dyDescent="0.2">
      <c r="A11" s="112" t="s">
        <v>313</v>
      </c>
      <c r="B11" s="104"/>
      <c r="C11" s="283"/>
      <c r="D11" s="286">
        <v>57052</v>
      </c>
      <c r="E11" s="288"/>
      <c r="F11" s="291">
        <v>54225</v>
      </c>
      <c r="G11" s="293"/>
      <c r="H11" s="296"/>
    </row>
    <row r="12" spans="1:8" x14ac:dyDescent="0.2">
      <c r="A12" s="97"/>
      <c r="B12" s="103"/>
      <c r="C12" s="285"/>
      <c r="D12" s="287">
        <v>13947</v>
      </c>
      <c r="E12" s="289"/>
      <c r="F12" s="292">
        <v>27337</v>
      </c>
      <c r="G12" s="294"/>
      <c r="H12" s="297"/>
    </row>
    <row r="13" spans="1:8" x14ac:dyDescent="0.2">
      <c r="A13" s="112"/>
      <c r="B13" s="104"/>
      <c r="C13" s="283"/>
      <c r="D13" s="286">
        <v>75851</v>
      </c>
      <c r="E13" s="288"/>
      <c r="F13" s="291">
        <v>57843</v>
      </c>
      <c r="G13" s="295"/>
      <c r="H13" s="296"/>
    </row>
    <row r="14" spans="1:8" x14ac:dyDescent="0.2">
      <c r="A14" s="97"/>
      <c r="B14" s="103"/>
      <c r="C14" s="284"/>
      <c r="D14" s="287">
        <v>27043</v>
      </c>
      <c r="E14" s="289"/>
      <c r="F14" s="292">
        <v>31992</v>
      </c>
      <c r="G14" s="294"/>
      <c r="H14" s="297"/>
    </row>
    <row r="17" spans="1:11" x14ac:dyDescent="0.2">
      <c r="A17" s="275" t="s">
        <v>27</v>
      </c>
    </row>
    <row r="18" spans="1:11" x14ac:dyDescent="0.2">
      <c r="A18" s="276"/>
      <c r="B18" s="276" t="str">
        <f>実質収支比率等に係る経年分析!F$46</f>
        <v>H29</v>
      </c>
      <c r="C18" s="276" t="str">
        <f>実質収支比率等に係る経年分析!G$46</f>
        <v>H30</v>
      </c>
      <c r="D18" s="276" t="str">
        <f>実質収支比率等に係る経年分析!H$46</f>
        <v>R01</v>
      </c>
      <c r="E18" s="276" t="str">
        <f>実質収支比率等に係る経年分析!I$46</f>
        <v>R02</v>
      </c>
      <c r="F18" s="276" t="str">
        <f>実質収支比率等に係る経年分析!J$46</f>
        <v>R03</v>
      </c>
    </row>
    <row r="19" spans="1:11" x14ac:dyDescent="0.2">
      <c r="A19" s="276" t="s">
        <v>95</v>
      </c>
      <c r="B19" s="276">
        <f>ROUND(VALUE(SUBSTITUTE(実質収支比率等に係る経年分析!F$48,"▲","-")),2)</f>
        <v>2.99</v>
      </c>
      <c r="C19" s="276">
        <f>ROUND(VALUE(SUBSTITUTE(実質収支比率等に係る経年分析!G$48,"▲","-")),2)</f>
        <v>3.17</v>
      </c>
      <c r="D19" s="276">
        <f>ROUND(VALUE(SUBSTITUTE(実質収支比率等に係る経年分析!H$48,"▲","-")),2)</f>
        <v>4.41</v>
      </c>
      <c r="E19" s="276">
        <f>ROUND(VALUE(SUBSTITUTE(実質収支比率等に係る経年分析!I$48,"▲","-")),2)</f>
        <v>3.89</v>
      </c>
      <c r="F19" s="276">
        <f>ROUND(VALUE(SUBSTITUTE(実質収支比率等に係る経年分析!J$48,"▲","-")),2)</f>
        <v>4.29</v>
      </c>
    </row>
    <row r="20" spans="1:11" x14ac:dyDescent="0.2">
      <c r="A20" s="276" t="s">
        <v>40</v>
      </c>
      <c r="B20" s="276">
        <f>ROUND(VALUE(SUBSTITUTE(実質収支比率等に係る経年分析!F$47,"▲","-")),2)</f>
        <v>19.21</v>
      </c>
      <c r="C20" s="276">
        <f>ROUND(VALUE(SUBSTITUTE(実質収支比率等に係る経年分析!G$47,"▲","-")),2)</f>
        <v>16.850000000000001</v>
      </c>
      <c r="D20" s="276">
        <f>ROUND(VALUE(SUBSTITUTE(実質収支比率等に係る経年分析!H$47,"▲","-")),2)</f>
        <v>17.53</v>
      </c>
      <c r="E20" s="276">
        <f>ROUND(VALUE(SUBSTITUTE(実質収支比率等に係る経年分析!I$47,"▲","-")),2)</f>
        <v>16.600000000000001</v>
      </c>
      <c r="F20" s="276">
        <f>ROUND(VALUE(SUBSTITUTE(実質収支比率等に係る経年分析!J$47,"▲","-")),2)</f>
        <v>17.41</v>
      </c>
    </row>
    <row r="21" spans="1:11" x14ac:dyDescent="0.2">
      <c r="A21" s="276" t="s">
        <v>120</v>
      </c>
      <c r="B21" s="276">
        <f>IF(ISNUMBER(VALUE(SUBSTITUTE(実質収支比率等に係る経年分析!F$49,"▲","-"))),ROUND(VALUE(SUBSTITUTE(実質収支比率等に係る経年分析!F$49,"▲","-")),2),NA())</f>
        <v>-2.2000000000000002</v>
      </c>
      <c r="C21" s="276">
        <f>IF(ISNUMBER(VALUE(SUBSTITUTE(実質収支比率等に係る経年分析!G$49,"▲","-"))),ROUND(VALUE(SUBSTITUTE(実質収支比率等に係る経年分析!G$49,"▲","-")),2),NA())</f>
        <v>-4</v>
      </c>
      <c r="D21" s="276">
        <f>IF(ISNUMBER(VALUE(SUBSTITUTE(実質収支比率等に係る経年分析!H$49,"▲","-"))),ROUND(VALUE(SUBSTITUTE(実質収支比率等に係る経年分析!H$49,"▲","-")),2),NA())</f>
        <v>0.44</v>
      </c>
      <c r="E21" s="276">
        <f>IF(ISNUMBER(VALUE(SUBSTITUTE(実質収支比率等に係る経年分析!I$49,"▲","-"))),ROUND(VALUE(SUBSTITUTE(実質収支比率等に係る経年分析!I$49,"▲","-")),2),NA())</f>
        <v>-2.83</v>
      </c>
      <c r="F21" s="276">
        <f>IF(ISNUMBER(VALUE(SUBSTITUTE(実質収支比率等に係る経年分析!J$49,"▲","-"))),ROUND(VALUE(SUBSTITUTE(実質収支比率等に係る経年分析!J$49,"▲","-")),2),NA())</f>
        <v>-7.0000000000000007E-2</v>
      </c>
    </row>
    <row r="24" spans="1:11" x14ac:dyDescent="0.2">
      <c r="A24" s="275" t="s">
        <v>108</v>
      </c>
    </row>
    <row r="25" spans="1:11" x14ac:dyDescent="0.2">
      <c r="A25" s="277"/>
      <c r="B25" s="277" t="str">
        <f>連結実質赤字比率に係る赤字・黒字の構成分析!F$33</f>
        <v>H29</v>
      </c>
      <c r="C25" s="277"/>
      <c r="D25" s="277" t="str">
        <f>連結実質赤字比率に係る赤字・黒字の構成分析!G$33</f>
        <v>H30</v>
      </c>
      <c r="E25" s="277"/>
      <c r="F25" s="277" t="str">
        <f>連結実質赤字比率に係る赤字・黒字の構成分析!H$33</f>
        <v>R01</v>
      </c>
      <c r="G25" s="277"/>
      <c r="H25" s="277" t="str">
        <f>連結実質赤字比率に係る赤字・黒字の構成分析!I$33</f>
        <v>R02</v>
      </c>
      <c r="I25" s="277"/>
      <c r="J25" s="277" t="str">
        <f>連結実質赤字比率に係る赤字・黒字の構成分析!J$33</f>
        <v>R03</v>
      </c>
      <c r="K25" s="277"/>
    </row>
    <row r="26" spans="1:11" x14ac:dyDescent="0.2">
      <c r="A26" s="277"/>
      <c r="B26" s="277" t="s">
        <v>122</v>
      </c>
      <c r="C26" s="277" t="s">
        <v>74</v>
      </c>
      <c r="D26" s="277" t="s">
        <v>122</v>
      </c>
      <c r="E26" s="277" t="s">
        <v>74</v>
      </c>
      <c r="F26" s="277" t="s">
        <v>122</v>
      </c>
      <c r="G26" s="277" t="s">
        <v>74</v>
      </c>
      <c r="H26" s="277" t="s">
        <v>122</v>
      </c>
      <c r="I26" s="277" t="s">
        <v>74</v>
      </c>
      <c r="J26" s="277" t="s">
        <v>122</v>
      </c>
      <c r="K26" s="277" t="s">
        <v>74</v>
      </c>
    </row>
    <row r="27" spans="1:11" x14ac:dyDescent="0.2">
      <c r="A27" s="277" t="str">
        <f>IF(連結実質赤字比率に係る赤字・黒字の構成分析!C$43="",NA(),連結実質赤字比率に係る赤字・黒字の構成分析!C$43)</f>
        <v>その他会計（黒字）</v>
      </c>
      <c r="B27" s="277" t="e">
        <f>IF(ROUND(VALUE(SUBSTITUTE(連結実質赤字比率に係る赤字・黒字の構成分析!F$43,"▲","-")),2)&lt;0,ABS(ROUND(VALUE(SUBSTITUTE(連結実質赤字比率に係る赤字・黒字の構成分析!F$43,"▲","-")),2)),NA())</f>
        <v>#N/A</v>
      </c>
      <c r="C27" s="277">
        <f>IF(ROUND(VALUE(SUBSTITUTE(連結実質赤字比率に係る赤字・黒字の構成分析!F$43,"▲","-")),2)&gt;=0,ABS(ROUND(VALUE(SUBSTITUTE(連結実質赤字比率に係る赤字・黒字の構成分析!F$43,"▲","-")),2)),NA())</f>
        <v>0.2</v>
      </c>
      <c r="D27" s="277" t="e">
        <f>IF(ROUND(VALUE(SUBSTITUTE(連結実質赤字比率に係る赤字・黒字の構成分析!G$43,"▲","-")),2)&lt;0,ABS(ROUND(VALUE(SUBSTITUTE(連結実質赤字比率に係る赤字・黒字の構成分析!G$43,"▲","-")),2)),NA())</f>
        <v>#N/A</v>
      </c>
      <c r="E27" s="277">
        <f>IF(ROUND(VALUE(SUBSTITUTE(連結実質赤字比率に係る赤字・黒字の構成分析!G$43,"▲","-")),2)&gt;=0,ABS(ROUND(VALUE(SUBSTITUTE(連結実質赤字比率に係る赤字・黒字の構成分析!G$43,"▲","-")),2)),NA())</f>
        <v>0.37</v>
      </c>
      <c r="F27" s="277" t="e">
        <f>IF(ROUND(VALUE(SUBSTITUTE(連結実質赤字比率に係る赤字・黒字の構成分析!H$43,"▲","-")),2)&lt;0,ABS(ROUND(VALUE(SUBSTITUTE(連結実質赤字比率に係る赤字・黒字の構成分析!H$43,"▲","-")),2)),NA())</f>
        <v>#N/A</v>
      </c>
      <c r="G27" s="277">
        <f>IF(ROUND(VALUE(SUBSTITUTE(連結実質赤字比率に係る赤字・黒字の構成分析!H$43,"▲","-")),2)&gt;=0,ABS(ROUND(VALUE(SUBSTITUTE(連結実質赤字比率に係る赤字・黒字の構成分析!H$43,"▲","-")),2)),NA())</f>
        <v>0.34</v>
      </c>
      <c r="H27" s="277" t="e">
        <f>IF(ROUND(VALUE(SUBSTITUTE(連結実質赤字比率に係る赤字・黒字の構成分析!I$43,"▲","-")),2)&lt;0,ABS(ROUND(VALUE(SUBSTITUTE(連結実質赤字比率に係る赤字・黒字の構成分析!I$43,"▲","-")),2)),NA())</f>
        <v>#N/A</v>
      </c>
      <c r="I27" s="277">
        <f>IF(ROUND(VALUE(SUBSTITUTE(連結実質赤字比率に係る赤字・黒字の構成分析!I$43,"▲","-")),2)&gt;=0,ABS(ROUND(VALUE(SUBSTITUTE(連結実質赤字比率に係る赤字・黒字の構成分析!I$43,"▲","-")),2)),NA())</f>
        <v>0.28999999999999998</v>
      </c>
      <c r="J27" s="277" t="e">
        <f>IF(ROUND(VALUE(SUBSTITUTE(連結実質赤字比率に係る赤字・黒字の構成分析!J$43,"▲","-")),2)&lt;0,ABS(ROUND(VALUE(SUBSTITUTE(連結実質赤字比率に係る赤字・黒字の構成分析!J$43,"▲","-")),2)),NA())</f>
        <v>#N/A</v>
      </c>
      <c r="K27" s="277">
        <f>IF(ROUND(VALUE(SUBSTITUTE(連結実質赤字比率に係る赤字・黒字の構成分析!J$43,"▲","-")),2)&gt;=0,ABS(ROUND(VALUE(SUBSTITUTE(連結実質赤字比率に係る赤字・黒字の構成分析!J$43,"▲","-")),2)),NA())</f>
        <v>0.05</v>
      </c>
    </row>
    <row r="28" spans="1:11" x14ac:dyDescent="0.2">
      <c r="A28" s="277" t="str">
        <f>IF(連結実質赤字比率に係る赤字・黒字の構成分析!C$42="",NA(),連結実質赤字比率に係る赤字・黒字の構成分析!C$42)</f>
        <v>その他会計（赤字）</v>
      </c>
      <c r="B28" s="277" t="e">
        <f>IF(ROUND(VALUE(SUBSTITUTE(連結実質赤字比率に係る赤字・黒字の構成分析!F$42,"▲","-")),2)&lt;0,ABS(ROUND(VALUE(SUBSTITUTE(連結実質赤字比率に係る赤字・黒字の構成分析!F$42,"▲","-")),2)),NA())</f>
        <v>#VALUE!</v>
      </c>
      <c r="C28" s="277" t="e">
        <f>IF(ROUND(VALUE(SUBSTITUTE(連結実質赤字比率に係る赤字・黒字の構成分析!F$42,"▲","-")),2)&gt;=0,ABS(ROUND(VALUE(SUBSTITUTE(連結実質赤字比率に係る赤字・黒字の構成分析!F$42,"▲","-")),2)),NA())</f>
        <v>#VALUE!</v>
      </c>
      <c r="D28" s="277" t="e">
        <f>IF(ROUND(VALUE(SUBSTITUTE(連結実質赤字比率に係る赤字・黒字の構成分析!G$42,"▲","-")),2)&lt;0,ABS(ROUND(VALUE(SUBSTITUTE(連結実質赤字比率に係る赤字・黒字の構成分析!G$42,"▲","-")),2)),NA())</f>
        <v>#VALUE!</v>
      </c>
      <c r="E28" s="277" t="e">
        <f>IF(ROUND(VALUE(SUBSTITUTE(連結実質赤字比率に係る赤字・黒字の構成分析!G$42,"▲","-")),2)&gt;=0,ABS(ROUND(VALUE(SUBSTITUTE(連結実質赤字比率に係る赤字・黒字の構成分析!G$42,"▲","-")),2)),NA())</f>
        <v>#VALUE!</v>
      </c>
      <c r="F28" s="277" t="e">
        <f>IF(ROUND(VALUE(SUBSTITUTE(連結実質赤字比率に係る赤字・黒字の構成分析!H$42,"▲","-")),2)&lt;0,ABS(ROUND(VALUE(SUBSTITUTE(連結実質赤字比率に係る赤字・黒字の構成分析!H$42,"▲","-")),2)),NA())</f>
        <v>#VALUE!</v>
      </c>
      <c r="G28" s="277" t="e">
        <f>IF(ROUND(VALUE(SUBSTITUTE(連結実質赤字比率に係る赤字・黒字の構成分析!H$42,"▲","-")),2)&gt;=0,ABS(ROUND(VALUE(SUBSTITUTE(連結実質赤字比率に係る赤字・黒字の構成分析!H$42,"▲","-")),2)),NA())</f>
        <v>#VALUE!</v>
      </c>
      <c r="H28" s="277" t="e">
        <f>IF(ROUND(VALUE(SUBSTITUTE(連結実質赤字比率に係る赤字・黒字の構成分析!I$42,"▲","-")),2)&lt;0,ABS(ROUND(VALUE(SUBSTITUTE(連結実質赤字比率に係る赤字・黒字の構成分析!I$42,"▲","-")),2)),NA())</f>
        <v>#VALUE!</v>
      </c>
      <c r="I28" s="277" t="e">
        <f>IF(ROUND(VALUE(SUBSTITUTE(連結実質赤字比率に係る赤字・黒字の構成分析!I$42,"▲","-")),2)&gt;=0,ABS(ROUND(VALUE(SUBSTITUTE(連結実質赤字比率に係る赤字・黒字の構成分析!I$42,"▲","-")),2)),NA())</f>
        <v>#VALUE!</v>
      </c>
      <c r="J28" s="277" t="e">
        <f>IF(ROUND(VALUE(SUBSTITUTE(連結実質赤字比率に係る赤字・黒字の構成分析!J$42,"▲","-")),2)&lt;0,ABS(ROUND(VALUE(SUBSTITUTE(連結実質赤字比率に係る赤字・黒字の構成分析!J$42,"▲","-")),2)),NA())</f>
        <v>#VALUE!</v>
      </c>
      <c r="K28" s="277" t="e">
        <f>IF(ROUND(VALUE(SUBSTITUTE(連結実質赤字比率に係る赤字・黒字の構成分析!J$42,"▲","-")),2)&gt;=0,ABS(ROUND(VALUE(SUBSTITUTE(連結実質赤字比率に係る赤字・黒字の構成分析!J$42,"▲","-")),2)),NA())</f>
        <v>#VALUE!</v>
      </c>
    </row>
    <row r="29" spans="1:11" x14ac:dyDescent="0.2">
      <c r="A29" s="277" t="str">
        <f>IF(連結実質赤字比率に係る赤字・黒字の構成分析!C$41="",NA(),連結実質赤字比率に係る赤字・黒字の構成分析!C$41)</f>
        <v>日向市後期高齢者医療事業特別会計</v>
      </c>
      <c r="B29" s="277" t="e">
        <f>IF(ROUND(VALUE(SUBSTITUTE(連結実質赤字比率に係る赤字・黒字の構成分析!F$41,"▲","-")),2)&lt;0,ABS(ROUND(VALUE(SUBSTITUTE(連結実質赤字比率に係る赤字・黒字の構成分析!F$41,"▲","-")),2)),NA())</f>
        <v>#N/A</v>
      </c>
      <c r="C29" s="277">
        <f>IF(ROUND(VALUE(SUBSTITUTE(連結実質赤字比率に係る赤字・黒字の構成分析!F$41,"▲","-")),2)&gt;=0,ABS(ROUND(VALUE(SUBSTITUTE(連結実質赤字比率に係る赤字・黒字の構成分析!F$41,"▲","-")),2)),NA())</f>
        <v>0.04</v>
      </c>
      <c r="D29" s="277" t="e">
        <f>IF(ROUND(VALUE(SUBSTITUTE(連結実質赤字比率に係る赤字・黒字の構成分析!G$41,"▲","-")),2)&lt;0,ABS(ROUND(VALUE(SUBSTITUTE(連結実質赤字比率に係る赤字・黒字の構成分析!G$41,"▲","-")),2)),NA())</f>
        <v>#N/A</v>
      </c>
      <c r="E29" s="277">
        <f>IF(ROUND(VALUE(SUBSTITUTE(連結実質赤字比率に係る赤字・黒字の構成分析!G$41,"▲","-")),2)&gt;=0,ABS(ROUND(VALUE(SUBSTITUTE(連結実質赤字比率に係る赤字・黒字の構成分析!G$41,"▲","-")),2)),NA())</f>
        <v>0.05</v>
      </c>
      <c r="F29" s="277" t="e">
        <f>IF(ROUND(VALUE(SUBSTITUTE(連結実質赤字比率に係る赤字・黒字の構成分析!H$41,"▲","-")),2)&lt;0,ABS(ROUND(VALUE(SUBSTITUTE(連結実質赤字比率に係る赤字・黒字の構成分析!H$41,"▲","-")),2)),NA())</f>
        <v>#N/A</v>
      </c>
      <c r="G29" s="277">
        <f>IF(ROUND(VALUE(SUBSTITUTE(連結実質赤字比率に係る赤字・黒字の構成分析!H$41,"▲","-")),2)&gt;=0,ABS(ROUND(VALUE(SUBSTITUTE(連結実質赤字比率に係る赤字・黒字の構成分析!H$41,"▲","-")),2)),NA())</f>
        <v>0.05</v>
      </c>
      <c r="H29" s="277" t="e">
        <f>IF(ROUND(VALUE(SUBSTITUTE(連結実質赤字比率に係る赤字・黒字の構成分析!I$41,"▲","-")),2)&lt;0,ABS(ROUND(VALUE(SUBSTITUTE(連結実質赤字比率に係る赤字・黒字の構成分析!I$41,"▲","-")),2)),NA())</f>
        <v>#N/A</v>
      </c>
      <c r="I29" s="277">
        <f>IF(ROUND(VALUE(SUBSTITUTE(連結実質赤字比率に係る赤字・黒字の構成分析!I$41,"▲","-")),2)&gt;=0,ABS(ROUND(VALUE(SUBSTITUTE(連結実質赤字比率に係る赤字・黒字の構成分析!I$41,"▲","-")),2)),NA())</f>
        <v>0.05</v>
      </c>
      <c r="J29" s="277" t="e">
        <f>IF(ROUND(VALUE(SUBSTITUTE(連結実質赤字比率に係る赤字・黒字の構成分析!J$41,"▲","-")),2)&lt;0,ABS(ROUND(VALUE(SUBSTITUTE(連結実質赤字比率に係る赤字・黒字の構成分析!J$41,"▲","-")),2)),NA())</f>
        <v>#N/A</v>
      </c>
      <c r="K29" s="277">
        <f>IF(ROUND(VALUE(SUBSTITUTE(連結実質赤字比率に係る赤字・黒字の構成分析!J$41,"▲","-")),2)&gt;=0,ABS(ROUND(VALUE(SUBSTITUTE(連結実質赤字比率に係る赤字・黒字の構成分析!J$41,"▲","-")),2)),NA())</f>
        <v>0.05</v>
      </c>
    </row>
    <row r="30" spans="1:11" x14ac:dyDescent="0.2">
      <c r="A30" s="277" t="str">
        <f>IF(連結実質赤字比率に係る赤字・黒字の構成分析!C$40="",NA(),連結実質赤字比率に係る赤字・黒字の構成分析!C$40)</f>
        <v>日向市簡易水道事業会計</v>
      </c>
      <c r="B30" s="277" t="e">
        <f>IF(ROUND(VALUE(SUBSTITUTE(連結実質赤字比率に係る赤字・黒字の構成分析!F$40,"▲","-")),2)&lt;0,ABS(ROUND(VALUE(SUBSTITUTE(連結実質赤字比率に係る赤字・黒字の構成分析!F$40,"▲","-")),2)),NA())</f>
        <v>#VALUE!</v>
      </c>
      <c r="C30" s="277" t="e">
        <f>IF(ROUND(VALUE(SUBSTITUTE(連結実質赤字比率に係る赤字・黒字の構成分析!F$40,"▲","-")),2)&gt;=0,ABS(ROUND(VALUE(SUBSTITUTE(連結実質赤字比率に係る赤字・黒字の構成分析!F$40,"▲","-")),2)),NA())</f>
        <v>#VALUE!</v>
      </c>
      <c r="D30" s="277" t="e">
        <f>IF(ROUND(VALUE(SUBSTITUTE(連結実質赤字比率に係る赤字・黒字の構成分析!G$40,"▲","-")),2)&lt;0,ABS(ROUND(VALUE(SUBSTITUTE(連結実質赤字比率に係る赤字・黒字の構成分析!G$40,"▲","-")),2)),NA())</f>
        <v>#VALUE!</v>
      </c>
      <c r="E30" s="277" t="e">
        <f>IF(ROUND(VALUE(SUBSTITUTE(連結実質赤字比率に係る赤字・黒字の構成分析!G$40,"▲","-")),2)&gt;=0,ABS(ROUND(VALUE(SUBSTITUTE(連結実質赤字比率に係る赤字・黒字の構成分析!G$40,"▲","-")),2)),NA())</f>
        <v>#VALUE!</v>
      </c>
      <c r="F30" s="277" t="e">
        <f>IF(ROUND(VALUE(SUBSTITUTE(連結実質赤字比率に係る赤字・黒字の構成分析!H$40,"▲","-")),2)&lt;0,ABS(ROUND(VALUE(SUBSTITUTE(連結実質赤字比率に係る赤字・黒字の構成分析!H$40,"▲","-")),2)),NA())</f>
        <v>#N/A</v>
      </c>
      <c r="G30" s="277">
        <f>IF(ROUND(VALUE(SUBSTITUTE(連結実質赤字比率に係る赤字・黒字の構成分析!H$40,"▲","-")),2)&gt;=0,ABS(ROUND(VALUE(SUBSTITUTE(連結実質赤字比率に係る赤字・黒字の構成分析!H$40,"▲","-")),2)),NA())</f>
        <v>0.25</v>
      </c>
      <c r="H30" s="277" t="e">
        <f>IF(ROUND(VALUE(SUBSTITUTE(連結実質赤字比率に係る赤字・黒字の構成分析!I$40,"▲","-")),2)&lt;0,ABS(ROUND(VALUE(SUBSTITUTE(連結実質赤字比率に係る赤字・黒字の構成分析!I$40,"▲","-")),2)),NA())</f>
        <v>#N/A</v>
      </c>
      <c r="I30" s="277">
        <f>IF(ROUND(VALUE(SUBSTITUTE(連結実質赤字比率に係る赤字・黒字の構成分析!I$40,"▲","-")),2)&gt;=0,ABS(ROUND(VALUE(SUBSTITUTE(連結実質赤字比率に係る赤字・黒字の構成分析!I$40,"▲","-")),2)),NA())</f>
        <v>0.46</v>
      </c>
      <c r="J30" s="277" t="e">
        <f>IF(ROUND(VALUE(SUBSTITUTE(連結実質赤字比率に係る赤字・黒字の構成分析!J$40,"▲","-")),2)&lt;0,ABS(ROUND(VALUE(SUBSTITUTE(連結実質赤字比率に係る赤字・黒字の構成分析!J$40,"▲","-")),2)),NA())</f>
        <v>#N/A</v>
      </c>
      <c r="K30" s="277">
        <f>IF(ROUND(VALUE(SUBSTITUTE(連結実質赤字比率に係る赤字・黒字の構成分析!J$40,"▲","-")),2)&gt;=0,ABS(ROUND(VALUE(SUBSTITUTE(連結実質赤字比率に係る赤字・黒字の構成分析!J$40,"▲","-")),2)),NA())</f>
        <v>0.66</v>
      </c>
    </row>
    <row r="31" spans="1:11" x14ac:dyDescent="0.2">
      <c r="A31" s="277" t="str">
        <f>IF(連結実質赤字比率に係る赤字・黒字の構成分析!C$39="",NA(),連結実質赤字比率に係る赤字・黒字の構成分析!C$39)</f>
        <v>日向市農業集落排水事業会計</v>
      </c>
      <c r="B31" s="277" t="e">
        <f>IF(ROUND(VALUE(SUBSTITUTE(連結実質赤字比率に係る赤字・黒字の構成分析!F$39,"▲","-")),2)&lt;0,ABS(ROUND(VALUE(SUBSTITUTE(連結実質赤字比率に係る赤字・黒字の構成分析!F$39,"▲","-")),2)),NA())</f>
        <v>#VALUE!</v>
      </c>
      <c r="C31" s="277" t="e">
        <f>IF(ROUND(VALUE(SUBSTITUTE(連結実質赤字比率に係る赤字・黒字の構成分析!F$39,"▲","-")),2)&gt;=0,ABS(ROUND(VALUE(SUBSTITUTE(連結実質赤字比率に係る赤字・黒字の構成分析!F$39,"▲","-")),2)),NA())</f>
        <v>#VALUE!</v>
      </c>
      <c r="D31" s="277" t="e">
        <f>IF(ROUND(VALUE(SUBSTITUTE(連結実質赤字比率に係る赤字・黒字の構成分析!G$39,"▲","-")),2)&lt;0,ABS(ROUND(VALUE(SUBSTITUTE(連結実質赤字比率に係る赤字・黒字の構成分析!G$39,"▲","-")),2)),NA())</f>
        <v>#VALUE!</v>
      </c>
      <c r="E31" s="277" t="e">
        <f>IF(ROUND(VALUE(SUBSTITUTE(連結実質赤字比率に係る赤字・黒字の構成分析!G$39,"▲","-")),2)&gt;=0,ABS(ROUND(VALUE(SUBSTITUTE(連結実質赤字比率に係る赤字・黒字の構成分析!G$39,"▲","-")),2)),NA())</f>
        <v>#VALUE!</v>
      </c>
      <c r="F31" s="277" t="e">
        <f>IF(ROUND(VALUE(SUBSTITUTE(連結実質赤字比率に係る赤字・黒字の構成分析!H$39,"▲","-")),2)&lt;0,ABS(ROUND(VALUE(SUBSTITUTE(連結実質赤字比率に係る赤字・黒字の構成分析!H$39,"▲","-")),2)),NA())</f>
        <v>#VALUE!</v>
      </c>
      <c r="G31" s="277" t="e">
        <f>IF(ROUND(VALUE(SUBSTITUTE(連結実質赤字比率に係る赤字・黒字の構成分析!H$39,"▲","-")),2)&gt;=0,ABS(ROUND(VALUE(SUBSTITUTE(連結実質赤字比率に係る赤字・黒字の構成分析!H$39,"▲","-")),2)),NA())</f>
        <v>#VALUE!</v>
      </c>
      <c r="H31" s="277" t="e">
        <f>IF(ROUND(VALUE(SUBSTITUTE(連結実質赤字比率に係る赤字・黒字の構成分析!I$39,"▲","-")),2)&lt;0,ABS(ROUND(VALUE(SUBSTITUTE(連結実質赤字比率に係る赤字・黒字の構成分析!I$39,"▲","-")),2)),NA())</f>
        <v>#N/A</v>
      </c>
      <c r="I31" s="277">
        <f>IF(ROUND(VALUE(SUBSTITUTE(連結実質赤字比率に係る赤字・黒字の構成分析!I$39,"▲","-")),2)&gt;=0,ABS(ROUND(VALUE(SUBSTITUTE(連結実質赤字比率に係る赤字・黒字の構成分析!I$39,"▲","-")),2)),NA())</f>
        <v>0.56000000000000005</v>
      </c>
      <c r="J31" s="277" t="e">
        <f>IF(ROUND(VALUE(SUBSTITUTE(連結実質赤字比率に係る赤字・黒字の構成分析!J$39,"▲","-")),2)&lt;0,ABS(ROUND(VALUE(SUBSTITUTE(連結実質赤字比率に係る赤字・黒字の構成分析!J$39,"▲","-")),2)),NA())</f>
        <v>#N/A</v>
      </c>
      <c r="K31" s="277">
        <f>IF(ROUND(VALUE(SUBSTITUTE(連結実質赤字比率に係る赤字・黒字の構成分析!J$39,"▲","-")),2)&gt;=0,ABS(ROUND(VALUE(SUBSTITUTE(連結実質赤字比率に係る赤字・黒字の構成分析!J$39,"▲","-")),2)),NA())</f>
        <v>0.9</v>
      </c>
    </row>
    <row r="32" spans="1:11" x14ac:dyDescent="0.2">
      <c r="A32" s="277" t="str">
        <f>IF(連結実質赤字比率に係る赤字・黒字の構成分析!C$38="",NA(),連結実質赤字比率に係る赤字・黒字の構成分析!C$38)</f>
        <v>日向市国民健康保険事業特別会計</v>
      </c>
      <c r="B32" s="277" t="e">
        <f>IF(ROUND(VALUE(SUBSTITUTE(連結実質赤字比率に係る赤字・黒字の構成分析!F$38,"▲","-")),2)&lt;0,ABS(ROUND(VALUE(SUBSTITUTE(連結実質赤字比率に係る赤字・黒字の構成分析!F$38,"▲","-")),2)),NA())</f>
        <v>#N/A</v>
      </c>
      <c r="C32" s="277">
        <f>IF(ROUND(VALUE(SUBSTITUTE(連結実質赤字比率に係る赤字・黒字の構成分析!F$38,"▲","-")),2)&gt;=0,ABS(ROUND(VALUE(SUBSTITUTE(連結実質赤字比率に係る赤字・黒字の構成分析!F$38,"▲","-")),2)),NA())</f>
        <v>1.07</v>
      </c>
      <c r="D32" s="277" t="e">
        <f>IF(ROUND(VALUE(SUBSTITUTE(連結実質赤字比率に係る赤字・黒字の構成分析!G$38,"▲","-")),2)&lt;0,ABS(ROUND(VALUE(SUBSTITUTE(連結実質赤字比率に係る赤字・黒字の構成分析!G$38,"▲","-")),2)),NA())</f>
        <v>#N/A</v>
      </c>
      <c r="E32" s="277">
        <f>IF(ROUND(VALUE(SUBSTITUTE(連結実質赤字比率に係る赤字・黒字の構成分析!G$38,"▲","-")),2)&gt;=0,ABS(ROUND(VALUE(SUBSTITUTE(連結実質赤字比率に係る赤字・黒字の構成分析!G$38,"▲","-")),2)),NA())</f>
        <v>1.06</v>
      </c>
      <c r="F32" s="277" t="e">
        <f>IF(ROUND(VALUE(SUBSTITUTE(連結実質赤字比率に係る赤字・黒字の構成分析!H$38,"▲","-")),2)&lt;0,ABS(ROUND(VALUE(SUBSTITUTE(連結実質赤字比率に係る赤字・黒字の構成分析!H$38,"▲","-")),2)),NA())</f>
        <v>#N/A</v>
      </c>
      <c r="G32" s="277">
        <f>IF(ROUND(VALUE(SUBSTITUTE(連結実質赤字比率に係る赤字・黒字の構成分析!H$38,"▲","-")),2)&gt;=0,ABS(ROUND(VALUE(SUBSTITUTE(連結実質赤字比率に係る赤字・黒字の構成分析!H$38,"▲","-")),2)),NA())</f>
        <v>0.12</v>
      </c>
      <c r="H32" s="277" t="e">
        <f>IF(ROUND(VALUE(SUBSTITUTE(連結実質赤字比率に係る赤字・黒字の構成分析!I$38,"▲","-")),2)&lt;0,ABS(ROUND(VALUE(SUBSTITUTE(連結実質赤字比率に係る赤字・黒字の構成分析!I$38,"▲","-")),2)),NA())</f>
        <v>#N/A</v>
      </c>
      <c r="I32" s="277">
        <f>IF(ROUND(VALUE(SUBSTITUTE(連結実質赤字比率に係る赤字・黒字の構成分析!I$38,"▲","-")),2)&gt;=0,ABS(ROUND(VALUE(SUBSTITUTE(連結実質赤字比率に係る赤字・黒字の構成分析!I$38,"▲","-")),2)),NA())</f>
        <v>0.28999999999999998</v>
      </c>
      <c r="J32" s="277" t="e">
        <f>IF(ROUND(VALUE(SUBSTITUTE(連結実質赤字比率に係る赤字・黒字の構成分析!J$38,"▲","-")),2)&lt;0,ABS(ROUND(VALUE(SUBSTITUTE(連結実質赤字比率に係る赤字・黒字の構成分析!J$38,"▲","-")),2)),NA())</f>
        <v>#N/A</v>
      </c>
      <c r="K32" s="277">
        <f>IF(ROUND(VALUE(SUBSTITUTE(連結実質赤字比率に係る赤字・黒字の構成分析!J$38,"▲","-")),2)&gt;=0,ABS(ROUND(VALUE(SUBSTITUTE(連結実質赤字比率に係る赤字・黒字の構成分析!J$38,"▲","-")),2)),NA())</f>
        <v>0.9</v>
      </c>
    </row>
    <row r="33" spans="1:16" x14ac:dyDescent="0.2">
      <c r="A33" s="277" t="str">
        <f>IF(連結実質赤字比率に係る赤字・黒字の構成分析!C$37="",NA(),連結実質赤字比率に係る赤字・黒字の構成分析!C$37)</f>
        <v>日向市介護保険事業特別会計（保険事業勘定）</v>
      </c>
      <c r="B33" s="277" t="e">
        <f>IF(ROUND(VALUE(SUBSTITUTE(連結実質赤字比率に係る赤字・黒字の構成分析!F$37,"▲","-")),2)&lt;0,ABS(ROUND(VALUE(SUBSTITUTE(連結実質赤字比率に係る赤字・黒字の構成分析!F$37,"▲","-")),2)),NA())</f>
        <v>#N/A</v>
      </c>
      <c r="C33" s="277">
        <f>IF(ROUND(VALUE(SUBSTITUTE(連結実質赤字比率に係る赤字・黒字の構成分析!F$37,"▲","-")),2)&gt;=0,ABS(ROUND(VALUE(SUBSTITUTE(連結実質赤字比率に係る赤字・黒字の構成分析!F$37,"▲","-")),2)),NA())</f>
        <v>0.85</v>
      </c>
      <c r="D33" s="277" t="e">
        <f>IF(ROUND(VALUE(SUBSTITUTE(連結実質赤字比率に係る赤字・黒字の構成分析!G$37,"▲","-")),2)&lt;0,ABS(ROUND(VALUE(SUBSTITUTE(連結実質赤字比率に係る赤字・黒字の構成分析!G$37,"▲","-")),2)),NA())</f>
        <v>#N/A</v>
      </c>
      <c r="E33" s="277">
        <f>IF(ROUND(VALUE(SUBSTITUTE(連結実質赤字比率に係る赤字・黒字の構成分析!G$37,"▲","-")),2)&gt;=0,ABS(ROUND(VALUE(SUBSTITUTE(連結実質赤字比率に係る赤字・黒字の構成分析!G$37,"▲","-")),2)),NA())</f>
        <v>1.1299999999999999</v>
      </c>
      <c r="F33" s="277" t="e">
        <f>IF(ROUND(VALUE(SUBSTITUTE(連結実質赤字比率に係る赤字・黒字の構成分析!H$37,"▲","-")),2)&lt;0,ABS(ROUND(VALUE(SUBSTITUTE(連結実質赤字比率に係る赤字・黒字の構成分析!H$37,"▲","-")),2)),NA())</f>
        <v>#N/A</v>
      </c>
      <c r="G33" s="277">
        <f>IF(ROUND(VALUE(SUBSTITUTE(連結実質赤字比率に係る赤字・黒字の構成分析!H$37,"▲","-")),2)&gt;=0,ABS(ROUND(VALUE(SUBSTITUTE(連結実質赤字比率に係る赤字・黒字の構成分析!H$37,"▲","-")),2)),NA())</f>
        <v>0.98</v>
      </c>
      <c r="H33" s="277" t="e">
        <f>IF(ROUND(VALUE(SUBSTITUTE(連結実質赤字比率に係る赤字・黒字の構成分析!I$37,"▲","-")),2)&lt;0,ABS(ROUND(VALUE(SUBSTITUTE(連結実質赤字比率に係る赤字・黒字の構成分析!I$37,"▲","-")),2)),NA())</f>
        <v>#N/A</v>
      </c>
      <c r="I33" s="277">
        <f>IF(ROUND(VALUE(SUBSTITUTE(連結実質赤字比率に係る赤字・黒字の構成分析!I$37,"▲","-")),2)&gt;=0,ABS(ROUND(VALUE(SUBSTITUTE(連結実質赤字比率に係る赤字・黒字の構成分析!I$37,"▲","-")),2)),NA())</f>
        <v>0.71</v>
      </c>
      <c r="J33" s="277" t="e">
        <f>IF(ROUND(VALUE(SUBSTITUTE(連結実質赤字比率に係る赤字・黒字の構成分析!J$37,"▲","-")),2)&lt;0,ABS(ROUND(VALUE(SUBSTITUTE(連結実質赤字比率に係る赤字・黒字の構成分析!J$37,"▲","-")),2)),NA())</f>
        <v>#N/A</v>
      </c>
      <c r="K33" s="277">
        <f>IF(ROUND(VALUE(SUBSTITUTE(連結実質赤字比率に係る赤字・黒字の構成分析!J$37,"▲","-")),2)&gt;=0,ABS(ROUND(VALUE(SUBSTITUTE(連結実質赤字比率に係る赤字・黒字の構成分析!J$37,"▲","-")),2)),NA())</f>
        <v>1.1000000000000001</v>
      </c>
    </row>
    <row r="34" spans="1:16" x14ac:dyDescent="0.2">
      <c r="A34" s="277" t="str">
        <f>IF(連結実質赤字比率に係る赤字・黒字の構成分析!C$36="",NA(),連結実質赤字比率に係る赤字・黒字の構成分析!C$36)</f>
        <v>日向市下水道事業会計</v>
      </c>
      <c r="B34" s="277" t="e">
        <f>IF(ROUND(VALUE(SUBSTITUTE(連結実質赤字比率に係る赤字・黒字の構成分析!F$36,"▲","-")),2)&lt;0,ABS(ROUND(VALUE(SUBSTITUTE(連結実質赤字比率に係る赤字・黒字の構成分析!F$36,"▲","-")),2)),NA())</f>
        <v>#N/A</v>
      </c>
      <c r="C34" s="277">
        <f>IF(ROUND(VALUE(SUBSTITUTE(連結実質赤字比率に係る赤字・黒字の構成分析!F$36,"▲","-")),2)&gt;=0,ABS(ROUND(VALUE(SUBSTITUTE(連結実質赤字比率に係る赤字・黒字の構成分析!F$36,"▲","-")),2)),NA())</f>
        <v>1.61</v>
      </c>
      <c r="D34" s="277" t="e">
        <f>IF(ROUND(VALUE(SUBSTITUTE(連結実質赤字比率に係る赤字・黒字の構成分析!G$36,"▲","-")),2)&lt;0,ABS(ROUND(VALUE(SUBSTITUTE(連結実質赤字比率に係る赤字・黒字の構成分析!G$36,"▲","-")),2)),NA())</f>
        <v>#N/A</v>
      </c>
      <c r="E34" s="277">
        <f>IF(ROUND(VALUE(SUBSTITUTE(連結実質赤字比率に係る赤字・黒字の構成分析!G$36,"▲","-")),2)&gt;=0,ABS(ROUND(VALUE(SUBSTITUTE(連結実質赤字比率に係る赤字・黒字の構成分析!G$36,"▲","-")),2)),NA())</f>
        <v>1.69</v>
      </c>
      <c r="F34" s="277" t="e">
        <f>IF(ROUND(VALUE(SUBSTITUTE(連結実質赤字比率に係る赤字・黒字の構成分析!H$36,"▲","-")),2)&lt;0,ABS(ROUND(VALUE(SUBSTITUTE(連結実質赤字比率に係る赤字・黒字の構成分析!H$36,"▲","-")),2)),NA())</f>
        <v>#N/A</v>
      </c>
      <c r="G34" s="277">
        <f>IF(ROUND(VALUE(SUBSTITUTE(連結実質赤字比率に係る赤字・黒字の構成分析!H$36,"▲","-")),2)&gt;=0,ABS(ROUND(VALUE(SUBSTITUTE(連結実質赤字比率に係る赤字・黒字の構成分析!H$36,"▲","-")),2)),NA())</f>
        <v>1.35</v>
      </c>
      <c r="H34" s="277" t="e">
        <f>IF(ROUND(VALUE(SUBSTITUTE(連結実質赤字比率に係る赤字・黒字の構成分析!I$36,"▲","-")),2)&lt;0,ABS(ROUND(VALUE(SUBSTITUTE(連結実質赤字比率に係る赤字・黒字の構成分析!I$36,"▲","-")),2)),NA())</f>
        <v>#N/A</v>
      </c>
      <c r="I34" s="277">
        <f>IF(ROUND(VALUE(SUBSTITUTE(連結実質赤字比率に係る赤字・黒字の構成分析!I$36,"▲","-")),2)&gt;=0,ABS(ROUND(VALUE(SUBSTITUTE(連結実質赤字比率に係る赤字・黒字の構成分析!I$36,"▲","-")),2)),NA())</f>
        <v>1.31</v>
      </c>
      <c r="J34" s="277" t="e">
        <f>IF(ROUND(VALUE(SUBSTITUTE(連結実質赤字比率に係る赤字・黒字の構成分析!J$36,"▲","-")),2)&lt;0,ABS(ROUND(VALUE(SUBSTITUTE(連結実質赤字比率に係る赤字・黒字の構成分析!J$36,"▲","-")),2)),NA())</f>
        <v>#N/A</v>
      </c>
      <c r="K34" s="277">
        <f>IF(ROUND(VALUE(SUBSTITUTE(連結実質赤字比率に係る赤字・黒字の構成分析!J$36,"▲","-")),2)&gt;=0,ABS(ROUND(VALUE(SUBSTITUTE(連結実質赤字比率に係る赤字・黒字の構成分析!J$36,"▲","-")),2)),NA())</f>
        <v>1.35</v>
      </c>
    </row>
    <row r="35" spans="1:16" x14ac:dyDescent="0.2">
      <c r="A35" s="277" t="str">
        <f>IF(連結実質赤字比率に係る赤字・黒字の構成分析!C$35="",NA(),連結実質赤字比率に係る赤字・黒字の構成分析!C$35)</f>
        <v>一般会計</v>
      </c>
      <c r="B35" s="277" t="e">
        <f>IF(ROUND(VALUE(SUBSTITUTE(連結実質赤字比率に係る赤字・黒字の構成分析!F$35,"▲","-")),2)&lt;0,ABS(ROUND(VALUE(SUBSTITUTE(連結実質赤字比率に係る赤字・黒字の構成分析!F$35,"▲","-")),2)),NA())</f>
        <v>#N/A</v>
      </c>
      <c r="C35" s="277">
        <f>IF(ROUND(VALUE(SUBSTITUTE(連結実質赤字比率に係る赤字・黒字の構成分析!F$35,"▲","-")),2)&gt;=0,ABS(ROUND(VALUE(SUBSTITUTE(連結実質赤字比率に係る赤字・黒字の構成分析!F$35,"▲","-")),2)),NA())</f>
        <v>2.89</v>
      </c>
      <c r="D35" s="277" t="e">
        <f>IF(ROUND(VALUE(SUBSTITUTE(連結実質赤字比率に係る赤字・黒字の構成分析!G$35,"▲","-")),2)&lt;0,ABS(ROUND(VALUE(SUBSTITUTE(連結実質赤字比率に係る赤字・黒字の構成分析!G$35,"▲","-")),2)),NA())</f>
        <v>#N/A</v>
      </c>
      <c r="E35" s="277">
        <f>IF(ROUND(VALUE(SUBSTITUTE(連結実質赤字比率に係る赤字・黒字の構成分析!G$35,"▲","-")),2)&gt;=0,ABS(ROUND(VALUE(SUBSTITUTE(連結実質赤字比率に係る赤字・黒字の構成分析!G$35,"▲","-")),2)),NA())</f>
        <v>3.13</v>
      </c>
      <c r="F35" s="277" t="e">
        <f>IF(ROUND(VALUE(SUBSTITUTE(連結実質赤字比率に係る赤字・黒字の構成分析!H$35,"▲","-")),2)&lt;0,ABS(ROUND(VALUE(SUBSTITUTE(連結実質赤字比率に係る赤字・黒字の構成分析!H$35,"▲","-")),2)),NA())</f>
        <v>#N/A</v>
      </c>
      <c r="G35" s="277">
        <f>IF(ROUND(VALUE(SUBSTITUTE(連結実質赤字比率に係る赤字・黒字の構成分析!H$35,"▲","-")),2)&gt;=0,ABS(ROUND(VALUE(SUBSTITUTE(連結実質赤字比率に係る赤字・黒字の構成分析!H$35,"▲","-")),2)),NA())</f>
        <v>4.37</v>
      </c>
      <c r="H35" s="277" t="e">
        <f>IF(ROUND(VALUE(SUBSTITUTE(連結実質赤字比率に係る赤字・黒字の構成分析!I$35,"▲","-")),2)&lt;0,ABS(ROUND(VALUE(SUBSTITUTE(連結実質赤字比率に係る赤字・黒字の構成分析!I$35,"▲","-")),2)),NA())</f>
        <v>#N/A</v>
      </c>
      <c r="I35" s="277">
        <f>IF(ROUND(VALUE(SUBSTITUTE(連結実質赤字比率に係る赤字・黒字の構成分析!I$35,"▲","-")),2)&gt;=0,ABS(ROUND(VALUE(SUBSTITUTE(連結実質赤字比率に係る赤字・黒字の構成分析!I$35,"▲","-")),2)),NA())</f>
        <v>3.85</v>
      </c>
      <c r="J35" s="277" t="e">
        <f>IF(ROUND(VALUE(SUBSTITUTE(連結実質赤字比率に係る赤字・黒字の構成分析!J$35,"▲","-")),2)&lt;0,ABS(ROUND(VALUE(SUBSTITUTE(連結実質赤字比率に係る赤字・黒字の構成分析!J$35,"▲","-")),2)),NA())</f>
        <v>#N/A</v>
      </c>
      <c r="K35" s="277">
        <f>IF(ROUND(VALUE(SUBSTITUTE(連結実質赤字比率に係る赤字・黒字の構成分析!J$35,"▲","-")),2)&gt;=0,ABS(ROUND(VALUE(SUBSTITUTE(連結実質赤字比率に係る赤字・黒字の構成分析!J$35,"▲","-")),2)),NA())</f>
        <v>4.24</v>
      </c>
    </row>
    <row r="36" spans="1:16" x14ac:dyDescent="0.2">
      <c r="A36" s="277" t="str">
        <f>IF(連結実質赤字比率に係る赤字・黒字の構成分析!C$34="",NA(),連結実質赤字比率に係る赤字・黒字の構成分析!C$34)</f>
        <v>日向市水道事業会計</v>
      </c>
      <c r="B36" s="277" t="e">
        <f>IF(ROUND(VALUE(SUBSTITUTE(連結実質赤字比率に係る赤字・黒字の構成分析!F$34,"▲","-")),2)&lt;0,ABS(ROUND(VALUE(SUBSTITUTE(連結実質赤字比率に係る赤字・黒字の構成分析!F$34,"▲","-")),2)),NA())</f>
        <v>#N/A</v>
      </c>
      <c r="C36" s="277">
        <f>IF(ROUND(VALUE(SUBSTITUTE(連結実質赤字比率に係る赤字・黒字の構成分析!F$34,"▲","-")),2)&gt;=0,ABS(ROUND(VALUE(SUBSTITUTE(連結実質赤字比率に係る赤字・黒字の構成分析!F$34,"▲","-")),2)),NA())</f>
        <v>8.19</v>
      </c>
      <c r="D36" s="277" t="e">
        <f>IF(ROUND(VALUE(SUBSTITUTE(連結実質赤字比率に係る赤字・黒字の構成分析!G$34,"▲","-")),2)&lt;0,ABS(ROUND(VALUE(SUBSTITUTE(連結実質赤字比率に係る赤字・黒字の構成分析!G$34,"▲","-")),2)),NA())</f>
        <v>#N/A</v>
      </c>
      <c r="E36" s="277">
        <f>IF(ROUND(VALUE(SUBSTITUTE(連結実質赤字比率に係る赤字・黒字の構成分析!G$34,"▲","-")),2)&gt;=0,ABS(ROUND(VALUE(SUBSTITUTE(連結実質赤字比率に係る赤字・黒字の構成分析!G$34,"▲","-")),2)),NA())</f>
        <v>7.2</v>
      </c>
      <c r="F36" s="277" t="e">
        <f>IF(ROUND(VALUE(SUBSTITUTE(連結実質赤字比率に係る赤字・黒字の構成分析!H$34,"▲","-")),2)&lt;0,ABS(ROUND(VALUE(SUBSTITUTE(連結実質赤字比率に係る赤字・黒字の構成分析!H$34,"▲","-")),2)),NA())</f>
        <v>#N/A</v>
      </c>
      <c r="G36" s="277">
        <f>IF(ROUND(VALUE(SUBSTITUTE(連結実質赤字比率に係る赤字・黒字の構成分析!H$34,"▲","-")),2)&gt;=0,ABS(ROUND(VALUE(SUBSTITUTE(連結実質赤字比率に係る赤字・黒字の構成分析!H$34,"▲","-")),2)),NA())</f>
        <v>6.77</v>
      </c>
      <c r="H36" s="277" t="e">
        <f>IF(ROUND(VALUE(SUBSTITUTE(連結実質赤字比率に係る赤字・黒字の構成分析!I$34,"▲","-")),2)&lt;0,ABS(ROUND(VALUE(SUBSTITUTE(連結実質赤字比率に係る赤字・黒字の構成分析!I$34,"▲","-")),2)),NA())</f>
        <v>#N/A</v>
      </c>
      <c r="I36" s="277">
        <f>IF(ROUND(VALUE(SUBSTITUTE(連結実質赤字比率に係る赤字・黒字の構成分析!I$34,"▲","-")),2)&gt;=0,ABS(ROUND(VALUE(SUBSTITUTE(連結実質赤字比率に係る赤字・黒字の構成分析!I$34,"▲","-")),2)),NA())</f>
        <v>6.83</v>
      </c>
      <c r="J36" s="277" t="e">
        <f>IF(ROUND(VALUE(SUBSTITUTE(連結実質赤字比率に係る赤字・黒字の構成分析!J$34,"▲","-")),2)&lt;0,ABS(ROUND(VALUE(SUBSTITUTE(連結実質赤字比率に係る赤字・黒字の構成分析!J$34,"▲","-")),2)),NA())</f>
        <v>#N/A</v>
      </c>
      <c r="K36" s="277">
        <f>IF(ROUND(VALUE(SUBSTITUTE(連結実質赤字比率に係る赤字・黒字の構成分析!J$34,"▲","-")),2)&gt;=0,ABS(ROUND(VALUE(SUBSTITUTE(連結実質赤字比率に係る赤字・黒字の構成分析!J$34,"▲","-")),2)),NA())</f>
        <v>6.46</v>
      </c>
    </row>
    <row r="39" spans="1:16" x14ac:dyDescent="0.2">
      <c r="A39" s="275" t="s">
        <v>16</v>
      </c>
    </row>
    <row r="40" spans="1:16" x14ac:dyDescent="0.2">
      <c r="A40" s="278"/>
      <c r="B40" s="278" t="str">
        <f>'実質公債費比率（分子）の構造'!K$44</f>
        <v>H29</v>
      </c>
      <c r="C40" s="278"/>
      <c r="D40" s="278"/>
      <c r="E40" s="278" t="str">
        <f>'実質公債費比率（分子）の構造'!L$44</f>
        <v>H30</v>
      </c>
      <c r="F40" s="278"/>
      <c r="G40" s="278"/>
      <c r="H40" s="278" t="str">
        <f>'実質公債費比率（分子）の構造'!M$44</f>
        <v>R01</v>
      </c>
      <c r="I40" s="278"/>
      <c r="J40" s="278"/>
      <c r="K40" s="278" t="str">
        <f>'実質公債費比率（分子）の構造'!N$44</f>
        <v>R02</v>
      </c>
      <c r="L40" s="278"/>
      <c r="M40" s="278"/>
      <c r="N40" s="278" t="str">
        <f>'実質公債費比率（分子）の構造'!O$44</f>
        <v>R03</v>
      </c>
      <c r="O40" s="278"/>
      <c r="P40" s="278"/>
    </row>
    <row r="41" spans="1:16" x14ac:dyDescent="0.2">
      <c r="A41" s="278"/>
      <c r="B41" s="278" t="s">
        <v>124</v>
      </c>
      <c r="C41" s="278"/>
      <c r="D41" s="278" t="s">
        <v>126</v>
      </c>
      <c r="E41" s="278" t="s">
        <v>124</v>
      </c>
      <c r="F41" s="278"/>
      <c r="G41" s="278" t="s">
        <v>126</v>
      </c>
      <c r="H41" s="278" t="s">
        <v>124</v>
      </c>
      <c r="I41" s="278"/>
      <c r="J41" s="278" t="s">
        <v>126</v>
      </c>
      <c r="K41" s="278" t="s">
        <v>124</v>
      </c>
      <c r="L41" s="278"/>
      <c r="M41" s="278" t="s">
        <v>126</v>
      </c>
      <c r="N41" s="278" t="s">
        <v>124</v>
      </c>
      <c r="O41" s="278"/>
      <c r="P41" s="278" t="s">
        <v>126</v>
      </c>
    </row>
    <row r="42" spans="1:16" x14ac:dyDescent="0.2">
      <c r="A42" s="278" t="s">
        <v>127</v>
      </c>
      <c r="B42" s="278"/>
      <c r="C42" s="278"/>
      <c r="D42" s="278">
        <f>'実質公債費比率（分子）の構造'!K$52</f>
        <v>3032</v>
      </c>
      <c r="E42" s="278"/>
      <c r="F42" s="278"/>
      <c r="G42" s="278">
        <f>'実質公債費比率（分子）の構造'!L$52</f>
        <v>2658</v>
      </c>
      <c r="H42" s="278"/>
      <c r="I42" s="278"/>
      <c r="J42" s="278">
        <f>'実質公債費比率（分子）の構造'!M$52</f>
        <v>2636</v>
      </c>
      <c r="K42" s="278"/>
      <c r="L42" s="278"/>
      <c r="M42" s="278">
        <f>'実質公債費比率（分子）の構造'!N$52</f>
        <v>2761</v>
      </c>
      <c r="N42" s="278"/>
      <c r="O42" s="278"/>
      <c r="P42" s="278">
        <f>'実質公債費比率（分子）の構造'!O$52</f>
        <v>2720</v>
      </c>
    </row>
    <row r="43" spans="1:16" x14ac:dyDescent="0.2">
      <c r="A43" s="278" t="s">
        <v>45</v>
      </c>
      <c r="B43" s="278" t="str">
        <f>'実質公債費比率（分子）の構造'!K$51</f>
        <v>-</v>
      </c>
      <c r="C43" s="278"/>
      <c r="D43" s="278"/>
      <c r="E43" s="278" t="str">
        <f>'実質公債費比率（分子）の構造'!L$51</f>
        <v>-</v>
      </c>
      <c r="F43" s="278"/>
      <c r="G43" s="278"/>
      <c r="H43" s="278" t="str">
        <f>'実質公債費比率（分子）の構造'!M$51</f>
        <v>-</v>
      </c>
      <c r="I43" s="278"/>
      <c r="J43" s="278"/>
      <c r="K43" s="278" t="str">
        <f>'実質公債費比率（分子）の構造'!N$51</f>
        <v>-</v>
      </c>
      <c r="L43" s="278"/>
      <c r="M43" s="278"/>
      <c r="N43" s="278" t="str">
        <f>'実質公債費比率（分子）の構造'!O$51</f>
        <v>-</v>
      </c>
      <c r="O43" s="278"/>
      <c r="P43" s="278"/>
    </row>
    <row r="44" spans="1:16" x14ac:dyDescent="0.2">
      <c r="A44" s="278" t="s">
        <v>42</v>
      </c>
      <c r="B44" s="278" t="str">
        <f>'実質公債費比率（分子）の構造'!K$50</f>
        <v>-</v>
      </c>
      <c r="C44" s="278"/>
      <c r="D44" s="278"/>
      <c r="E44" s="278" t="str">
        <f>'実質公債費比率（分子）の構造'!L$50</f>
        <v>-</v>
      </c>
      <c r="F44" s="278"/>
      <c r="G44" s="278"/>
      <c r="H44" s="278" t="str">
        <f>'実質公債費比率（分子）の構造'!M$50</f>
        <v>-</v>
      </c>
      <c r="I44" s="278"/>
      <c r="J44" s="278"/>
      <c r="K44" s="278" t="str">
        <f>'実質公債費比率（分子）の構造'!N$50</f>
        <v>-</v>
      </c>
      <c r="L44" s="278"/>
      <c r="M44" s="278"/>
      <c r="N44" s="278" t="str">
        <f>'実質公債費比率（分子）の構造'!O$50</f>
        <v>-</v>
      </c>
      <c r="O44" s="278"/>
      <c r="P44" s="278"/>
    </row>
    <row r="45" spans="1:16" x14ac:dyDescent="0.2">
      <c r="A45" s="278" t="s">
        <v>2</v>
      </c>
      <c r="B45" s="278">
        <f>'実質公債費比率（分子）の構造'!K$49</f>
        <v>123</v>
      </c>
      <c r="C45" s="278"/>
      <c r="D45" s="278"/>
      <c r="E45" s="278">
        <f>'実質公債費比率（分子）の構造'!L$49</f>
        <v>120</v>
      </c>
      <c r="F45" s="278"/>
      <c r="G45" s="278"/>
      <c r="H45" s="278">
        <f>'実質公債費比率（分子）の構造'!M$49</f>
        <v>111</v>
      </c>
      <c r="I45" s="278"/>
      <c r="J45" s="278"/>
      <c r="K45" s="278">
        <f>'実質公債費比率（分子）の構造'!N$49</f>
        <v>94</v>
      </c>
      <c r="L45" s="278"/>
      <c r="M45" s="278"/>
      <c r="N45" s="278">
        <f>'実質公債費比率（分子）の構造'!O$49</f>
        <v>85</v>
      </c>
      <c r="O45" s="278"/>
      <c r="P45" s="278"/>
    </row>
    <row r="46" spans="1:16" x14ac:dyDescent="0.2">
      <c r="A46" s="278" t="s">
        <v>37</v>
      </c>
      <c r="B46" s="278">
        <f>'実質公債費比率（分子）の構造'!K$48</f>
        <v>616</v>
      </c>
      <c r="C46" s="278"/>
      <c r="D46" s="278"/>
      <c r="E46" s="278">
        <f>'実質公債費比率（分子）の構造'!L$48</f>
        <v>615</v>
      </c>
      <c r="F46" s="278"/>
      <c r="G46" s="278"/>
      <c r="H46" s="278">
        <f>'実質公債費比率（分子）の構造'!M$48</f>
        <v>571</v>
      </c>
      <c r="I46" s="278"/>
      <c r="J46" s="278"/>
      <c r="K46" s="278">
        <f>'実質公債費比率（分子）の構造'!N$48</f>
        <v>568</v>
      </c>
      <c r="L46" s="278"/>
      <c r="M46" s="278"/>
      <c r="N46" s="278">
        <f>'実質公債費比率（分子）の構造'!O$48</f>
        <v>573</v>
      </c>
      <c r="O46" s="278"/>
      <c r="P46" s="278"/>
    </row>
    <row r="47" spans="1:16" x14ac:dyDescent="0.2">
      <c r="A47" s="278" t="s">
        <v>34</v>
      </c>
      <c r="B47" s="278" t="str">
        <f>'実質公債費比率（分子）の構造'!K$47</f>
        <v>-</v>
      </c>
      <c r="C47" s="278"/>
      <c r="D47" s="278"/>
      <c r="E47" s="278" t="str">
        <f>'実質公債費比率（分子）の構造'!L$47</f>
        <v>-</v>
      </c>
      <c r="F47" s="278"/>
      <c r="G47" s="278"/>
      <c r="H47" s="278" t="str">
        <f>'実質公債費比率（分子）の構造'!M$47</f>
        <v>-</v>
      </c>
      <c r="I47" s="278"/>
      <c r="J47" s="278"/>
      <c r="K47" s="278" t="str">
        <f>'実質公債費比率（分子）の構造'!N$47</f>
        <v>-</v>
      </c>
      <c r="L47" s="278"/>
      <c r="M47" s="278"/>
      <c r="N47" s="278" t="str">
        <f>'実質公債費比率（分子）の構造'!O$47</f>
        <v>-</v>
      </c>
      <c r="O47" s="278"/>
      <c r="P47" s="278"/>
    </row>
    <row r="48" spans="1:16" x14ac:dyDescent="0.2">
      <c r="A48" s="278" t="s">
        <v>32</v>
      </c>
      <c r="B48" s="278" t="str">
        <f>'実質公債費比率（分子）の構造'!K$46</f>
        <v>-</v>
      </c>
      <c r="C48" s="278"/>
      <c r="D48" s="278"/>
      <c r="E48" s="278" t="str">
        <f>'実質公債費比率（分子）の構造'!L$46</f>
        <v>-</v>
      </c>
      <c r="F48" s="278"/>
      <c r="G48" s="278"/>
      <c r="H48" s="278" t="str">
        <f>'実質公債費比率（分子）の構造'!M$46</f>
        <v>-</v>
      </c>
      <c r="I48" s="278"/>
      <c r="J48" s="278"/>
      <c r="K48" s="278" t="str">
        <f>'実質公債費比率（分子）の構造'!N$46</f>
        <v>-</v>
      </c>
      <c r="L48" s="278"/>
      <c r="M48" s="278"/>
      <c r="N48" s="278" t="str">
        <f>'実質公債費比率（分子）の構造'!O$46</f>
        <v>-</v>
      </c>
      <c r="O48" s="278"/>
      <c r="P48" s="278"/>
    </row>
    <row r="49" spans="1:16" x14ac:dyDescent="0.2">
      <c r="A49" s="278" t="s">
        <v>26</v>
      </c>
      <c r="B49" s="278">
        <f>'実質公債費比率（分子）の構造'!K$45</f>
        <v>3757</v>
      </c>
      <c r="C49" s="278"/>
      <c r="D49" s="278"/>
      <c r="E49" s="278">
        <f>'実質公債費比率（分子）の構造'!L$45</f>
        <v>3326</v>
      </c>
      <c r="F49" s="278"/>
      <c r="G49" s="278"/>
      <c r="H49" s="278">
        <f>'実質公債費比率（分子）の構造'!M$45</f>
        <v>3338</v>
      </c>
      <c r="I49" s="278"/>
      <c r="J49" s="278"/>
      <c r="K49" s="278">
        <f>'実質公債費比率（分子）の構造'!N$45</f>
        <v>3545</v>
      </c>
      <c r="L49" s="278"/>
      <c r="M49" s="278"/>
      <c r="N49" s="278">
        <f>'実質公債費比率（分子）の構造'!O$45</f>
        <v>3616</v>
      </c>
      <c r="O49" s="278"/>
      <c r="P49" s="278"/>
    </row>
    <row r="50" spans="1:16" x14ac:dyDescent="0.2">
      <c r="A50" s="278" t="s">
        <v>59</v>
      </c>
      <c r="B50" s="278" t="e">
        <f>NA()</f>
        <v>#N/A</v>
      </c>
      <c r="C50" s="278">
        <f>IF(ISNUMBER('実質公債費比率（分子）の構造'!K$53),'実質公債費比率（分子）の構造'!K$53,NA())</f>
        <v>1464</v>
      </c>
      <c r="D50" s="278" t="e">
        <f>NA()</f>
        <v>#N/A</v>
      </c>
      <c r="E50" s="278" t="e">
        <f>NA()</f>
        <v>#N/A</v>
      </c>
      <c r="F50" s="278">
        <f>IF(ISNUMBER('実質公債費比率（分子）の構造'!L$53),'実質公債費比率（分子）の構造'!L$53,NA())</f>
        <v>1403</v>
      </c>
      <c r="G50" s="278" t="e">
        <f>NA()</f>
        <v>#N/A</v>
      </c>
      <c r="H50" s="278" t="e">
        <f>NA()</f>
        <v>#N/A</v>
      </c>
      <c r="I50" s="278">
        <f>IF(ISNUMBER('実質公債費比率（分子）の構造'!M$53),'実質公債費比率（分子）の構造'!M$53,NA())</f>
        <v>1384</v>
      </c>
      <c r="J50" s="278" t="e">
        <f>NA()</f>
        <v>#N/A</v>
      </c>
      <c r="K50" s="278" t="e">
        <f>NA()</f>
        <v>#N/A</v>
      </c>
      <c r="L50" s="278">
        <f>IF(ISNUMBER('実質公債費比率（分子）の構造'!N$53),'実質公債費比率（分子）の構造'!N$53,NA())</f>
        <v>1446</v>
      </c>
      <c r="M50" s="278" t="e">
        <f>NA()</f>
        <v>#N/A</v>
      </c>
      <c r="N50" s="278" t="e">
        <f>NA()</f>
        <v>#N/A</v>
      </c>
      <c r="O50" s="278">
        <f>IF(ISNUMBER('実質公債費比率（分子）の構造'!O$53),'実質公債費比率（分子）の構造'!O$53,NA())</f>
        <v>1554</v>
      </c>
      <c r="P50" s="278" t="e">
        <f>NA()</f>
        <v>#N/A</v>
      </c>
    </row>
    <row r="53" spans="1:16" x14ac:dyDescent="0.2">
      <c r="A53" s="275" t="s">
        <v>66</v>
      </c>
    </row>
    <row r="54" spans="1:16" x14ac:dyDescent="0.2">
      <c r="A54" s="277"/>
      <c r="B54" s="277" t="str">
        <f>'将来負担比率（分子）の構造'!I$40</f>
        <v>H29</v>
      </c>
      <c r="C54" s="277"/>
      <c r="D54" s="277"/>
      <c r="E54" s="277" t="str">
        <f>'将来負担比率（分子）の構造'!J$40</f>
        <v>H30</v>
      </c>
      <c r="F54" s="277"/>
      <c r="G54" s="277"/>
      <c r="H54" s="277" t="str">
        <f>'将来負担比率（分子）の構造'!K$40</f>
        <v>R01</v>
      </c>
      <c r="I54" s="277"/>
      <c r="J54" s="277"/>
      <c r="K54" s="277" t="str">
        <f>'将来負担比率（分子）の構造'!L$40</f>
        <v>R02</v>
      </c>
      <c r="L54" s="277"/>
      <c r="M54" s="277"/>
      <c r="N54" s="277" t="str">
        <f>'将来負担比率（分子）の構造'!M$40</f>
        <v>R03</v>
      </c>
      <c r="O54" s="277"/>
      <c r="P54" s="277"/>
    </row>
    <row r="55" spans="1:16" x14ac:dyDescent="0.2">
      <c r="A55" s="277"/>
      <c r="B55" s="277" t="s">
        <v>129</v>
      </c>
      <c r="C55" s="277"/>
      <c r="D55" s="277" t="s">
        <v>132</v>
      </c>
      <c r="E55" s="277" t="s">
        <v>129</v>
      </c>
      <c r="F55" s="277"/>
      <c r="G55" s="277" t="s">
        <v>132</v>
      </c>
      <c r="H55" s="277" t="s">
        <v>129</v>
      </c>
      <c r="I55" s="277"/>
      <c r="J55" s="277" t="s">
        <v>132</v>
      </c>
      <c r="K55" s="277" t="s">
        <v>129</v>
      </c>
      <c r="L55" s="277"/>
      <c r="M55" s="277" t="s">
        <v>132</v>
      </c>
      <c r="N55" s="277" t="s">
        <v>129</v>
      </c>
      <c r="O55" s="277"/>
      <c r="P55" s="277" t="s">
        <v>132</v>
      </c>
    </row>
    <row r="56" spans="1:16" x14ac:dyDescent="0.2">
      <c r="A56" s="277" t="s">
        <v>50</v>
      </c>
      <c r="B56" s="277"/>
      <c r="C56" s="277"/>
      <c r="D56" s="277">
        <f>'将来負担比率（分子）の構造'!I$52</f>
        <v>29236</v>
      </c>
      <c r="E56" s="277"/>
      <c r="F56" s="277"/>
      <c r="G56" s="277">
        <f>'将来負担比率（分子）の構造'!J$52</f>
        <v>28274</v>
      </c>
      <c r="H56" s="277"/>
      <c r="I56" s="277"/>
      <c r="J56" s="277">
        <f>'将来負担比率（分子）の構造'!K$52</f>
        <v>28127</v>
      </c>
      <c r="K56" s="277"/>
      <c r="L56" s="277"/>
      <c r="M56" s="277">
        <f>'将来負担比率（分子）の構造'!L$52</f>
        <v>27190</v>
      </c>
      <c r="N56" s="277"/>
      <c r="O56" s="277"/>
      <c r="P56" s="277">
        <f>'将来負担比率（分子）の構造'!M$52</f>
        <v>26110</v>
      </c>
    </row>
    <row r="57" spans="1:16" x14ac:dyDescent="0.2">
      <c r="A57" s="277" t="s">
        <v>102</v>
      </c>
      <c r="B57" s="277"/>
      <c r="C57" s="277"/>
      <c r="D57" s="277">
        <f>'将来負担比率（分子）の構造'!I$51</f>
        <v>843</v>
      </c>
      <c r="E57" s="277"/>
      <c r="F57" s="277"/>
      <c r="G57" s="277">
        <f>'将来負担比率（分子）の構造'!J$51</f>
        <v>705</v>
      </c>
      <c r="H57" s="277"/>
      <c r="I57" s="277"/>
      <c r="J57" s="277">
        <f>'将来負担比率（分子）の構造'!K$51</f>
        <v>1396</v>
      </c>
      <c r="K57" s="277"/>
      <c r="L57" s="277"/>
      <c r="M57" s="277">
        <f>'将来負担比率（分子）の構造'!L$51</f>
        <v>1276</v>
      </c>
      <c r="N57" s="277"/>
      <c r="O57" s="277"/>
      <c r="P57" s="277">
        <f>'将来負担比率（分子）の構造'!M$51</f>
        <v>1160</v>
      </c>
    </row>
    <row r="58" spans="1:16" x14ac:dyDescent="0.2">
      <c r="A58" s="277" t="s">
        <v>100</v>
      </c>
      <c r="B58" s="277"/>
      <c r="C58" s="277"/>
      <c r="D58" s="277">
        <f>'将来負担比率（分子）の構造'!I$50</f>
        <v>9176</v>
      </c>
      <c r="E58" s="277"/>
      <c r="F58" s="277"/>
      <c r="G58" s="277">
        <f>'将来負担比率（分子）の構造'!J$50</f>
        <v>8103</v>
      </c>
      <c r="H58" s="277"/>
      <c r="I58" s="277"/>
      <c r="J58" s="277">
        <f>'将来負担比率（分子）の構造'!K$50</f>
        <v>8359</v>
      </c>
      <c r="K58" s="277"/>
      <c r="L58" s="277"/>
      <c r="M58" s="277">
        <f>'将来負担比率（分子）の構造'!L$50</f>
        <v>8658</v>
      </c>
      <c r="N58" s="277"/>
      <c r="O58" s="277"/>
      <c r="P58" s="277">
        <f>'将来負担比率（分子）の構造'!M$50</f>
        <v>10541</v>
      </c>
    </row>
    <row r="59" spans="1:16" x14ac:dyDescent="0.2">
      <c r="A59" s="277" t="s">
        <v>97</v>
      </c>
      <c r="B59" s="277" t="str">
        <f>'将来負担比率（分子）の構造'!I$49</f>
        <v>-</v>
      </c>
      <c r="C59" s="277"/>
      <c r="D59" s="277"/>
      <c r="E59" s="277" t="str">
        <f>'将来負担比率（分子）の構造'!J$49</f>
        <v>-</v>
      </c>
      <c r="F59" s="277"/>
      <c r="G59" s="277"/>
      <c r="H59" s="277" t="str">
        <f>'将来負担比率（分子）の構造'!K$49</f>
        <v>-</v>
      </c>
      <c r="I59" s="277"/>
      <c r="J59" s="277"/>
      <c r="K59" s="277" t="str">
        <f>'将来負担比率（分子）の構造'!L$49</f>
        <v>-</v>
      </c>
      <c r="L59" s="277"/>
      <c r="M59" s="277"/>
      <c r="N59" s="277" t="str">
        <f>'将来負担比率（分子）の構造'!M$49</f>
        <v>-</v>
      </c>
      <c r="O59" s="277"/>
      <c r="P59" s="277"/>
    </row>
    <row r="60" spans="1:16" x14ac:dyDescent="0.2">
      <c r="A60" s="277" t="s">
        <v>93</v>
      </c>
      <c r="B60" s="277" t="str">
        <f>'将来負担比率（分子）の構造'!I$48</f>
        <v>-</v>
      </c>
      <c r="C60" s="277"/>
      <c r="D60" s="277"/>
      <c r="E60" s="277" t="str">
        <f>'将来負担比率（分子）の構造'!J$48</f>
        <v>-</v>
      </c>
      <c r="F60" s="277"/>
      <c r="G60" s="277"/>
      <c r="H60" s="277" t="str">
        <f>'将来負担比率（分子）の構造'!K$48</f>
        <v>-</v>
      </c>
      <c r="I60" s="277"/>
      <c r="J60" s="277"/>
      <c r="K60" s="277" t="str">
        <f>'将来負担比率（分子）の構造'!L$48</f>
        <v>-</v>
      </c>
      <c r="L60" s="277"/>
      <c r="M60" s="277"/>
      <c r="N60" s="277" t="str">
        <f>'将来負担比率（分子）の構造'!M$48</f>
        <v>-</v>
      </c>
      <c r="O60" s="277"/>
      <c r="P60" s="277"/>
    </row>
    <row r="61" spans="1:16" x14ac:dyDescent="0.2">
      <c r="A61" s="277" t="s">
        <v>83</v>
      </c>
      <c r="B61" s="277">
        <f>'将来負担比率（分子）の構造'!I$46</f>
        <v>48</v>
      </c>
      <c r="C61" s="277"/>
      <c r="D61" s="277"/>
      <c r="E61" s="277">
        <f>'将来負担比率（分子）の構造'!J$46</f>
        <v>4</v>
      </c>
      <c r="F61" s="277"/>
      <c r="G61" s="277"/>
      <c r="H61" s="277">
        <f>'将来負担比率（分子）の構造'!K$46</f>
        <v>4</v>
      </c>
      <c r="I61" s="277"/>
      <c r="J61" s="277"/>
      <c r="K61" s="277" t="str">
        <f>'将来負担比率（分子）の構造'!L$46</f>
        <v>-</v>
      </c>
      <c r="L61" s="277"/>
      <c r="M61" s="277"/>
      <c r="N61" s="277" t="str">
        <f>'将来負担比率（分子）の構造'!M$46</f>
        <v>-</v>
      </c>
      <c r="O61" s="277"/>
      <c r="P61" s="277"/>
    </row>
    <row r="62" spans="1:16" x14ac:dyDescent="0.2">
      <c r="A62" s="277" t="s">
        <v>84</v>
      </c>
      <c r="B62" s="277">
        <f>'将来負担比率（分子）の構造'!I$45</f>
        <v>5379</v>
      </c>
      <c r="C62" s="277"/>
      <c r="D62" s="277"/>
      <c r="E62" s="277">
        <f>'将来負担比率（分子）の構造'!J$45</f>
        <v>5119</v>
      </c>
      <c r="F62" s="277"/>
      <c r="G62" s="277"/>
      <c r="H62" s="277">
        <f>'将来負担比率（分子）の構造'!K$45</f>
        <v>4934</v>
      </c>
      <c r="I62" s="277"/>
      <c r="J62" s="277"/>
      <c r="K62" s="277">
        <f>'将来負担比率（分子）の構造'!L$45</f>
        <v>4735</v>
      </c>
      <c r="L62" s="277"/>
      <c r="M62" s="277"/>
      <c r="N62" s="277">
        <f>'将来負担比率（分子）の構造'!M$45</f>
        <v>4703</v>
      </c>
      <c r="O62" s="277"/>
      <c r="P62" s="277"/>
    </row>
    <row r="63" spans="1:16" x14ac:dyDescent="0.2">
      <c r="A63" s="277" t="s">
        <v>82</v>
      </c>
      <c r="B63" s="277">
        <f>'将来負担比率（分子）の構造'!I$44</f>
        <v>315</v>
      </c>
      <c r="C63" s="277"/>
      <c r="D63" s="277"/>
      <c r="E63" s="277">
        <f>'将来負担比率（分子）の構造'!J$44</f>
        <v>236</v>
      </c>
      <c r="F63" s="277"/>
      <c r="G63" s="277"/>
      <c r="H63" s="277">
        <f>'将来負担比率（分子）の構造'!K$44</f>
        <v>165</v>
      </c>
      <c r="I63" s="277"/>
      <c r="J63" s="277"/>
      <c r="K63" s="277">
        <f>'将来負担比率（分子）の構造'!L$44</f>
        <v>116</v>
      </c>
      <c r="L63" s="277"/>
      <c r="M63" s="277"/>
      <c r="N63" s="277">
        <f>'将来負担比率（分子）の構造'!M$44</f>
        <v>71</v>
      </c>
      <c r="O63" s="277"/>
      <c r="P63" s="277"/>
    </row>
    <row r="64" spans="1:16" x14ac:dyDescent="0.2">
      <c r="A64" s="277" t="s">
        <v>80</v>
      </c>
      <c r="B64" s="277">
        <f>'将来負担比率（分子）の構造'!I$43</f>
        <v>8576</v>
      </c>
      <c r="C64" s="277"/>
      <c r="D64" s="277"/>
      <c r="E64" s="277">
        <f>'将来負担比率（分子）の構造'!J$43</f>
        <v>7603</v>
      </c>
      <c r="F64" s="277"/>
      <c r="G64" s="277"/>
      <c r="H64" s="277">
        <f>'将来負担比率（分子）の構造'!K$43</f>
        <v>6973</v>
      </c>
      <c r="I64" s="277"/>
      <c r="J64" s="277"/>
      <c r="K64" s="277">
        <f>'将来負担比率（分子）の構造'!L$43</f>
        <v>6263</v>
      </c>
      <c r="L64" s="277"/>
      <c r="M64" s="277"/>
      <c r="N64" s="277">
        <f>'将来負担比率（分子）の構造'!M$43</f>
        <v>5751</v>
      </c>
      <c r="O64" s="277"/>
      <c r="P64" s="277"/>
    </row>
    <row r="65" spans="1:16" x14ac:dyDescent="0.2">
      <c r="A65" s="277" t="s">
        <v>78</v>
      </c>
      <c r="B65" s="277" t="str">
        <f>'将来負担比率（分子）の構造'!I$42</f>
        <v>-</v>
      </c>
      <c r="C65" s="277"/>
      <c r="D65" s="277"/>
      <c r="E65" s="277" t="str">
        <f>'将来負担比率（分子）の構造'!J$42</f>
        <v>-</v>
      </c>
      <c r="F65" s="277"/>
      <c r="G65" s="277"/>
      <c r="H65" s="277" t="str">
        <f>'将来負担比率（分子）の構造'!K$42</f>
        <v>-</v>
      </c>
      <c r="I65" s="277"/>
      <c r="J65" s="277"/>
      <c r="K65" s="277" t="str">
        <f>'将来負担比率（分子）の構造'!L$42</f>
        <v>-</v>
      </c>
      <c r="L65" s="277"/>
      <c r="M65" s="277"/>
      <c r="N65" s="277" t="str">
        <f>'将来負担比率（分子）の構造'!M$42</f>
        <v>-</v>
      </c>
      <c r="O65" s="277"/>
      <c r="P65" s="277"/>
    </row>
    <row r="66" spans="1:16" x14ac:dyDescent="0.2">
      <c r="A66" s="277" t="s">
        <v>72</v>
      </c>
      <c r="B66" s="277">
        <f>'将来負担比率（分子）の構造'!I$41</f>
        <v>35708</v>
      </c>
      <c r="C66" s="277"/>
      <c r="D66" s="277"/>
      <c r="E66" s="277">
        <f>'将来負担比率（分子）の構造'!J$41</f>
        <v>34831</v>
      </c>
      <c r="F66" s="277"/>
      <c r="G66" s="277"/>
      <c r="H66" s="277">
        <f>'将来負担比率（分子）の構造'!K$41</f>
        <v>35189</v>
      </c>
      <c r="I66" s="277"/>
      <c r="J66" s="277"/>
      <c r="K66" s="277">
        <f>'将来負担比率（分子）の構造'!L$41</f>
        <v>34067</v>
      </c>
      <c r="L66" s="277"/>
      <c r="M66" s="277"/>
      <c r="N66" s="277">
        <f>'将来負担比率（分子）の構造'!M$41</f>
        <v>33053</v>
      </c>
      <c r="O66" s="277"/>
      <c r="P66" s="277"/>
    </row>
    <row r="67" spans="1:16" x14ac:dyDescent="0.2">
      <c r="A67" s="277" t="s">
        <v>106</v>
      </c>
      <c r="B67" s="277" t="e">
        <f>NA()</f>
        <v>#N/A</v>
      </c>
      <c r="C67" s="277">
        <f>IF(ISNUMBER('将来負担比率（分子）の構造'!I$53),IF('将来負担比率（分子）の構造'!I$53&lt;0,0,'将来負担比率（分子）の構造'!I$53),NA())</f>
        <v>10771</v>
      </c>
      <c r="D67" s="277" t="e">
        <f>NA()</f>
        <v>#N/A</v>
      </c>
      <c r="E67" s="277" t="e">
        <f>NA()</f>
        <v>#N/A</v>
      </c>
      <c r="F67" s="277">
        <f>IF(ISNUMBER('将来負担比率（分子）の構造'!J$53),IF('将来負担比率（分子）の構造'!J$53&lt;0,0,'将来負担比率（分子）の構造'!J$53),NA())</f>
        <v>10711</v>
      </c>
      <c r="G67" s="277" t="e">
        <f>NA()</f>
        <v>#N/A</v>
      </c>
      <c r="H67" s="277" t="e">
        <f>NA()</f>
        <v>#N/A</v>
      </c>
      <c r="I67" s="277">
        <f>IF(ISNUMBER('将来負担比率（分子）の構造'!K$53),IF('将来負担比率（分子）の構造'!K$53&lt;0,0,'将来負担比率（分子）の構造'!K$53),NA())</f>
        <v>9383</v>
      </c>
      <c r="J67" s="277" t="e">
        <f>NA()</f>
        <v>#N/A</v>
      </c>
      <c r="K67" s="277" t="e">
        <f>NA()</f>
        <v>#N/A</v>
      </c>
      <c r="L67" s="277">
        <f>IF(ISNUMBER('将来負担比率（分子）の構造'!L$53),IF('将来負担比率（分子）の構造'!L$53&lt;0,0,'将来負担比率（分子）の構造'!L$53),NA())</f>
        <v>8058</v>
      </c>
      <c r="M67" s="277" t="e">
        <f>NA()</f>
        <v>#N/A</v>
      </c>
      <c r="N67" s="277" t="e">
        <f>NA()</f>
        <v>#N/A</v>
      </c>
      <c r="O67" s="277">
        <f>IF(ISNUMBER('将来負担比率（分子）の構造'!M$53),IF('将来負担比率（分子）の構造'!M$53&lt;0,0,'将来負担比率（分子）の構造'!M$53),NA())</f>
        <v>5767</v>
      </c>
      <c r="P67" s="277" t="e">
        <f>NA()</f>
        <v>#N/A</v>
      </c>
    </row>
    <row r="70" spans="1:16" x14ac:dyDescent="0.2">
      <c r="A70" s="280" t="s">
        <v>133</v>
      </c>
      <c r="B70" s="280"/>
      <c r="C70" s="280"/>
      <c r="D70" s="280"/>
      <c r="E70" s="280"/>
      <c r="F70" s="280"/>
    </row>
    <row r="71" spans="1:16" x14ac:dyDescent="0.2">
      <c r="A71" s="279"/>
      <c r="B71" s="279" t="str">
        <f>基金残高に係る経年分析!F54</f>
        <v>R01</v>
      </c>
      <c r="C71" s="279" t="str">
        <f>基金残高に係る経年分析!G54</f>
        <v>R02</v>
      </c>
      <c r="D71" s="279" t="str">
        <f>基金残高に係る経年分析!H54</f>
        <v>R03</v>
      </c>
    </row>
    <row r="72" spans="1:16" x14ac:dyDescent="0.2">
      <c r="A72" s="279" t="s">
        <v>134</v>
      </c>
      <c r="B72" s="281">
        <f>基金残高に係る経年分析!F55</f>
        <v>2728</v>
      </c>
      <c r="C72" s="281">
        <f>基金残高に係る経年分析!G55</f>
        <v>2679</v>
      </c>
      <c r="D72" s="281">
        <f>基金残高に係る経年分析!H55</f>
        <v>2900</v>
      </c>
    </row>
    <row r="73" spans="1:16" x14ac:dyDescent="0.2">
      <c r="A73" s="279" t="s">
        <v>135</v>
      </c>
      <c r="B73" s="281">
        <f>基金残高に係る経年分析!F56</f>
        <v>412</v>
      </c>
      <c r="C73" s="281">
        <f>基金残高に係る経年分析!G56</f>
        <v>412</v>
      </c>
      <c r="D73" s="281">
        <f>基金残高に係る経年分析!H56</f>
        <v>667</v>
      </c>
    </row>
    <row r="74" spans="1:16" x14ac:dyDescent="0.2">
      <c r="A74" s="279" t="s">
        <v>137</v>
      </c>
      <c r="B74" s="281">
        <f>基金残高に係る経年分析!F57</f>
        <v>5337</v>
      </c>
      <c r="C74" s="281">
        <f>基金残高に係る経年分析!G57</f>
        <v>5724</v>
      </c>
      <c r="D74" s="281">
        <f>基金残高に係る経年分析!H57</f>
        <v>6992</v>
      </c>
    </row>
  </sheetData>
  <sheetProtection algorithmName="SHA-512" hashValue="p2YpJRNm5drfUOmDMw60JkMApdyVrtPbRmjAgCamIrx+XoNpISYCQiyGEQbLrBmEV3Cg2QTKm/0MXkssTvUEvg==" saltValue="NBCQm4zElzbkjSTehjht7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topLeftCell="A6" zoomScale="85" zoomScaleNormal="85" zoomScaleSheetLayoutView="55" workbookViewId="0"/>
  </sheetViews>
  <sheetFormatPr defaultColWidth="0" defaultRowHeight="13.5" customHeight="1" zeroHeight="1" x14ac:dyDescent="0.2"/>
  <cols>
    <col min="1" max="1" width="6.33203125" style="46" customWidth="1"/>
    <col min="2" max="107" width="2.44140625" style="46" customWidth="1"/>
    <col min="108" max="108" width="6.109375" style="79" customWidth="1"/>
    <col min="109" max="109" width="5.88671875" style="80" customWidth="1"/>
    <col min="110" max="110" width="8.6640625" style="46" hidden="1" customWidth="1"/>
    <col min="111" max="16384" width="8.6640625" style="46" hidden="1"/>
  </cols>
  <sheetData>
    <row r="1" spans="1:109" ht="42.75" customHeight="1" x14ac:dyDescent="0.2">
      <c r="A1" s="299"/>
      <c r="B1" s="301"/>
      <c r="DD1" s="159"/>
      <c r="DE1" s="159"/>
    </row>
    <row r="2" spans="1:109" ht="25.5" customHeight="1" x14ac:dyDescent="0.2">
      <c r="A2" s="300"/>
      <c r="C2" s="300"/>
      <c r="O2" s="300"/>
      <c r="P2" s="300"/>
      <c r="Q2" s="300"/>
      <c r="R2" s="300"/>
      <c r="S2" s="300"/>
      <c r="T2" s="300"/>
      <c r="U2" s="300"/>
      <c r="V2" s="300"/>
      <c r="W2" s="300"/>
      <c r="X2" s="300"/>
      <c r="Y2" s="300"/>
      <c r="Z2" s="300"/>
      <c r="AA2" s="300"/>
      <c r="AB2" s="300"/>
      <c r="AC2" s="300"/>
      <c r="AD2" s="300"/>
      <c r="AE2" s="300"/>
      <c r="AF2" s="300"/>
      <c r="AG2" s="300"/>
      <c r="AH2" s="300"/>
      <c r="AI2" s="300"/>
      <c r="AU2" s="300"/>
      <c r="BG2" s="300"/>
      <c r="BS2" s="300"/>
      <c r="CE2" s="300"/>
      <c r="CQ2" s="300"/>
      <c r="DD2" s="159"/>
      <c r="DE2" s="159"/>
    </row>
    <row r="3" spans="1:109" ht="25.5" customHeight="1" x14ac:dyDescent="0.2">
      <c r="A3" s="300"/>
      <c r="C3" s="300"/>
      <c r="O3" s="300"/>
      <c r="P3" s="300"/>
      <c r="Q3" s="300"/>
      <c r="R3" s="300"/>
      <c r="S3" s="300"/>
      <c r="T3" s="300"/>
      <c r="U3" s="300"/>
      <c r="V3" s="300"/>
      <c r="W3" s="300"/>
      <c r="X3" s="300"/>
      <c r="Y3" s="300"/>
      <c r="Z3" s="300"/>
      <c r="AA3" s="300"/>
      <c r="AB3" s="300"/>
      <c r="AC3" s="300"/>
      <c r="AD3" s="300"/>
      <c r="AE3" s="300"/>
      <c r="AF3" s="300"/>
      <c r="AG3" s="300"/>
      <c r="AH3" s="300"/>
      <c r="AI3" s="300"/>
      <c r="AU3" s="300"/>
      <c r="BG3" s="300"/>
      <c r="BS3" s="300"/>
      <c r="CE3" s="300"/>
      <c r="CQ3" s="300"/>
      <c r="DD3" s="159"/>
      <c r="DE3" s="159"/>
    </row>
    <row r="4" spans="1:109" s="78" customFormat="1" ht="13.2" x14ac:dyDescent="0.2">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c r="CV4" s="300"/>
      <c r="CW4" s="300"/>
      <c r="CX4" s="300"/>
      <c r="CY4" s="300"/>
      <c r="CZ4" s="300"/>
      <c r="DA4" s="300"/>
      <c r="DB4" s="300"/>
      <c r="DC4" s="300"/>
      <c r="DD4" s="300"/>
      <c r="DE4" s="300"/>
    </row>
    <row r="5" spans="1:109" s="78" customFormat="1" ht="13.2" x14ac:dyDescent="0.2">
      <c r="A5" s="300"/>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row>
    <row r="6" spans="1:109" s="78" customFormat="1" ht="13.2" x14ac:dyDescent="0.2">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0"/>
      <c r="CS6" s="300"/>
      <c r="CT6" s="300"/>
      <c r="CU6" s="300"/>
      <c r="CV6" s="300"/>
      <c r="CW6" s="300"/>
      <c r="CX6" s="300"/>
      <c r="CY6" s="300"/>
      <c r="CZ6" s="300"/>
      <c r="DA6" s="300"/>
      <c r="DB6" s="300"/>
      <c r="DC6" s="300"/>
      <c r="DD6" s="300"/>
      <c r="DE6" s="300"/>
    </row>
    <row r="7" spans="1:109" s="78" customFormat="1" ht="13.2" x14ac:dyDescent="0.2">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row>
    <row r="8" spans="1:109" s="78" customFormat="1" ht="13.2" x14ac:dyDescent="0.2">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row>
    <row r="9" spans="1:109" s="78" customFormat="1" ht="13.2" x14ac:dyDescent="0.2">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row>
    <row r="10" spans="1:109" s="78" customFormat="1" ht="13.2" x14ac:dyDescent="0.2">
      <c r="A10" s="300"/>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row>
    <row r="11" spans="1:109" s="78" customFormat="1" ht="13.2" x14ac:dyDescent="0.2">
      <c r="A11" s="300"/>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row>
    <row r="12" spans="1:109" s="78" customFormat="1" ht="13.2" x14ac:dyDescent="0.2">
      <c r="A12" s="300"/>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row>
    <row r="13" spans="1:109" s="78" customFormat="1" ht="13.2" x14ac:dyDescent="0.2">
      <c r="A13" s="300"/>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row>
    <row r="14" spans="1:109" s="78" customFormat="1" ht="13.2" x14ac:dyDescent="0.2">
      <c r="A14" s="300"/>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row>
    <row r="15" spans="1:109" s="78" customFormat="1" ht="13.2" x14ac:dyDescent="0.2">
      <c r="A15" s="46"/>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00"/>
      <c r="DE15" s="300"/>
    </row>
    <row r="16" spans="1:109" s="78" customFormat="1" ht="13.2" x14ac:dyDescent="0.2">
      <c r="A16" s="46"/>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00"/>
      <c r="DE16" s="300"/>
    </row>
    <row r="17" spans="1:109" s="78" customFormat="1" ht="13.2" x14ac:dyDescent="0.2">
      <c r="A17" s="46"/>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00"/>
      <c r="DE17" s="300"/>
    </row>
    <row r="18" spans="1:109" s="78" customFormat="1" ht="13.2" x14ac:dyDescent="0.2">
      <c r="A18" s="46"/>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0"/>
      <c r="CO18" s="300"/>
      <c r="CP18" s="300"/>
      <c r="CQ18" s="300"/>
      <c r="CR18" s="300"/>
      <c r="CS18" s="300"/>
      <c r="CT18" s="300"/>
      <c r="CU18" s="300"/>
      <c r="CV18" s="300"/>
      <c r="CW18" s="300"/>
      <c r="CX18" s="300"/>
      <c r="CY18" s="300"/>
      <c r="CZ18" s="300"/>
      <c r="DA18" s="300"/>
      <c r="DB18" s="300"/>
      <c r="DC18" s="300"/>
      <c r="DD18" s="300"/>
      <c r="DE18" s="300"/>
    </row>
    <row r="19" spans="1:109" ht="13.2" x14ac:dyDescent="0.2">
      <c r="DD19" s="159"/>
      <c r="DE19" s="159"/>
    </row>
    <row r="20" spans="1:109" ht="13.2" x14ac:dyDescent="0.2">
      <c r="DD20" s="159"/>
      <c r="DE20" s="159"/>
    </row>
    <row r="21" spans="1:109" ht="17.25" customHeight="1" x14ac:dyDescent="0.2">
      <c r="B21" s="302"/>
      <c r="C21" s="86"/>
      <c r="D21" s="86"/>
      <c r="E21" s="86"/>
      <c r="F21" s="86"/>
      <c r="G21" s="86"/>
      <c r="H21" s="86"/>
      <c r="I21" s="86"/>
      <c r="J21" s="86"/>
      <c r="K21" s="86"/>
      <c r="L21" s="86"/>
      <c r="M21" s="86"/>
      <c r="N21" s="319"/>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19"/>
      <c r="AU21" s="86"/>
      <c r="AV21" s="86"/>
      <c r="AW21" s="86"/>
      <c r="AX21" s="86"/>
      <c r="AY21" s="86"/>
      <c r="AZ21" s="86"/>
      <c r="BA21" s="86"/>
      <c r="BB21" s="86"/>
      <c r="BC21" s="86"/>
      <c r="BD21" s="86"/>
      <c r="BE21" s="86"/>
      <c r="BF21" s="319"/>
      <c r="BG21" s="86"/>
      <c r="BH21" s="86"/>
      <c r="BI21" s="86"/>
      <c r="BJ21" s="86"/>
      <c r="BK21" s="86"/>
      <c r="BL21" s="86"/>
      <c r="BM21" s="86"/>
      <c r="BN21" s="86"/>
      <c r="BO21" s="86"/>
      <c r="BP21" s="86"/>
      <c r="BQ21" s="86"/>
      <c r="BR21" s="319"/>
      <c r="BS21" s="86"/>
      <c r="BT21" s="86"/>
      <c r="BU21" s="86"/>
      <c r="BV21" s="86"/>
      <c r="BW21" s="86"/>
      <c r="BX21" s="86"/>
      <c r="BY21" s="86"/>
      <c r="BZ21" s="86"/>
      <c r="CA21" s="86"/>
      <c r="CB21" s="86"/>
      <c r="CC21" s="86"/>
      <c r="CD21" s="319"/>
      <c r="CE21" s="86"/>
      <c r="CF21" s="86"/>
      <c r="CG21" s="86"/>
      <c r="CH21" s="86"/>
      <c r="CI21" s="86"/>
      <c r="CJ21" s="86"/>
      <c r="CK21" s="86"/>
      <c r="CL21" s="86"/>
      <c r="CM21" s="86"/>
      <c r="CN21" s="86"/>
      <c r="CO21" s="86"/>
      <c r="CP21" s="319"/>
      <c r="CQ21" s="86"/>
      <c r="CR21" s="86"/>
      <c r="CS21" s="86"/>
      <c r="CT21" s="86"/>
      <c r="CU21" s="86"/>
      <c r="CV21" s="86"/>
      <c r="CW21" s="86"/>
      <c r="CX21" s="86"/>
      <c r="CY21" s="86"/>
      <c r="CZ21" s="86"/>
      <c r="DA21" s="86"/>
      <c r="DB21" s="319"/>
      <c r="DC21" s="86"/>
      <c r="DD21" s="160"/>
      <c r="DE21" s="159"/>
    </row>
    <row r="22" spans="1:109" ht="17.25" customHeight="1" x14ac:dyDescent="0.2">
      <c r="B22" s="80"/>
    </row>
    <row r="23" spans="1:109" ht="13.2" x14ac:dyDescent="0.2">
      <c r="B23" s="80"/>
    </row>
    <row r="24" spans="1:109" ht="13.2" x14ac:dyDescent="0.2">
      <c r="B24" s="80"/>
    </row>
    <row r="25" spans="1:109" ht="13.2" x14ac:dyDescent="0.2">
      <c r="B25" s="80"/>
    </row>
    <row r="26" spans="1:109" ht="13.2" x14ac:dyDescent="0.2">
      <c r="B26" s="80"/>
    </row>
    <row r="27" spans="1:109" ht="13.2" x14ac:dyDescent="0.2">
      <c r="B27" s="80"/>
    </row>
    <row r="28" spans="1:109" ht="13.2" x14ac:dyDescent="0.2">
      <c r="B28" s="80"/>
    </row>
    <row r="29" spans="1:109" ht="13.2" x14ac:dyDescent="0.2">
      <c r="B29" s="80"/>
    </row>
    <row r="30" spans="1:109" ht="13.2" x14ac:dyDescent="0.2">
      <c r="B30" s="80"/>
    </row>
    <row r="31" spans="1:109" ht="13.2" x14ac:dyDescent="0.2">
      <c r="B31" s="80"/>
    </row>
    <row r="32" spans="1:109" ht="13.2" x14ac:dyDescent="0.2">
      <c r="B32" s="80"/>
    </row>
    <row r="33" spans="2:109" ht="13.2" x14ac:dyDescent="0.2">
      <c r="B33" s="80"/>
    </row>
    <row r="34" spans="2:109" ht="13.2" x14ac:dyDescent="0.2">
      <c r="B34" s="80"/>
    </row>
    <row r="35" spans="2:109" ht="13.2" x14ac:dyDescent="0.2">
      <c r="B35" s="80"/>
    </row>
    <row r="36" spans="2:109" ht="13.2" x14ac:dyDescent="0.2">
      <c r="B36" s="80"/>
    </row>
    <row r="37" spans="2:109" ht="13.2" x14ac:dyDescent="0.2">
      <c r="B37" s="80"/>
    </row>
    <row r="38" spans="2:109" ht="13.2" x14ac:dyDescent="0.2">
      <c r="B38" s="80"/>
    </row>
    <row r="39" spans="2:109" ht="13.2" x14ac:dyDescent="0.2">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5"/>
    </row>
    <row r="40" spans="2:109" ht="13.2" x14ac:dyDescent="0.2">
      <c r="B40" s="303"/>
      <c r="DD40" s="303"/>
      <c r="DE40" s="159"/>
    </row>
    <row r="41" spans="2:109" ht="16.2" x14ac:dyDescent="0.2">
      <c r="B41" s="82" t="s">
        <v>561</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0"/>
    </row>
    <row r="42" spans="2:109" ht="13.2" x14ac:dyDescent="0.2">
      <c r="B42" s="80"/>
      <c r="G42" s="307"/>
      <c r="I42" s="298"/>
      <c r="J42" s="298"/>
      <c r="K42" s="298"/>
      <c r="AM42" s="307"/>
      <c r="AN42" s="307" t="s">
        <v>562</v>
      </c>
      <c r="AP42" s="298"/>
      <c r="AQ42" s="298"/>
      <c r="AR42" s="298"/>
      <c r="AY42" s="307"/>
      <c r="BA42" s="298"/>
      <c r="BB42" s="298"/>
      <c r="BC42" s="298"/>
      <c r="BK42" s="307"/>
      <c r="BM42" s="298"/>
      <c r="BN42" s="298"/>
      <c r="BO42" s="298"/>
      <c r="BW42" s="307"/>
      <c r="BY42" s="298"/>
      <c r="BZ42" s="298"/>
      <c r="CA42" s="298"/>
      <c r="CI42" s="307"/>
      <c r="CK42" s="298"/>
      <c r="CL42" s="298"/>
      <c r="CM42" s="298"/>
      <c r="CU42" s="307"/>
      <c r="CW42" s="298"/>
      <c r="CX42" s="298"/>
      <c r="CY42" s="298"/>
    </row>
    <row r="43" spans="2:109" ht="13.5" customHeight="1" x14ac:dyDescent="0.2">
      <c r="B43" s="80"/>
      <c r="AN43" s="1091" t="s">
        <v>219</v>
      </c>
      <c r="AO43" s="1092"/>
      <c r="AP43" s="1092"/>
      <c r="AQ43" s="1092"/>
      <c r="AR43" s="1092"/>
      <c r="AS43" s="1092"/>
      <c r="AT43" s="1092"/>
      <c r="AU43" s="1092"/>
      <c r="AV43" s="1092"/>
      <c r="AW43" s="1092"/>
      <c r="AX43" s="1092"/>
      <c r="AY43" s="1092"/>
      <c r="AZ43" s="1092"/>
      <c r="BA43" s="1092"/>
      <c r="BB43" s="1092"/>
      <c r="BC43" s="1092"/>
      <c r="BD43" s="1092"/>
      <c r="BE43" s="1092"/>
      <c r="BF43" s="1092"/>
      <c r="BG43" s="1092"/>
      <c r="BH43" s="1092"/>
      <c r="BI43" s="1092"/>
      <c r="BJ43" s="1092"/>
      <c r="BK43" s="1092"/>
      <c r="BL43" s="1092"/>
      <c r="BM43" s="1092"/>
      <c r="BN43" s="1092"/>
      <c r="BO43" s="1092"/>
      <c r="BP43" s="1092"/>
      <c r="BQ43" s="1092"/>
      <c r="BR43" s="1092"/>
      <c r="BS43" s="1092"/>
      <c r="BT43" s="1092"/>
      <c r="BU43" s="1092"/>
      <c r="BV43" s="1092"/>
      <c r="BW43" s="1092"/>
      <c r="BX43" s="1092"/>
      <c r="BY43" s="1092"/>
      <c r="BZ43" s="1092"/>
      <c r="CA43" s="1092"/>
      <c r="CB43" s="1092"/>
      <c r="CC43" s="1092"/>
      <c r="CD43" s="1092"/>
      <c r="CE43" s="1092"/>
      <c r="CF43" s="1092"/>
      <c r="CG43" s="1092"/>
      <c r="CH43" s="1092"/>
      <c r="CI43" s="1092"/>
      <c r="CJ43" s="1092"/>
      <c r="CK43" s="1092"/>
      <c r="CL43" s="1092"/>
      <c r="CM43" s="1092"/>
      <c r="CN43" s="1092"/>
      <c r="CO43" s="1092"/>
      <c r="CP43" s="1092"/>
      <c r="CQ43" s="1092"/>
      <c r="CR43" s="1092"/>
      <c r="CS43" s="1092"/>
      <c r="CT43" s="1092"/>
      <c r="CU43" s="1092"/>
      <c r="CV43" s="1092"/>
      <c r="CW43" s="1092"/>
      <c r="CX43" s="1092"/>
      <c r="CY43" s="1092"/>
      <c r="CZ43" s="1092"/>
      <c r="DA43" s="1092"/>
      <c r="DB43" s="1092"/>
      <c r="DC43" s="1093"/>
    </row>
    <row r="44" spans="2:109" ht="13.2" x14ac:dyDescent="0.2">
      <c r="B44" s="80"/>
      <c r="AN44" s="1094"/>
      <c r="AO44" s="1095"/>
      <c r="AP44" s="1095"/>
      <c r="AQ44" s="1095"/>
      <c r="AR44" s="1095"/>
      <c r="AS44" s="1095"/>
      <c r="AT44" s="1095"/>
      <c r="AU44" s="1095"/>
      <c r="AV44" s="1095"/>
      <c r="AW44" s="1095"/>
      <c r="AX44" s="1095"/>
      <c r="AY44" s="1095"/>
      <c r="AZ44" s="1095"/>
      <c r="BA44" s="1095"/>
      <c r="BB44" s="1095"/>
      <c r="BC44" s="1095"/>
      <c r="BD44" s="1095"/>
      <c r="BE44" s="1095"/>
      <c r="BF44" s="1095"/>
      <c r="BG44" s="1095"/>
      <c r="BH44" s="1095"/>
      <c r="BI44" s="1095"/>
      <c r="BJ44" s="1095"/>
      <c r="BK44" s="1095"/>
      <c r="BL44" s="1095"/>
      <c r="BM44" s="1095"/>
      <c r="BN44" s="1095"/>
      <c r="BO44" s="1095"/>
      <c r="BP44" s="1095"/>
      <c r="BQ44" s="1095"/>
      <c r="BR44" s="1095"/>
      <c r="BS44" s="1095"/>
      <c r="BT44" s="1095"/>
      <c r="BU44" s="1095"/>
      <c r="BV44" s="1095"/>
      <c r="BW44" s="1095"/>
      <c r="BX44" s="1095"/>
      <c r="BY44" s="1095"/>
      <c r="BZ44" s="1095"/>
      <c r="CA44" s="1095"/>
      <c r="CB44" s="1095"/>
      <c r="CC44" s="1095"/>
      <c r="CD44" s="1095"/>
      <c r="CE44" s="1095"/>
      <c r="CF44" s="1095"/>
      <c r="CG44" s="1095"/>
      <c r="CH44" s="1095"/>
      <c r="CI44" s="1095"/>
      <c r="CJ44" s="1095"/>
      <c r="CK44" s="1095"/>
      <c r="CL44" s="1095"/>
      <c r="CM44" s="1095"/>
      <c r="CN44" s="1095"/>
      <c r="CO44" s="1095"/>
      <c r="CP44" s="1095"/>
      <c r="CQ44" s="1095"/>
      <c r="CR44" s="1095"/>
      <c r="CS44" s="1095"/>
      <c r="CT44" s="1095"/>
      <c r="CU44" s="1095"/>
      <c r="CV44" s="1095"/>
      <c r="CW44" s="1095"/>
      <c r="CX44" s="1095"/>
      <c r="CY44" s="1095"/>
      <c r="CZ44" s="1095"/>
      <c r="DA44" s="1095"/>
      <c r="DB44" s="1095"/>
      <c r="DC44" s="1096"/>
    </row>
    <row r="45" spans="2:109" ht="13.2" x14ac:dyDescent="0.2">
      <c r="B45" s="80"/>
      <c r="AN45" s="1094"/>
      <c r="AO45" s="1095"/>
      <c r="AP45" s="1095"/>
      <c r="AQ45" s="1095"/>
      <c r="AR45" s="1095"/>
      <c r="AS45" s="1095"/>
      <c r="AT45" s="1095"/>
      <c r="AU45" s="1095"/>
      <c r="AV45" s="1095"/>
      <c r="AW45" s="1095"/>
      <c r="AX45" s="1095"/>
      <c r="AY45" s="1095"/>
      <c r="AZ45" s="1095"/>
      <c r="BA45" s="1095"/>
      <c r="BB45" s="1095"/>
      <c r="BC45" s="1095"/>
      <c r="BD45" s="1095"/>
      <c r="BE45" s="1095"/>
      <c r="BF45" s="1095"/>
      <c r="BG45" s="1095"/>
      <c r="BH45" s="1095"/>
      <c r="BI45" s="1095"/>
      <c r="BJ45" s="1095"/>
      <c r="BK45" s="1095"/>
      <c r="BL45" s="1095"/>
      <c r="BM45" s="1095"/>
      <c r="BN45" s="1095"/>
      <c r="BO45" s="1095"/>
      <c r="BP45" s="1095"/>
      <c r="BQ45" s="1095"/>
      <c r="BR45" s="1095"/>
      <c r="BS45" s="1095"/>
      <c r="BT45" s="1095"/>
      <c r="BU45" s="1095"/>
      <c r="BV45" s="1095"/>
      <c r="BW45" s="1095"/>
      <c r="BX45" s="1095"/>
      <c r="BY45" s="1095"/>
      <c r="BZ45" s="1095"/>
      <c r="CA45" s="1095"/>
      <c r="CB45" s="1095"/>
      <c r="CC45" s="1095"/>
      <c r="CD45" s="1095"/>
      <c r="CE45" s="1095"/>
      <c r="CF45" s="1095"/>
      <c r="CG45" s="1095"/>
      <c r="CH45" s="1095"/>
      <c r="CI45" s="1095"/>
      <c r="CJ45" s="1095"/>
      <c r="CK45" s="1095"/>
      <c r="CL45" s="1095"/>
      <c r="CM45" s="1095"/>
      <c r="CN45" s="1095"/>
      <c r="CO45" s="1095"/>
      <c r="CP45" s="1095"/>
      <c r="CQ45" s="1095"/>
      <c r="CR45" s="1095"/>
      <c r="CS45" s="1095"/>
      <c r="CT45" s="1095"/>
      <c r="CU45" s="1095"/>
      <c r="CV45" s="1095"/>
      <c r="CW45" s="1095"/>
      <c r="CX45" s="1095"/>
      <c r="CY45" s="1095"/>
      <c r="CZ45" s="1095"/>
      <c r="DA45" s="1095"/>
      <c r="DB45" s="1095"/>
      <c r="DC45" s="1096"/>
    </row>
    <row r="46" spans="2:109" ht="13.2" x14ac:dyDescent="0.2">
      <c r="B46" s="80"/>
      <c r="AN46" s="1094"/>
      <c r="AO46" s="1095"/>
      <c r="AP46" s="1095"/>
      <c r="AQ46" s="1095"/>
      <c r="AR46" s="1095"/>
      <c r="AS46" s="1095"/>
      <c r="AT46" s="1095"/>
      <c r="AU46" s="1095"/>
      <c r="AV46" s="1095"/>
      <c r="AW46" s="1095"/>
      <c r="AX46" s="1095"/>
      <c r="AY46" s="1095"/>
      <c r="AZ46" s="1095"/>
      <c r="BA46" s="1095"/>
      <c r="BB46" s="1095"/>
      <c r="BC46" s="1095"/>
      <c r="BD46" s="1095"/>
      <c r="BE46" s="1095"/>
      <c r="BF46" s="1095"/>
      <c r="BG46" s="1095"/>
      <c r="BH46" s="1095"/>
      <c r="BI46" s="1095"/>
      <c r="BJ46" s="1095"/>
      <c r="BK46" s="1095"/>
      <c r="BL46" s="1095"/>
      <c r="BM46" s="1095"/>
      <c r="BN46" s="1095"/>
      <c r="BO46" s="1095"/>
      <c r="BP46" s="1095"/>
      <c r="BQ46" s="1095"/>
      <c r="BR46" s="1095"/>
      <c r="BS46" s="1095"/>
      <c r="BT46" s="1095"/>
      <c r="BU46" s="1095"/>
      <c r="BV46" s="1095"/>
      <c r="BW46" s="1095"/>
      <c r="BX46" s="1095"/>
      <c r="BY46" s="1095"/>
      <c r="BZ46" s="1095"/>
      <c r="CA46" s="1095"/>
      <c r="CB46" s="1095"/>
      <c r="CC46" s="1095"/>
      <c r="CD46" s="1095"/>
      <c r="CE46" s="1095"/>
      <c r="CF46" s="1095"/>
      <c r="CG46" s="1095"/>
      <c r="CH46" s="1095"/>
      <c r="CI46" s="1095"/>
      <c r="CJ46" s="1095"/>
      <c r="CK46" s="1095"/>
      <c r="CL46" s="1095"/>
      <c r="CM46" s="1095"/>
      <c r="CN46" s="1095"/>
      <c r="CO46" s="1095"/>
      <c r="CP46" s="1095"/>
      <c r="CQ46" s="1095"/>
      <c r="CR46" s="1095"/>
      <c r="CS46" s="1095"/>
      <c r="CT46" s="1095"/>
      <c r="CU46" s="1095"/>
      <c r="CV46" s="1095"/>
      <c r="CW46" s="1095"/>
      <c r="CX46" s="1095"/>
      <c r="CY46" s="1095"/>
      <c r="CZ46" s="1095"/>
      <c r="DA46" s="1095"/>
      <c r="DB46" s="1095"/>
      <c r="DC46" s="1096"/>
    </row>
    <row r="47" spans="2:109" ht="13.2" x14ac:dyDescent="0.2">
      <c r="B47" s="80"/>
      <c r="AN47" s="1097"/>
      <c r="AO47" s="1098"/>
      <c r="AP47" s="1098"/>
      <c r="AQ47" s="1098"/>
      <c r="AR47" s="1098"/>
      <c r="AS47" s="1098"/>
      <c r="AT47" s="1098"/>
      <c r="AU47" s="1098"/>
      <c r="AV47" s="1098"/>
      <c r="AW47" s="1098"/>
      <c r="AX47" s="1098"/>
      <c r="AY47" s="1098"/>
      <c r="AZ47" s="1098"/>
      <c r="BA47" s="1098"/>
      <c r="BB47" s="1098"/>
      <c r="BC47" s="1098"/>
      <c r="BD47" s="1098"/>
      <c r="BE47" s="1098"/>
      <c r="BF47" s="1098"/>
      <c r="BG47" s="1098"/>
      <c r="BH47" s="1098"/>
      <c r="BI47" s="1098"/>
      <c r="BJ47" s="1098"/>
      <c r="BK47" s="1098"/>
      <c r="BL47" s="1098"/>
      <c r="BM47" s="1098"/>
      <c r="BN47" s="1098"/>
      <c r="BO47" s="1098"/>
      <c r="BP47" s="1098"/>
      <c r="BQ47" s="1098"/>
      <c r="BR47" s="1098"/>
      <c r="BS47" s="1098"/>
      <c r="BT47" s="1098"/>
      <c r="BU47" s="1098"/>
      <c r="BV47" s="1098"/>
      <c r="BW47" s="1098"/>
      <c r="BX47" s="1098"/>
      <c r="BY47" s="1098"/>
      <c r="BZ47" s="1098"/>
      <c r="CA47" s="1098"/>
      <c r="CB47" s="1098"/>
      <c r="CC47" s="1098"/>
      <c r="CD47" s="1098"/>
      <c r="CE47" s="1098"/>
      <c r="CF47" s="1098"/>
      <c r="CG47" s="1098"/>
      <c r="CH47" s="1098"/>
      <c r="CI47" s="1098"/>
      <c r="CJ47" s="1098"/>
      <c r="CK47" s="1098"/>
      <c r="CL47" s="1098"/>
      <c r="CM47" s="1098"/>
      <c r="CN47" s="1098"/>
      <c r="CO47" s="1098"/>
      <c r="CP47" s="1098"/>
      <c r="CQ47" s="1098"/>
      <c r="CR47" s="1098"/>
      <c r="CS47" s="1098"/>
      <c r="CT47" s="1098"/>
      <c r="CU47" s="1098"/>
      <c r="CV47" s="1098"/>
      <c r="CW47" s="1098"/>
      <c r="CX47" s="1098"/>
      <c r="CY47" s="1098"/>
      <c r="CZ47" s="1098"/>
      <c r="DA47" s="1098"/>
      <c r="DB47" s="1098"/>
      <c r="DC47" s="1099"/>
    </row>
    <row r="48" spans="2:109" ht="13.2" x14ac:dyDescent="0.2">
      <c r="B48" s="80"/>
      <c r="H48" s="309"/>
      <c r="I48" s="309"/>
      <c r="J48" s="309"/>
      <c r="AN48" s="309"/>
      <c r="AO48" s="309"/>
      <c r="AP48" s="309"/>
      <c r="AZ48" s="309"/>
      <c r="BA48" s="309"/>
      <c r="BB48" s="309"/>
      <c r="BL48" s="309"/>
      <c r="BM48" s="309"/>
      <c r="BN48" s="309"/>
      <c r="BX48" s="309"/>
      <c r="BY48" s="309"/>
      <c r="BZ48" s="309"/>
      <c r="CJ48" s="309"/>
      <c r="CK48" s="309"/>
      <c r="CL48" s="309"/>
      <c r="CV48" s="309"/>
      <c r="CW48" s="309"/>
      <c r="CX48" s="309"/>
    </row>
    <row r="49" spans="1:109" ht="13.2" x14ac:dyDescent="0.2">
      <c r="B49" s="80"/>
      <c r="AN49" s="46" t="s">
        <v>170</v>
      </c>
    </row>
    <row r="50" spans="1:109" ht="13.2" x14ac:dyDescent="0.2">
      <c r="B50" s="80"/>
      <c r="G50" s="1085"/>
      <c r="H50" s="1085"/>
      <c r="I50" s="1085"/>
      <c r="J50" s="1085"/>
      <c r="K50" s="313"/>
      <c r="L50" s="313"/>
      <c r="M50" s="317"/>
      <c r="N50" s="317"/>
      <c r="AN50" s="1103"/>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087" t="s">
        <v>411</v>
      </c>
      <c r="BQ50" s="1087"/>
      <c r="BR50" s="1087"/>
      <c r="BS50" s="1087"/>
      <c r="BT50" s="1087"/>
      <c r="BU50" s="1087"/>
      <c r="BV50" s="1087"/>
      <c r="BW50" s="1087"/>
      <c r="BX50" s="1087" t="s">
        <v>351</v>
      </c>
      <c r="BY50" s="1087"/>
      <c r="BZ50" s="1087"/>
      <c r="CA50" s="1087"/>
      <c r="CB50" s="1087"/>
      <c r="CC50" s="1087"/>
      <c r="CD50" s="1087"/>
      <c r="CE50" s="1087"/>
      <c r="CF50" s="1087" t="s">
        <v>5</v>
      </c>
      <c r="CG50" s="1087"/>
      <c r="CH50" s="1087"/>
      <c r="CI50" s="1087"/>
      <c r="CJ50" s="1087"/>
      <c r="CK50" s="1087"/>
      <c r="CL50" s="1087"/>
      <c r="CM50" s="1087"/>
      <c r="CN50" s="1087" t="s">
        <v>501</v>
      </c>
      <c r="CO50" s="1087"/>
      <c r="CP50" s="1087"/>
      <c r="CQ50" s="1087"/>
      <c r="CR50" s="1087"/>
      <c r="CS50" s="1087"/>
      <c r="CT50" s="1087"/>
      <c r="CU50" s="1087"/>
      <c r="CV50" s="1087" t="s">
        <v>458</v>
      </c>
      <c r="CW50" s="1087"/>
      <c r="CX50" s="1087"/>
      <c r="CY50" s="1087"/>
      <c r="CZ50" s="1087"/>
      <c r="DA50" s="1087"/>
      <c r="DB50" s="1087"/>
      <c r="DC50" s="1087"/>
    </row>
    <row r="51" spans="1:109" ht="13.5" customHeight="1" x14ac:dyDescent="0.2">
      <c r="B51" s="80"/>
      <c r="G51" s="1100"/>
      <c r="H51" s="1100"/>
      <c r="I51" s="1102"/>
      <c r="J51" s="1102"/>
      <c r="K51" s="1101"/>
      <c r="L51" s="1101"/>
      <c r="M51" s="1101"/>
      <c r="N51" s="1101"/>
      <c r="AM51" s="309"/>
      <c r="AN51" s="1088" t="s">
        <v>563</v>
      </c>
      <c r="AO51" s="1088"/>
      <c r="AP51" s="1088"/>
      <c r="AQ51" s="1088"/>
      <c r="AR51" s="1088"/>
      <c r="AS51" s="1088"/>
      <c r="AT51" s="1088"/>
      <c r="AU51" s="1088"/>
      <c r="AV51" s="1088"/>
      <c r="AW51" s="1088"/>
      <c r="AX51" s="1088"/>
      <c r="AY51" s="1088"/>
      <c r="AZ51" s="1088"/>
      <c r="BA51" s="1088"/>
      <c r="BB51" s="1088" t="s">
        <v>564</v>
      </c>
      <c r="BC51" s="1088"/>
      <c r="BD51" s="1088"/>
      <c r="BE51" s="1088"/>
      <c r="BF51" s="1088"/>
      <c r="BG51" s="1088"/>
      <c r="BH51" s="1088"/>
      <c r="BI51" s="1088"/>
      <c r="BJ51" s="1088"/>
      <c r="BK51" s="1088"/>
      <c r="BL51" s="1088"/>
      <c r="BM51" s="1088"/>
      <c r="BN51" s="1088"/>
      <c r="BO51" s="1088"/>
      <c r="BP51" s="1084">
        <v>82.2</v>
      </c>
      <c r="BQ51" s="1084"/>
      <c r="BR51" s="1084"/>
      <c r="BS51" s="1084"/>
      <c r="BT51" s="1084"/>
      <c r="BU51" s="1084"/>
      <c r="BV51" s="1084"/>
      <c r="BW51" s="1084"/>
      <c r="BX51" s="1084">
        <v>82.6</v>
      </c>
      <c r="BY51" s="1084"/>
      <c r="BZ51" s="1084"/>
      <c r="CA51" s="1084"/>
      <c r="CB51" s="1084"/>
      <c r="CC51" s="1084"/>
      <c r="CD51" s="1084"/>
      <c r="CE51" s="1084"/>
      <c r="CF51" s="1084">
        <v>71.8</v>
      </c>
      <c r="CG51" s="1084"/>
      <c r="CH51" s="1084"/>
      <c r="CI51" s="1084"/>
      <c r="CJ51" s="1084"/>
      <c r="CK51" s="1084"/>
      <c r="CL51" s="1084"/>
      <c r="CM51" s="1084"/>
      <c r="CN51" s="1084">
        <v>59.4</v>
      </c>
      <c r="CO51" s="1084"/>
      <c r="CP51" s="1084"/>
      <c r="CQ51" s="1084"/>
      <c r="CR51" s="1084"/>
      <c r="CS51" s="1084"/>
      <c r="CT51" s="1084"/>
      <c r="CU51" s="1084"/>
      <c r="CV51" s="1084">
        <v>40.799999999999997</v>
      </c>
      <c r="CW51" s="1084"/>
      <c r="CX51" s="1084"/>
      <c r="CY51" s="1084"/>
      <c r="CZ51" s="1084"/>
      <c r="DA51" s="1084"/>
      <c r="DB51" s="1084"/>
      <c r="DC51" s="1084"/>
    </row>
    <row r="52" spans="1:109" ht="13.2" x14ac:dyDescent="0.2">
      <c r="B52" s="80"/>
      <c r="G52" s="1100"/>
      <c r="H52" s="1100"/>
      <c r="I52" s="1102"/>
      <c r="J52" s="1102"/>
      <c r="K52" s="1101"/>
      <c r="L52" s="1101"/>
      <c r="M52" s="1101"/>
      <c r="N52" s="1101"/>
      <c r="AM52" s="309"/>
      <c r="AN52" s="1088"/>
      <c r="AO52" s="1088"/>
      <c r="AP52" s="1088"/>
      <c r="AQ52" s="1088"/>
      <c r="AR52" s="1088"/>
      <c r="AS52" s="1088"/>
      <c r="AT52" s="1088"/>
      <c r="AU52" s="1088"/>
      <c r="AV52" s="1088"/>
      <c r="AW52" s="1088"/>
      <c r="AX52" s="1088"/>
      <c r="AY52" s="1088"/>
      <c r="AZ52" s="1088"/>
      <c r="BA52" s="1088"/>
      <c r="BB52" s="1088"/>
      <c r="BC52" s="1088"/>
      <c r="BD52" s="1088"/>
      <c r="BE52" s="1088"/>
      <c r="BF52" s="1088"/>
      <c r="BG52" s="1088"/>
      <c r="BH52" s="1088"/>
      <c r="BI52" s="1088"/>
      <c r="BJ52" s="1088"/>
      <c r="BK52" s="1088"/>
      <c r="BL52" s="1088"/>
      <c r="BM52" s="1088"/>
      <c r="BN52" s="1088"/>
      <c r="BO52" s="1088"/>
      <c r="BP52" s="1084"/>
      <c r="BQ52" s="1084"/>
      <c r="BR52" s="1084"/>
      <c r="BS52" s="1084"/>
      <c r="BT52" s="1084"/>
      <c r="BU52" s="1084"/>
      <c r="BV52" s="1084"/>
      <c r="BW52" s="1084"/>
      <c r="BX52" s="1084"/>
      <c r="BY52" s="1084"/>
      <c r="BZ52" s="1084"/>
      <c r="CA52" s="1084"/>
      <c r="CB52" s="1084"/>
      <c r="CC52" s="1084"/>
      <c r="CD52" s="1084"/>
      <c r="CE52" s="1084"/>
      <c r="CF52" s="1084"/>
      <c r="CG52" s="1084"/>
      <c r="CH52" s="1084"/>
      <c r="CI52" s="1084"/>
      <c r="CJ52" s="1084"/>
      <c r="CK52" s="1084"/>
      <c r="CL52" s="1084"/>
      <c r="CM52" s="1084"/>
      <c r="CN52" s="1084"/>
      <c r="CO52" s="1084"/>
      <c r="CP52" s="1084"/>
      <c r="CQ52" s="1084"/>
      <c r="CR52" s="1084"/>
      <c r="CS52" s="1084"/>
      <c r="CT52" s="1084"/>
      <c r="CU52" s="1084"/>
      <c r="CV52" s="1084"/>
      <c r="CW52" s="1084"/>
      <c r="CX52" s="1084"/>
      <c r="CY52" s="1084"/>
      <c r="CZ52" s="1084"/>
      <c r="DA52" s="1084"/>
      <c r="DB52" s="1084"/>
      <c r="DC52" s="1084"/>
    </row>
    <row r="53" spans="1:109" ht="13.2" x14ac:dyDescent="0.2">
      <c r="A53" s="298"/>
      <c r="B53" s="80"/>
      <c r="G53" s="1100"/>
      <c r="H53" s="1100"/>
      <c r="I53" s="1085"/>
      <c r="J53" s="1085"/>
      <c r="K53" s="1101"/>
      <c r="L53" s="1101"/>
      <c r="M53" s="1101"/>
      <c r="N53" s="1101"/>
      <c r="AM53" s="309"/>
      <c r="AN53" s="1088"/>
      <c r="AO53" s="1088"/>
      <c r="AP53" s="1088"/>
      <c r="AQ53" s="1088"/>
      <c r="AR53" s="1088"/>
      <c r="AS53" s="1088"/>
      <c r="AT53" s="1088"/>
      <c r="AU53" s="1088"/>
      <c r="AV53" s="1088"/>
      <c r="AW53" s="1088"/>
      <c r="AX53" s="1088"/>
      <c r="AY53" s="1088"/>
      <c r="AZ53" s="1088"/>
      <c r="BA53" s="1088"/>
      <c r="BB53" s="1088" t="s">
        <v>565</v>
      </c>
      <c r="BC53" s="1088"/>
      <c r="BD53" s="1088"/>
      <c r="BE53" s="1088"/>
      <c r="BF53" s="1088"/>
      <c r="BG53" s="1088"/>
      <c r="BH53" s="1088"/>
      <c r="BI53" s="1088"/>
      <c r="BJ53" s="1088"/>
      <c r="BK53" s="1088"/>
      <c r="BL53" s="1088"/>
      <c r="BM53" s="1088"/>
      <c r="BN53" s="1088"/>
      <c r="BO53" s="1088"/>
      <c r="BP53" s="1084">
        <v>48.7</v>
      </c>
      <c r="BQ53" s="1084"/>
      <c r="BR53" s="1084"/>
      <c r="BS53" s="1084"/>
      <c r="BT53" s="1084"/>
      <c r="BU53" s="1084"/>
      <c r="BV53" s="1084"/>
      <c r="BW53" s="1084"/>
      <c r="BX53" s="1084">
        <v>49.6</v>
      </c>
      <c r="BY53" s="1084"/>
      <c r="BZ53" s="1084"/>
      <c r="CA53" s="1084"/>
      <c r="CB53" s="1084"/>
      <c r="CC53" s="1084"/>
      <c r="CD53" s="1084"/>
      <c r="CE53" s="1084"/>
      <c r="CF53" s="1084">
        <v>51.1</v>
      </c>
      <c r="CG53" s="1084"/>
      <c r="CH53" s="1084"/>
      <c r="CI53" s="1084"/>
      <c r="CJ53" s="1084"/>
      <c r="CK53" s="1084"/>
      <c r="CL53" s="1084"/>
      <c r="CM53" s="1084"/>
      <c r="CN53" s="1084">
        <v>52.9</v>
      </c>
      <c r="CO53" s="1084"/>
      <c r="CP53" s="1084"/>
      <c r="CQ53" s="1084"/>
      <c r="CR53" s="1084"/>
      <c r="CS53" s="1084"/>
      <c r="CT53" s="1084"/>
      <c r="CU53" s="1084"/>
      <c r="CV53" s="1084">
        <v>54.2</v>
      </c>
      <c r="CW53" s="1084"/>
      <c r="CX53" s="1084"/>
      <c r="CY53" s="1084"/>
      <c r="CZ53" s="1084"/>
      <c r="DA53" s="1084"/>
      <c r="DB53" s="1084"/>
      <c r="DC53" s="1084"/>
    </row>
    <row r="54" spans="1:109" ht="13.2" x14ac:dyDescent="0.2">
      <c r="A54" s="298"/>
      <c r="B54" s="80"/>
      <c r="G54" s="1100"/>
      <c r="H54" s="1100"/>
      <c r="I54" s="1085"/>
      <c r="J54" s="1085"/>
      <c r="K54" s="1101"/>
      <c r="L54" s="1101"/>
      <c r="M54" s="1101"/>
      <c r="N54" s="1101"/>
      <c r="AM54" s="309"/>
      <c r="AN54" s="1088"/>
      <c r="AO54" s="1088"/>
      <c r="AP54" s="1088"/>
      <c r="AQ54" s="1088"/>
      <c r="AR54" s="1088"/>
      <c r="AS54" s="1088"/>
      <c r="AT54" s="1088"/>
      <c r="AU54" s="1088"/>
      <c r="AV54" s="1088"/>
      <c r="AW54" s="1088"/>
      <c r="AX54" s="1088"/>
      <c r="AY54" s="1088"/>
      <c r="AZ54" s="1088"/>
      <c r="BA54" s="1088"/>
      <c r="BB54" s="1088"/>
      <c r="BC54" s="1088"/>
      <c r="BD54" s="1088"/>
      <c r="BE54" s="1088"/>
      <c r="BF54" s="1088"/>
      <c r="BG54" s="1088"/>
      <c r="BH54" s="1088"/>
      <c r="BI54" s="1088"/>
      <c r="BJ54" s="1088"/>
      <c r="BK54" s="1088"/>
      <c r="BL54" s="1088"/>
      <c r="BM54" s="1088"/>
      <c r="BN54" s="1088"/>
      <c r="BO54" s="1088"/>
      <c r="BP54" s="1084"/>
      <c r="BQ54" s="1084"/>
      <c r="BR54" s="1084"/>
      <c r="BS54" s="1084"/>
      <c r="BT54" s="1084"/>
      <c r="BU54" s="1084"/>
      <c r="BV54" s="1084"/>
      <c r="BW54" s="1084"/>
      <c r="BX54" s="1084"/>
      <c r="BY54" s="1084"/>
      <c r="BZ54" s="1084"/>
      <c r="CA54" s="1084"/>
      <c r="CB54" s="1084"/>
      <c r="CC54" s="1084"/>
      <c r="CD54" s="1084"/>
      <c r="CE54" s="1084"/>
      <c r="CF54" s="1084"/>
      <c r="CG54" s="1084"/>
      <c r="CH54" s="1084"/>
      <c r="CI54" s="1084"/>
      <c r="CJ54" s="1084"/>
      <c r="CK54" s="1084"/>
      <c r="CL54" s="1084"/>
      <c r="CM54" s="1084"/>
      <c r="CN54" s="1084"/>
      <c r="CO54" s="1084"/>
      <c r="CP54" s="1084"/>
      <c r="CQ54" s="1084"/>
      <c r="CR54" s="1084"/>
      <c r="CS54" s="1084"/>
      <c r="CT54" s="1084"/>
      <c r="CU54" s="1084"/>
      <c r="CV54" s="1084"/>
      <c r="CW54" s="1084"/>
      <c r="CX54" s="1084"/>
      <c r="CY54" s="1084"/>
      <c r="CZ54" s="1084"/>
      <c r="DA54" s="1084"/>
      <c r="DB54" s="1084"/>
      <c r="DC54" s="1084"/>
    </row>
    <row r="55" spans="1:109" ht="13.2" x14ac:dyDescent="0.2">
      <c r="A55" s="298"/>
      <c r="B55" s="80"/>
      <c r="G55" s="1085"/>
      <c r="H55" s="1085"/>
      <c r="I55" s="1085"/>
      <c r="J55" s="1085"/>
      <c r="K55" s="1101"/>
      <c r="L55" s="1101"/>
      <c r="M55" s="1101"/>
      <c r="N55" s="1101"/>
      <c r="AN55" s="1087" t="s">
        <v>68</v>
      </c>
      <c r="AO55" s="1087"/>
      <c r="AP55" s="1087"/>
      <c r="AQ55" s="1087"/>
      <c r="AR55" s="1087"/>
      <c r="AS55" s="1087"/>
      <c r="AT55" s="1087"/>
      <c r="AU55" s="1087"/>
      <c r="AV55" s="1087"/>
      <c r="AW55" s="1087"/>
      <c r="AX55" s="1087"/>
      <c r="AY55" s="1087"/>
      <c r="AZ55" s="1087"/>
      <c r="BA55" s="1087"/>
      <c r="BB55" s="1088" t="s">
        <v>564</v>
      </c>
      <c r="BC55" s="1088"/>
      <c r="BD55" s="1088"/>
      <c r="BE55" s="1088"/>
      <c r="BF55" s="1088"/>
      <c r="BG55" s="1088"/>
      <c r="BH55" s="1088"/>
      <c r="BI55" s="1088"/>
      <c r="BJ55" s="1088"/>
      <c r="BK55" s="1088"/>
      <c r="BL55" s="1088"/>
      <c r="BM55" s="1088"/>
      <c r="BN55" s="1088"/>
      <c r="BO55" s="1088"/>
      <c r="BP55" s="1084">
        <v>31.3</v>
      </c>
      <c r="BQ55" s="1084"/>
      <c r="BR55" s="1084"/>
      <c r="BS55" s="1084"/>
      <c r="BT55" s="1084"/>
      <c r="BU55" s="1084"/>
      <c r="BV55" s="1084"/>
      <c r="BW55" s="1084"/>
      <c r="BX55" s="1084">
        <v>25.3</v>
      </c>
      <c r="BY55" s="1084"/>
      <c r="BZ55" s="1084"/>
      <c r="CA55" s="1084"/>
      <c r="CB55" s="1084"/>
      <c r="CC55" s="1084"/>
      <c r="CD55" s="1084"/>
      <c r="CE55" s="1084"/>
      <c r="CF55" s="1084">
        <v>25.5</v>
      </c>
      <c r="CG55" s="1084"/>
      <c r="CH55" s="1084"/>
      <c r="CI55" s="1084"/>
      <c r="CJ55" s="1084"/>
      <c r="CK55" s="1084"/>
      <c r="CL55" s="1084"/>
      <c r="CM55" s="1084"/>
      <c r="CN55" s="1084">
        <v>25.1</v>
      </c>
      <c r="CO55" s="1084"/>
      <c r="CP55" s="1084"/>
      <c r="CQ55" s="1084"/>
      <c r="CR55" s="1084"/>
      <c r="CS55" s="1084"/>
      <c r="CT55" s="1084"/>
      <c r="CU55" s="1084"/>
      <c r="CV55" s="1084">
        <v>18</v>
      </c>
      <c r="CW55" s="1084"/>
      <c r="CX55" s="1084"/>
      <c r="CY55" s="1084"/>
      <c r="CZ55" s="1084"/>
      <c r="DA55" s="1084"/>
      <c r="DB55" s="1084"/>
      <c r="DC55" s="1084"/>
    </row>
    <row r="56" spans="1:109" ht="13.2" x14ac:dyDescent="0.2">
      <c r="A56" s="298"/>
      <c r="B56" s="80"/>
      <c r="G56" s="1085"/>
      <c r="H56" s="1085"/>
      <c r="I56" s="1085"/>
      <c r="J56" s="1085"/>
      <c r="K56" s="1101"/>
      <c r="L56" s="1101"/>
      <c r="M56" s="1101"/>
      <c r="N56" s="1101"/>
      <c r="AN56" s="1087"/>
      <c r="AO56" s="1087"/>
      <c r="AP56" s="1087"/>
      <c r="AQ56" s="1087"/>
      <c r="AR56" s="1087"/>
      <c r="AS56" s="1087"/>
      <c r="AT56" s="1087"/>
      <c r="AU56" s="1087"/>
      <c r="AV56" s="1087"/>
      <c r="AW56" s="1087"/>
      <c r="AX56" s="1087"/>
      <c r="AY56" s="1087"/>
      <c r="AZ56" s="1087"/>
      <c r="BA56" s="1087"/>
      <c r="BB56" s="1088"/>
      <c r="BC56" s="1088"/>
      <c r="BD56" s="1088"/>
      <c r="BE56" s="1088"/>
      <c r="BF56" s="1088"/>
      <c r="BG56" s="1088"/>
      <c r="BH56" s="1088"/>
      <c r="BI56" s="1088"/>
      <c r="BJ56" s="1088"/>
      <c r="BK56" s="1088"/>
      <c r="BL56" s="1088"/>
      <c r="BM56" s="1088"/>
      <c r="BN56" s="1088"/>
      <c r="BO56" s="1088"/>
      <c r="BP56" s="1084"/>
      <c r="BQ56" s="1084"/>
      <c r="BR56" s="1084"/>
      <c r="BS56" s="1084"/>
      <c r="BT56" s="1084"/>
      <c r="BU56" s="1084"/>
      <c r="BV56" s="1084"/>
      <c r="BW56" s="1084"/>
      <c r="BX56" s="1084"/>
      <c r="BY56" s="1084"/>
      <c r="BZ56" s="1084"/>
      <c r="CA56" s="1084"/>
      <c r="CB56" s="1084"/>
      <c r="CC56" s="1084"/>
      <c r="CD56" s="1084"/>
      <c r="CE56" s="1084"/>
      <c r="CF56" s="1084"/>
      <c r="CG56" s="1084"/>
      <c r="CH56" s="1084"/>
      <c r="CI56" s="1084"/>
      <c r="CJ56" s="1084"/>
      <c r="CK56" s="1084"/>
      <c r="CL56" s="1084"/>
      <c r="CM56" s="1084"/>
      <c r="CN56" s="1084"/>
      <c r="CO56" s="1084"/>
      <c r="CP56" s="1084"/>
      <c r="CQ56" s="1084"/>
      <c r="CR56" s="1084"/>
      <c r="CS56" s="1084"/>
      <c r="CT56" s="1084"/>
      <c r="CU56" s="1084"/>
      <c r="CV56" s="1084"/>
      <c r="CW56" s="1084"/>
      <c r="CX56" s="1084"/>
      <c r="CY56" s="1084"/>
      <c r="CZ56" s="1084"/>
      <c r="DA56" s="1084"/>
      <c r="DB56" s="1084"/>
      <c r="DC56" s="1084"/>
    </row>
    <row r="57" spans="1:109" s="298" customFormat="1" ht="13.2" x14ac:dyDescent="0.2">
      <c r="B57" s="304"/>
      <c r="G57" s="1085"/>
      <c r="H57" s="1085"/>
      <c r="I57" s="1089"/>
      <c r="J57" s="1089"/>
      <c r="K57" s="1101"/>
      <c r="L57" s="1101"/>
      <c r="M57" s="1101"/>
      <c r="N57" s="1101"/>
      <c r="AM57" s="46"/>
      <c r="AN57" s="1087"/>
      <c r="AO57" s="1087"/>
      <c r="AP57" s="1087"/>
      <c r="AQ57" s="1087"/>
      <c r="AR57" s="1087"/>
      <c r="AS57" s="1087"/>
      <c r="AT57" s="1087"/>
      <c r="AU57" s="1087"/>
      <c r="AV57" s="1087"/>
      <c r="AW57" s="1087"/>
      <c r="AX57" s="1087"/>
      <c r="AY57" s="1087"/>
      <c r="AZ57" s="1087"/>
      <c r="BA57" s="1087"/>
      <c r="BB57" s="1088" t="s">
        <v>565</v>
      </c>
      <c r="BC57" s="1088"/>
      <c r="BD57" s="1088"/>
      <c r="BE57" s="1088"/>
      <c r="BF57" s="1088"/>
      <c r="BG57" s="1088"/>
      <c r="BH57" s="1088"/>
      <c r="BI57" s="1088"/>
      <c r="BJ57" s="1088"/>
      <c r="BK57" s="1088"/>
      <c r="BL57" s="1088"/>
      <c r="BM57" s="1088"/>
      <c r="BN57" s="1088"/>
      <c r="BO57" s="1088"/>
      <c r="BP57" s="1084">
        <v>58.4</v>
      </c>
      <c r="BQ57" s="1084"/>
      <c r="BR57" s="1084"/>
      <c r="BS57" s="1084"/>
      <c r="BT57" s="1084"/>
      <c r="BU57" s="1084"/>
      <c r="BV57" s="1084"/>
      <c r="BW57" s="1084"/>
      <c r="BX57" s="1084">
        <v>59.7</v>
      </c>
      <c r="BY57" s="1084"/>
      <c r="BZ57" s="1084"/>
      <c r="CA57" s="1084"/>
      <c r="CB57" s="1084"/>
      <c r="CC57" s="1084"/>
      <c r="CD57" s="1084"/>
      <c r="CE57" s="1084"/>
      <c r="CF57" s="1084">
        <v>60.9</v>
      </c>
      <c r="CG57" s="1084"/>
      <c r="CH57" s="1084"/>
      <c r="CI57" s="1084"/>
      <c r="CJ57" s="1084"/>
      <c r="CK57" s="1084"/>
      <c r="CL57" s="1084"/>
      <c r="CM57" s="1084"/>
      <c r="CN57" s="1084">
        <v>61</v>
      </c>
      <c r="CO57" s="1084"/>
      <c r="CP57" s="1084"/>
      <c r="CQ57" s="1084"/>
      <c r="CR57" s="1084"/>
      <c r="CS57" s="1084"/>
      <c r="CT57" s="1084"/>
      <c r="CU57" s="1084"/>
      <c r="CV57" s="1084">
        <v>62.4</v>
      </c>
      <c r="CW57" s="1084"/>
      <c r="CX57" s="1084"/>
      <c r="CY57" s="1084"/>
      <c r="CZ57" s="1084"/>
      <c r="DA57" s="1084"/>
      <c r="DB57" s="1084"/>
      <c r="DC57" s="1084"/>
      <c r="DD57" s="321"/>
      <c r="DE57" s="304"/>
    </row>
    <row r="58" spans="1:109" s="298" customFormat="1" ht="13.2" x14ac:dyDescent="0.2">
      <c r="A58" s="46"/>
      <c r="B58" s="304"/>
      <c r="G58" s="1085"/>
      <c r="H58" s="1085"/>
      <c r="I58" s="1089"/>
      <c r="J58" s="1089"/>
      <c r="K58" s="1101"/>
      <c r="L58" s="1101"/>
      <c r="M58" s="1101"/>
      <c r="N58" s="1101"/>
      <c r="AM58" s="46"/>
      <c r="AN58" s="1087"/>
      <c r="AO58" s="1087"/>
      <c r="AP58" s="1087"/>
      <c r="AQ58" s="1087"/>
      <c r="AR58" s="1087"/>
      <c r="AS58" s="1087"/>
      <c r="AT58" s="1087"/>
      <c r="AU58" s="1087"/>
      <c r="AV58" s="1087"/>
      <c r="AW58" s="1087"/>
      <c r="AX58" s="1087"/>
      <c r="AY58" s="1087"/>
      <c r="AZ58" s="1087"/>
      <c r="BA58" s="1087"/>
      <c r="BB58" s="1088"/>
      <c r="BC58" s="1088"/>
      <c r="BD58" s="1088"/>
      <c r="BE58" s="1088"/>
      <c r="BF58" s="1088"/>
      <c r="BG58" s="1088"/>
      <c r="BH58" s="1088"/>
      <c r="BI58" s="1088"/>
      <c r="BJ58" s="1088"/>
      <c r="BK58" s="1088"/>
      <c r="BL58" s="1088"/>
      <c r="BM58" s="1088"/>
      <c r="BN58" s="1088"/>
      <c r="BO58" s="1088"/>
      <c r="BP58" s="1084"/>
      <c r="BQ58" s="1084"/>
      <c r="BR58" s="1084"/>
      <c r="BS58" s="1084"/>
      <c r="BT58" s="1084"/>
      <c r="BU58" s="1084"/>
      <c r="BV58" s="1084"/>
      <c r="BW58" s="1084"/>
      <c r="BX58" s="1084"/>
      <c r="BY58" s="1084"/>
      <c r="BZ58" s="1084"/>
      <c r="CA58" s="1084"/>
      <c r="CB58" s="1084"/>
      <c r="CC58" s="1084"/>
      <c r="CD58" s="1084"/>
      <c r="CE58" s="1084"/>
      <c r="CF58" s="1084"/>
      <c r="CG58" s="1084"/>
      <c r="CH58" s="1084"/>
      <c r="CI58" s="1084"/>
      <c r="CJ58" s="1084"/>
      <c r="CK58" s="1084"/>
      <c r="CL58" s="1084"/>
      <c r="CM58" s="1084"/>
      <c r="CN58" s="1084"/>
      <c r="CO58" s="1084"/>
      <c r="CP58" s="1084"/>
      <c r="CQ58" s="1084"/>
      <c r="CR58" s="1084"/>
      <c r="CS58" s="1084"/>
      <c r="CT58" s="1084"/>
      <c r="CU58" s="1084"/>
      <c r="CV58" s="1084"/>
      <c r="CW58" s="1084"/>
      <c r="CX58" s="1084"/>
      <c r="CY58" s="1084"/>
      <c r="CZ58" s="1084"/>
      <c r="DA58" s="1084"/>
      <c r="DB58" s="1084"/>
      <c r="DC58" s="1084"/>
      <c r="DD58" s="321"/>
      <c r="DE58" s="304"/>
    </row>
    <row r="59" spans="1:109" s="298" customFormat="1" ht="13.2" x14ac:dyDescent="0.2">
      <c r="A59" s="46"/>
      <c r="B59" s="304"/>
      <c r="K59" s="314"/>
      <c r="L59" s="314"/>
      <c r="M59" s="314"/>
      <c r="N59" s="314"/>
      <c r="AQ59" s="314"/>
      <c r="AR59" s="314"/>
      <c r="AS59" s="314"/>
      <c r="AT59" s="314"/>
      <c r="BC59" s="314"/>
      <c r="BD59" s="314"/>
      <c r="BE59" s="314"/>
      <c r="BF59" s="314"/>
      <c r="BO59" s="314"/>
      <c r="BP59" s="314"/>
      <c r="BQ59" s="314"/>
      <c r="BR59" s="314"/>
      <c r="CA59" s="314"/>
      <c r="CB59" s="314"/>
      <c r="CC59" s="314"/>
      <c r="CD59" s="314"/>
      <c r="CM59" s="314"/>
      <c r="CN59" s="314"/>
      <c r="CO59" s="314"/>
      <c r="CP59" s="314"/>
      <c r="CY59" s="314"/>
      <c r="CZ59" s="314"/>
      <c r="DA59" s="314"/>
      <c r="DB59" s="314"/>
      <c r="DC59" s="314"/>
      <c r="DD59" s="321"/>
      <c r="DE59" s="304"/>
    </row>
    <row r="60" spans="1:109" s="298" customFormat="1" ht="13.2" x14ac:dyDescent="0.2">
      <c r="A60" s="46"/>
      <c r="B60" s="304"/>
      <c r="K60" s="314"/>
      <c r="L60" s="314"/>
      <c r="M60" s="314"/>
      <c r="N60" s="314"/>
      <c r="AQ60" s="314"/>
      <c r="AR60" s="314"/>
      <c r="AS60" s="314"/>
      <c r="AT60" s="314"/>
      <c r="BC60" s="314"/>
      <c r="BD60" s="314"/>
      <c r="BE60" s="314"/>
      <c r="BF60" s="314"/>
      <c r="BO60" s="314"/>
      <c r="BP60" s="314"/>
      <c r="BQ60" s="314"/>
      <c r="BR60" s="314"/>
      <c r="CA60" s="314"/>
      <c r="CB60" s="314"/>
      <c r="CC60" s="314"/>
      <c r="CD60" s="314"/>
      <c r="CM60" s="314"/>
      <c r="CN60" s="314"/>
      <c r="CO60" s="314"/>
      <c r="CP60" s="314"/>
      <c r="CY60" s="314"/>
      <c r="CZ60" s="314"/>
      <c r="DA60" s="314"/>
      <c r="DB60" s="314"/>
      <c r="DC60" s="314"/>
      <c r="DD60" s="321"/>
      <c r="DE60" s="304"/>
    </row>
    <row r="61" spans="1:109" s="298" customFormat="1" ht="13.2" x14ac:dyDescent="0.2">
      <c r="A61" s="46"/>
      <c r="B61" s="305"/>
      <c r="C61" s="306"/>
      <c r="D61" s="306"/>
      <c r="E61" s="306"/>
      <c r="F61" s="306"/>
      <c r="G61" s="306"/>
      <c r="H61" s="306"/>
      <c r="I61" s="306"/>
      <c r="J61" s="306"/>
      <c r="K61" s="306"/>
      <c r="L61" s="306"/>
      <c r="M61" s="318"/>
      <c r="N61" s="318"/>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18"/>
      <c r="AT61" s="318"/>
      <c r="AU61" s="306"/>
      <c r="AV61" s="306"/>
      <c r="AW61" s="306"/>
      <c r="AX61" s="306"/>
      <c r="AY61" s="306"/>
      <c r="AZ61" s="306"/>
      <c r="BA61" s="306"/>
      <c r="BB61" s="306"/>
      <c r="BC61" s="306"/>
      <c r="BD61" s="306"/>
      <c r="BE61" s="318"/>
      <c r="BF61" s="318"/>
      <c r="BG61" s="306"/>
      <c r="BH61" s="306"/>
      <c r="BI61" s="306"/>
      <c r="BJ61" s="306"/>
      <c r="BK61" s="306"/>
      <c r="BL61" s="306"/>
      <c r="BM61" s="306"/>
      <c r="BN61" s="306"/>
      <c r="BO61" s="306"/>
      <c r="BP61" s="306"/>
      <c r="BQ61" s="318"/>
      <c r="BR61" s="318"/>
      <c r="BS61" s="306"/>
      <c r="BT61" s="306"/>
      <c r="BU61" s="306"/>
      <c r="BV61" s="306"/>
      <c r="BW61" s="306"/>
      <c r="BX61" s="306"/>
      <c r="BY61" s="306"/>
      <c r="BZ61" s="306"/>
      <c r="CA61" s="306"/>
      <c r="CB61" s="306"/>
      <c r="CC61" s="318"/>
      <c r="CD61" s="318"/>
      <c r="CE61" s="306"/>
      <c r="CF61" s="306"/>
      <c r="CG61" s="306"/>
      <c r="CH61" s="306"/>
      <c r="CI61" s="306"/>
      <c r="CJ61" s="306"/>
      <c r="CK61" s="306"/>
      <c r="CL61" s="306"/>
      <c r="CM61" s="306"/>
      <c r="CN61" s="306"/>
      <c r="CO61" s="318"/>
      <c r="CP61" s="318"/>
      <c r="CQ61" s="306"/>
      <c r="CR61" s="306"/>
      <c r="CS61" s="306"/>
      <c r="CT61" s="306"/>
      <c r="CU61" s="306"/>
      <c r="CV61" s="306"/>
      <c r="CW61" s="306"/>
      <c r="CX61" s="306"/>
      <c r="CY61" s="306"/>
      <c r="CZ61" s="306"/>
      <c r="DA61" s="318"/>
      <c r="DB61" s="318"/>
      <c r="DC61" s="318"/>
      <c r="DD61" s="322"/>
      <c r="DE61" s="304"/>
    </row>
    <row r="62" spans="1:109" ht="13.2" x14ac:dyDescent="0.2">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159"/>
    </row>
    <row r="63" spans="1:109" ht="16.2" x14ac:dyDescent="0.2">
      <c r="B63" s="88" t="s">
        <v>325</v>
      </c>
    </row>
    <row r="64" spans="1:109" ht="13.2" x14ac:dyDescent="0.2">
      <c r="B64" s="80"/>
      <c r="G64" s="307"/>
      <c r="N64" s="320"/>
      <c r="AM64" s="307"/>
      <c r="AN64" s="307" t="s">
        <v>562</v>
      </c>
      <c r="AP64" s="298"/>
      <c r="AQ64" s="298"/>
      <c r="AR64" s="298"/>
      <c r="AY64" s="307"/>
      <c r="BA64" s="298"/>
      <c r="BB64" s="298"/>
      <c r="BC64" s="298"/>
      <c r="BK64" s="307"/>
      <c r="BM64" s="298"/>
      <c r="BN64" s="298"/>
      <c r="BO64" s="298"/>
      <c r="BW64" s="307"/>
      <c r="BY64" s="298"/>
      <c r="BZ64" s="298"/>
      <c r="CA64" s="298"/>
      <c r="CI64" s="307"/>
      <c r="CK64" s="298"/>
      <c r="CL64" s="298"/>
      <c r="CM64" s="298"/>
      <c r="CU64" s="307"/>
      <c r="CW64" s="298"/>
      <c r="CX64" s="298"/>
      <c r="CY64" s="298"/>
    </row>
    <row r="65" spans="2:107" ht="13.2" x14ac:dyDescent="0.2">
      <c r="B65" s="80"/>
      <c r="AN65" s="1091" t="s">
        <v>566</v>
      </c>
      <c r="AO65" s="1092"/>
      <c r="AP65" s="1092"/>
      <c r="AQ65" s="1092"/>
      <c r="AR65" s="1092"/>
      <c r="AS65" s="1092"/>
      <c r="AT65" s="1092"/>
      <c r="AU65" s="1092"/>
      <c r="AV65" s="1092"/>
      <c r="AW65" s="1092"/>
      <c r="AX65" s="1092"/>
      <c r="AY65" s="1092"/>
      <c r="AZ65" s="1092"/>
      <c r="BA65" s="1092"/>
      <c r="BB65" s="1092"/>
      <c r="BC65" s="1092"/>
      <c r="BD65" s="1092"/>
      <c r="BE65" s="1092"/>
      <c r="BF65" s="1092"/>
      <c r="BG65" s="1092"/>
      <c r="BH65" s="1092"/>
      <c r="BI65" s="1092"/>
      <c r="BJ65" s="1092"/>
      <c r="BK65" s="1092"/>
      <c r="BL65" s="1092"/>
      <c r="BM65" s="1092"/>
      <c r="BN65" s="1092"/>
      <c r="BO65" s="1092"/>
      <c r="BP65" s="1092"/>
      <c r="BQ65" s="1092"/>
      <c r="BR65" s="1092"/>
      <c r="BS65" s="1092"/>
      <c r="BT65" s="1092"/>
      <c r="BU65" s="1092"/>
      <c r="BV65" s="1092"/>
      <c r="BW65" s="1092"/>
      <c r="BX65" s="1092"/>
      <c r="BY65" s="1092"/>
      <c r="BZ65" s="1092"/>
      <c r="CA65" s="1092"/>
      <c r="CB65" s="1092"/>
      <c r="CC65" s="1092"/>
      <c r="CD65" s="1092"/>
      <c r="CE65" s="1092"/>
      <c r="CF65" s="1092"/>
      <c r="CG65" s="1092"/>
      <c r="CH65" s="1092"/>
      <c r="CI65" s="1092"/>
      <c r="CJ65" s="1092"/>
      <c r="CK65" s="1092"/>
      <c r="CL65" s="1092"/>
      <c r="CM65" s="1092"/>
      <c r="CN65" s="1092"/>
      <c r="CO65" s="1092"/>
      <c r="CP65" s="1092"/>
      <c r="CQ65" s="1092"/>
      <c r="CR65" s="1092"/>
      <c r="CS65" s="1092"/>
      <c r="CT65" s="1092"/>
      <c r="CU65" s="1092"/>
      <c r="CV65" s="1092"/>
      <c r="CW65" s="1092"/>
      <c r="CX65" s="1092"/>
      <c r="CY65" s="1092"/>
      <c r="CZ65" s="1092"/>
      <c r="DA65" s="1092"/>
      <c r="DB65" s="1092"/>
      <c r="DC65" s="1093"/>
    </row>
    <row r="66" spans="2:107" ht="13.2" x14ac:dyDescent="0.2">
      <c r="B66" s="80"/>
      <c r="AN66" s="1094"/>
      <c r="AO66" s="1095"/>
      <c r="AP66" s="1095"/>
      <c r="AQ66" s="1095"/>
      <c r="AR66" s="1095"/>
      <c r="AS66" s="1095"/>
      <c r="AT66" s="1095"/>
      <c r="AU66" s="1095"/>
      <c r="AV66" s="1095"/>
      <c r="AW66" s="1095"/>
      <c r="AX66" s="1095"/>
      <c r="AY66" s="1095"/>
      <c r="AZ66" s="1095"/>
      <c r="BA66" s="1095"/>
      <c r="BB66" s="1095"/>
      <c r="BC66" s="1095"/>
      <c r="BD66" s="1095"/>
      <c r="BE66" s="1095"/>
      <c r="BF66" s="1095"/>
      <c r="BG66" s="1095"/>
      <c r="BH66" s="1095"/>
      <c r="BI66" s="1095"/>
      <c r="BJ66" s="1095"/>
      <c r="BK66" s="1095"/>
      <c r="BL66" s="1095"/>
      <c r="BM66" s="1095"/>
      <c r="BN66" s="1095"/>
      <c r="BO66" s="1095"/>
      <c r="BP66" s="1095"/>
      <c r="BQ66" s="1095"/>
      <c r="BR66" s="1095"/>
      <c r="BS66" s="1095"/>
      <c r="BT66" s="1095"/>
      <c r="BU66" s="1095"/>
      <c r="BV66" s="1095"/>
      <c r="BW66" s="1095"/>
      <c r="BX66" s="1095"/>
      <c r="BY66" s="1095"/>
      <c r="BZ66" s="1095"/>
      <c r="CA66" s="1095"/>
      <c r="CB66" s="1095"/>
      <c r="CC66" s="1095"/>
      <c r="CD66" s="1095"/>
      <c r="CE66" s="1095"/>
      <c r="CF66" s="1095"/>
      <c r="CG66" s="1095"/>
      <c r="CH66" s="1095"/>
      <c r="CI66" s="1095"/>
      <c r="CJ66" s="1095"/>
      <c r="CK66" s="1095"/>
      <c r="CL66" s="1095"/>
      <c r="CM66" s="1095"/>
      <c r="CN66" s="1095"/>
      <c r="CO66" s="1095"/>
      <c r="CP66" s="1095"/>
      <c r="CQ66" s="1095"/>
      <c r="CR66" s="1095"/>
      <c r="CS66" s="1095"/>
      <c r="CT66" s="1095"/>
      <c r="CU66" s="1095"/>
      <c r="CV66" s="1095"/>
      <c r="CW66" s="1095"/>
      <c r="CX66" s="1095"/>
      <c r="CY66" s="1095"/>
      <c r="CZ66" s="1095"/>
      <c r="DA66" s="1095"/>
      <c r="DB66" s="1095"/>
      <c r="DC66" s="1096"/>
    </row>
    <row r="67" spans="2:107" ht="13.2" x14ac:dyDescent="0.2">
      <c r="B67" s="80"/>
      <c r="AN67" s="1094"/>
      <c r="AO67" s="1095"/>
      <c r="AP67" s="1095"/>
      <c r="AQ67" s="1095"/>
      <c r="AR67" s="1095"/>
      <c r="AS67" s="1095"/>
      <c r="AT67" s="1095"/>
      <c r="AU67" s="1095"/>
      <c r="AV67" s="1095"/>
      <c r="AW67" s="1095"/>
      <c r="AX67" s="1095"/>
      <c r="AY67" s="1095"/>
      <c r="AZ67" s="1095"/>
      <c r="BA67" s="1095"/>
      <c r="BB67" s="1095"/>
      <c r="BC67" s="1095"/>
      <c r="BD67" s="1095"/>
      <c r="BE67" s="1095"/>
      <c r="BF67" s="1095"/>
      <c r="BG67" s="1095"/>
      <c r="BH67" s="1095"/>
      <c r="BI67" s="1095"/>
      <c r="BJ67" s="1095"/>
      <c r="BK67" s="1095"/>
      <c r="BL67" s="1095"/>
      <c r="BM67" s="1095"/>
      <c r="BN67" s="1095"/>
      <c r="BO67" s="1095"/>
      <c r="BP67" s="1095"/>
      <c r="BQ67" s="1095"/>
      <c r="BR67" s="1095"/>
      <c r="BS67" s="1095"/>
      <c r="BT67" s="1095"/>
      <c r="BU67" s="1095"/>
      <c r="BV67" s="1095"/>
      <c r="BW67" s="1095"/>
      <c r="BX67" s="1095"/>
      <c r="BY67" s="1095"/>
      <c r="BZ67" s="1095"/>
      <c r="CA67" s="1095"/>
      <c r="CB67" s="1095"/>
      <c r="CC67" s="1095"/>
      <c r="CD67" s="1095"/>
      <c r="CE67" s="1095"/>
      <c r="CF67" s="1095"/>
      <c r="CG67" s="1095"/>
      <c r="CH67" s="1095"/>
      <c r="CI67" s="1095"/>
      <c r="CJ67" s="1095"/>
      <c r="CK67" s="1095"/>
      <c r="CL67" s="1095"/>
      <c r="CM67" s="1095"/>
      <c r="CN67" s="1095"/>
      <c r="CO67" s="1095"/>
      <c r="CP67" s="1095"/>
      <c r="CQ67" s="1095"/>
      <c r="CR67" s="1095"/>
      <c r="CS67" s="1095"/>
      <c r="CT67" s="1095"/>
      <c r="CU67" s="1095"/>
      <c r="CV67" s="1095"/>
      <c r="CW67" s="1095"/>
      <c r="CX67" s="1095"/>
      <c r="CY67" s="1095"/>
      <c r="CZ67" s="1095"/>
      <c r="DA67" s="1095"/>
      <c r="DB67" s="1095"/>
      <c r="DC67" s="1096"/>
    </row>
    <row r="68" spans="2:107" ht="13.2" x14ac:dyDescent="0.2">
      <c r="B68" s="80"/>
      <c r="AN68" s="1094"/>
      <c r="AO68" s="1095"/>
      <c r="AP68" s="1095"/>
      <c r="AQ68" s="1095"/>
      <c r="AR68" s="1095"/>
      <c r="AS68" s="1095"/>
      <c r="AT68" s="1095"/>
      <c r="AU68" s="1095"/>
      <c r="AV68" s="1095"/>
      <c r="AW68" s="1095"/>
      <c r="AX68" s="1095"/>
      <c r="AY68" s="1095"/>
      <c r="AZ68" s="1095"/>
      <c r="BA68" s="1095"/>
      <c r="BB68" s="1095"/>
      <c r="BC68" s="1095"/>
      <c r="BD68" s="1095"/>
      <c r="BE68" s="1095"/>
      <c r="BF68" s="1095"/>
      <c r="BG68" s="1095"/>
      <c r="BH68" s="1095"/>
      <c r="BI68" s="1095"/>
      <c r="BJ68" s="1095"/>
      <c r="BK68" s="1095"/>
      <c r="BL68" s="1095"/>
      <c r="BM68" s="1095"/>
      <c r="BN68" s="1095"/>
      <c r="BO68" s="1095"/>
      <c r="BP68" s="1095"/>
      <c r="BQ68" s="1095"/>
      <c r="BR68" s="1095"/>
      <c r="BS68" s="1095"/>
      <c r="BT68" s="1095"/>
      <c r="BU68" s="1095"/>
      <c r="BV68" s="1095"/>
      <c r="BW68" s="1095"/>
      <c r="BX68" s="1095"/>
      <c r="BY68" s="1095"/>
      <c r="BZ68" s="1095"/>
      <c r="CA68" s="1095"/>
      <c r="CB68" s="1095"/>
      <c r="CC68" s="1095"/>
      <c r="CD68" s="1095"/>
      <c r="CE68" s="1095"/>
      <c r="CF68" s="1095"/>
      <c r="CG68" s="1095"/>
      <c r="CH68" s="1095"/>
      <c r="CI68" s="1095"/>
      <c r="CJ68" s="1095"/>
      <c r="CK68" s="1095"/>
      <c r="CL68" s="1095"/>
      <c r="CM68" s="1095"/>
      <c r="CN68" s="1095"/>
      <c r="CO68" s="1095"/>
      <c r="CP68" s="1095"/>
      <c r="CQ68" s="1095"/>
      <c r="CR68" s="1095"/>
      <c r="CS68" s="1095"/>
      <c r="CT68" s="1095"/>
      <c r="CU68" s="1095"/>
      <c r="CV68" s="1095"/>
      <c r="CW68" s="1095"/>
      <c r="CX68" s="1095"/>
      <c r="CY68" s="1095"/>
      <c r="CZ68" s="1095"/>
      <c r="DA68" s="1095"/>
      <c r="DB68" s="1095"/>
      <c r="DC68" s="1096"/>
    </row>
    <row r="69" spans="2:107" ht="13.2" x14ac:dyDescent="0.2">
      <c r="B69" s="80"/>
      <c r="AN69" s="1097"/>
      <c r="AO69" s="1098"/>
      <c r="AP69" s="1098"/>
      <c r="AQ69" s="1098"/>
      <c r="AR69" s="1098"/>
      <c r="AS69" s="1098"/>
      <c r="AT69" s="1098"/>
      <c r="AU69" s="1098"/>
      <c r="AV69" s="1098"/>
      <c r="AW69" s="1098"/>
      <c r="AX69" s="1098"/>
      <c r="AY69" s="1098"/>
      <c r="AZ69" s="1098"/>
      <c r="BA69" s="1098"/>
      <c r="BB69" s="1098"/>
      <c r="BC69" s="1098"/>
      <c r="BD69" s="1098"/>
      <c r="BE69" s="1098"/>
      <c r="BF69" s="1098"/>
      <c r="BG69" s="1098"/>
      <c r="BH69" s="1098"/>
      <c r="BI69" s="1098"/>
      <c r="BJ69" s="1098"/>
      <c r="BK69" s="1098"/>
      <c r="BL69" s="1098"/>
      <c r="BM69" s="1098"/>
      <c r="BN69" s="1098"/>
      <c r="BO69" s="1098"/>
      <c r="BP69" s="1098"/>
      <c r="BQ69" s="1098"/>
      <c r="BR69" s="1098"/>
      <c r="BS69" s="1098"/>
      <c r="BT69" s="1098"/>
      <c r="BU69" s="1098"/>
      <c r="BV69" s="1098"/>
      <c r="BW69" s="1098"/>
      <c r="BX69" s="1098"/>
      <c r="BY69" s="1098"/>
      <c r="BZ69" s="1098"/>
      <c r="CA69" s="1098"/>
      <c r="CB69" s="1098"/>
      <c r="CC69" s="1098"/>
      <c r="CD69" s="1098"/>
      <c r="CE69" s="1098"/>
      <c r="CF69" s="1098"/>
      <c r="CG69" s="1098"/>
      <c r="CH69" s="1098"/>
      <c r="CI69" s="1098"/>
      <c r="CJ69" s="1098"/>
      <c r="CK69" s="1098"/>
      <c r="CL69" s="1098"/>
      <c r="CM69" s="1098"/>
      <c r="CN69" s="1098"/>
      <c r="CO69" s="1098"/>
      <c r="CP69" s="1098"/>
      <c r="CQ69" s="1098"/>
      <c r="CR69" s="1098"/>
      <c r="CS69" s="1098"/>
      <c r="CT69" s="1098"/>
      <c r="CU69" s="1098"/>
      <c r="CV69" s="1098"/>
      <c r="CW69" s="1098"/>
      <c r="CX69" s="1098"/>
      <c r="CY69" s="1098"/>
      <c r="CZ69" s="1098"/>
      <c r="DA69" s="1098"/>
      <c r="DB69" s="1098"/>
      <c r="DC69" s="1099"/>
    </row>
    <row r="70" spans="2:107" ht="13.2" x14ac:dyDescent="0.2">
      <c r="B70" s="80"/>
      <c r="H70" s="310"/>
      <c r="I70" s="310"/>
      <c r="J70" s="312"/>
      <c r="K70" s="312"/>
      <c r="L70" s="316"/>
      <c r="M70" s="312"/>
      <c r="N70" s="316"/>
      <c r="AN70" s="309"/>
      <c r="AO70" s="309"/>
      <c r="AP70" s="309"/>
      <c r="AZ70" s="309"/>
      <c r="BA70" s="309"/>
      <c r="BB70" s="309"/>
      <c r="BL70" s="309"/>
      <c r="BM70" s="309"/>
      <c r="BN70" s="309"/>
      <c r="BX70" s="309"/>
      <c r="BY70" s="309"/>
      <c r="BZ70" s="309"/>
      <c r="CJ70" s="309"/>
      <c r="CK70" s="309"/>
      <c r="CL70" s="309"/>
      <c r="CV70" s="309"/>
      <c r="CW70" s="309"/>
      <c r="CX70" s="309"/>
    </row>
    <row r="71" spans="2:107" ht="13.2" x14ac:dyDescent="0.2">
      <c r="B71" s="80"/>
      <c r="G71" s="308"/>
      <c r="I71" s="311"/>
      <c r="J71" s="312"/>
      <c r="K71" s="312"/>
      <c r="L71" s="316"/>
      <c r="M71" s="312"/>
      <c r="N71" s="316"/>
      <c r="AM71" s="308"/>
      <c r="AN71" s="46" t="s">
        <v>170</v>
      </c>
    </row>
    <row r="72" spans="2:107" ht="13.2" x14ac:dyDescent="0.2">
      <c r="B72" s="80"/>
      <c r="G72" s="1085"/>
      <c r="H72" s="1085"/>
      <c r="I72" s="1085"/>
      <c r="J72" s="1085"/>
      <c r="K72" s="313"/>
      <c r="L72" s="313"/>
      <c r="M72" s="317"/>
      <c r="N72" s="317"/>
      <c r="AN72" s="1103"/>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087" t="s">
        <v>411</v>
      </c>
      <c r="BQ72" s="1087"/>
      <c r="BR72" s="1087"/>
      <c r="BS72" s="1087"/>
      <c r="BT72" s="1087"/>
      <c r="BU72" s="1087"/>
      <c r="BV72" s="1087"/>
      <c r="BW72" s="1087"/>
      <c r="BX72" s="1087" t="s">
        <v>351</v>
      </c>
      <c r="BY72" s="1087"/>
      <c r="BZ72" s="1087"/>
      <c r="CA72" s="1087"/>
      <c r="CB72" s="1087"/>
      <c r="CC72" s="1087"/>
      <c r="CD72" s="1087"/>
      <c r="CE72" s="1087"/>
      <c r="CF72" s="1087" t="s">
        <v>5</v>
      </c>
      <c r="CG72" s="1087"/>
      <c r="CH72" s="1087"/>
      <c r="CI72" s="1087"/>
      <c r="CJ72" s="1087"/>
      <c r="CK72" s="1087"/>
      <c r="CL72" s="1087"/>
      <c r="CM72" s="1087"/>
      <c r="CN72" s="1087" t="s">
        <v>501</v>
      </c>
      <c r="CO72" s="1087"/>
      <c r="CP72" s="1087"/>
      <c r="CQ72" s="1087"/>
      <c r="CR72" s="1087"/>
      <c r="CS72" s="1087"/>
      <c r="CT72" s="1087"/>
      <c r="CU72" s="1087"/>
      <c r="CV72" s="1087" t="s">
        <v>458</v>
      </c>
      <c r="CW72" s="1087"/>
      <c r="CX72" s="1087"/>
      <c r="CY72" s="1087"/>
      <c r="CZ72" s="1087"/>
      <c r="DA72" s="1087"/>
      <c r="DB72" s="1087"/>
      <c r="DC72" s="1087"/>
    </row>
    <row r="73" spans="2:107" ht="13.2" x14ac:dyDescent="0.2">
      <c r="B73" s="80"/>
      <c r="G73" s="1100"/>
      <c r="H73" s="1100"/>
      <c r="I73" s="1100"/>
      <c r="J73" s="1100"/>
      <c r="K73" s="1086"/>
      <c r="L73" s="1086"/>
      <c r="M73" s="1086"/>
      <c r="N73" s="1086"/>
      <c r="AM73" s="309"/>
      <c r="AN73" s="1088" t="s">
        <v>563</v>
      </c>
      <c r="AO73" s="1088"/>
      <c r="AP73" s="1088"/>
      <c r="AQ73" s="1088"/>
      <c r="AR73" s="1088"/>
      <c r="AS73" s="1088"/>
      <c r="AT73" s="1088"/>
      <c r="AU73" s="1088"/>
      <c r="AV73" s="1088"/>
      <c r="AW73" s="1088"/>
      <c r="AX73" s="1088"/>
      <c r="AY73" s="1088"/>
      <c r="AZ73" s="1088"/>
      <c r="BA73" s="1088"/>
      <c r="BB73" s="1088" t="s">
        <v>564</v>
      </c>
      <c r="BC73" s="1088"/>
      <c r="BD73" s="1088"/>
      <c r="BE73" s="1088"/>
      <c r="BF73" s="1088"/>
      <c r="BG73" s="1088"/>
      <c r="BH73" s="1088"/>
      <c r="BI73" s="1088"/>
      <c r="BJ73" s="1088"/>
      <c r="BK73" s="1088"/>
      <c r="BL73" s="1088"/>
      <c r="BM73" s="1088"/>
      <c r="BN73" s="1088"/>
      <c r="BO73" s="1088"/>
      <c r="BP73" s="1084">
        <v>82.2</v>
      </c>
      <c r="BQ73" s="1084"/>
      <c r="BR73" s="1084"/>
      <c r="BS73" s="1084"/>
      <c r="BT73" s="1084"/>
      <c r="BU73" s="1084"/>
      <c r="BV73" s="1084"/>
      <c r="BW73" s="1084"/>
      <c r="BX73" s="1084">
        <v>82.6</v>
      </c>
      <c r="BY73" s="1084"/>
      <c r="BZ73" s="1084"/>
      <c r="CA73" s="1084"/>
      <c r="CB73" s="1084"/>
      <c r="CC73" s="1084"/>
      <c r="CD73" s="1084"/>
      <c r="CE73" s="1084"/>
      <c r="CF73" s="1084">
        <v>71.8</v>
      </c>
      <c r="CG73" s="1084"/>
      <c r="CH73" s="1084"/>
      <c r="CI73" s="1084"/>
      <c r="CJ73" s="1084"/>
      <c r="CK73" s="1084"/>
      <c r="CL73" s="1084"/>
      <c r="CM73" s="1084"/>
      <c r="CN73" s="1084">
        <v>59.4</v>
      </c>
      <c r="CO73" s="1084"/>
      <c r="CP73" s="1084"/>
      <c r="CQ73" s="1084"/>
      <c r="CR73" s="1084"/>
      <c r="CS73" s="1084"/>
      <c r="CT73" s="1084"/>
      <c r="CU73" s="1084"/>
      <c r="CV73" s="1084">
        <v>40.799999999999997</v>
      </c>
      <c r="CW73" s="1084"/>
      <c r="CX73" s="1084"/>
      <c r="CY73" s="1084"/>
      <c r="CZ73" s="1084"/>
      <c r="DA73" s="1084"/>
      <c r="DB73" s="1084"/>
      <c r="DC73" s="1084"/>
    </row>
    <row r="74" spans="2:107" ht="13.2" x14ac:dyDescent="0.2">
      <c r="B74" s="80"/>
      <c r="G74" s="1100"/>
      <c r="H74" s="1100"/>
      <c r="I74" s="1100"/>
      <c r="J74" s="1100"/>
      <c r="K74" s="1086"/>
      <c r="L74" s="1086"/>
      <c r="M74" s="1086"/>
      <c r="N74" s="1086"/>
      <c r="AM74" s="309"/>
      <c r="AN74" s="1088"/>
      <c r="AO74" s="1088"/>
      <c r="AP74" s="1088"/>
      <c r="AQ74" s="1088"/>
      <c r="AR74" s="1088"/>
      <c r="AS74" s="1088"/>
      <c r="AT74" s="1088"/>
      <c r="AU74" s="1088"/>
      <c r="AV74" s="1088"/>
      <c r="AW74" s="1088"/>
      <c r="AX74" s="1088"/>
      <c r="AY74" s="1088"/>
      <c r="AZ74" s="1088"/>
      <c r="BA74" s="1088"/>
      <c r="BB74" s="1088"/>
      <c r="BC74" s="1088"/>
      <c r="BD74" s="1088"/>
      <c r="BE74" s="1088"/>
      <c r="BF74" s="1088"/>
      <c r="BG74" s="1088"/>
      <c r="BH74" s="1088"/>
      <c r="BI74" s="1088"/>
      <c r="BJ74" s="1088"/>
      <c r="BK74" s="1088"/>
      <c r="BL74" s="1088"/>
      <c r="BM74" s="1088"/>
      <c r="BN74" s="1088"/>
      <c r="BO74" s="1088"/>
      <c r="BP74" s="1084"/>
      <c r="BQ74" s="1084"/>
      <c r="BR74" s="1084"/>
      <c r="BS74" s="1084"/>
      <c r="BT74" s="1084"/>
      <c r="BU74" s="1084"/>
      <c r="BV74" s="1084"/>
      <c r="BW74" s="1084"/>
      <c r="BX74" s="1084"/>
      <c r="BY74" s="1084"/>
      <c r="BZ74" s="1084"/>
      <c r="CA74" s="1084"/>
      <c r="CB74" s="1084"/>
      <c r="CC74" s="1084"/>
      <c r="CD74" s="1084"/>
      <c r="CE74" s="1084"/>
      <c r="CF74" s="1084"/>
      <c r="CG74" s="1084"/>
      <c r="CH74" s="1084"/>
      <c r="CI74" s="1084"/>
      <c r="CJ74" s="1084"/>
      <c r="CK74" s="1084"/>
      <c r="CL74" s="1084"/>
      <c r="CM74" s="1084"/>
      <c r="CN74" s="1084"/>
      <c r="CO74" s="1084"/>
      <c r="CP74" s="1084"/>
      <c r="CQ74" s="1084"/>
      <c r="CR74" s="1084"/>
      <c r="CS74" s="1084"/>
      <c r="CT74" s="1084"/>
      <c r="CU74" s="1084"/>
      <c r="CV74" s="1084"/>
      <c r="CW74" s="1084"/>
      <c r="CX74" s="1084"/>
      <c r="CY74" s="1084"/>
      <c r="CZ74" s="1084"/>
      <c r="DA74" s="1084"/>
      <c r="DB74" s="1084"/>
      <c r="DC74" s="1084"/>
    </row>
    <row r="75" spans="2:107" ht="13.2" x14ac:dyDescent="0.2">
      <c r="B75" s="80"/>
      <c r="G75" s="1100"/>
      <c r="H75" s="1100"/>
      <c r="I75" s="1085"/>
      <c r="J75" s="1085"/>
      <c r="K75" s="1101"/>
      <c r="L75" s="1101"/>
      <c r="M75" s="1101"/>
      <c r="N75" s="1101"/>
      <c r="AM75" s="309"/>
      <c r="AN75" s="1088"/>
      <c r="AO75" s="1088"/>
      <c r="AP75" s="1088"/>
      <c r="AQ75" s="1088"/>
      <c r="AR75" s="1088"/>
      <c r="AS75" s="1088"/>
      <c r="AT75" s="1088"/>
      <c r="AU75" s="1088"/>
      <c r="AV75" s="1088"/>
      <c r="AW75" s="1088"/>
      <c r="AX75" s="1088"/>
      <c r="AY75" s="1088"/>
      <c r="AZ75" s="1088"/>
      <c r="BA75" s="1088"/>
      <c r="BB75" s="1088" t="s">
        <v>543</v>
      </c>
      <c r="BC75" s="1088"/>
      <c r="BD75" s="1088"/>
      <c r="BE75" s="1088"/>
      <c r="BF75" s="1088"/>
      <c r="BG75" s="1088"/>
      <c r="BH75" s="1088"/>
      <c r="BI75" s="1088"/>
      <c r="BJ75" s="1088"/>
      <c r="BK75" s="1088"/>
      <c r="BL75" s="1088"/>
      <c r="BM75" s="1088"/>
      <c r="BN75" s="1088"/>
      <c r="BO75" s="1088"/>
      <c r="BP75" s="1084">
        <v>11.4</v>
      </c>
      <c r="BQ75" s="1084"/>
      <c r="BR75" s="1084"/>
      <c r="BS75" s="1084"/>
      <c r="BT75" s="1084"/>
      <c r="BU75" s="1084"/>
      <c r="BV75" s="1084"/>
      <c r="BW75" s="1084"/>
      <c r="BX75" s="1084">
        <v>11.1</v>
      </c>
      <c r="BY75" s="1084"/>
      <c r="BZ75" s="1084"/>
      <c r="CA75" s="1084"/>
      <c r="CB75" s="1084"/>
      <c r="CC75" s="1084"/>
      <c r="CD75" s="1084"/>
      <c r="CE75" s="1084"/>
      <c r="CF75" s="1084">
        <v>10.8</v>
      </c>
      <c r="CG75" s="1084"/>
      <c r="CH75" s="1084"/>
      <c r="CI75" s="1084"/>
      <c r="CJ75" s="1084"/>
      <c r="CK75" s="1084"/>
      <c r="CL75" s="1084"/>
      <c r="CM75" s="1084"/>
      <c r="CN75" s="1084">
        <v>10.6</v>
      </c>
      <c r="CO75" s="1084"/>
      <c r="CP75" s="1084"/>
      <c r="CQ75" s="1084"/>
      <c r="CR75" s="1084"/>
      <c r="CS75" s="1084"/>
      <c r="CT75" s="1084"/>
      <c r="CU75" s="1084"/>
      <c r="CV75" s="1084">
        <v>10.7</v>
      </c>
      <c r="CW75" s="1084"/>
      <c r="CX75" s="1084"/>
      <c r="CY75" s="1084"/>
      <c r="CZ75" s="1084"/>
      <c r="DA75" s="1084"/>
      <c r="DB75" s="1084"/>
      <c r="DC75" s="1084"/>
    </row>
    <row r="76" spans="2:107" ht="13.2" x14ac:dyDescent="0.2">
      <c r="B76" s="80"/>
      <c r="G76" s="1100"/>
      <c r="H76" s="1100"/>
      <c r="I76" s="1085"/>
      <c r="J76" s="1085"/>
      <c r="K76" s="1101"/>
      <c r="L76" s="1101"/>
      <c r="M76" s="1101"/>
      <c r="N76" s="1101"/>
      <c r="AM76" s="309"/>
      <c r="AN76" s="1088"/>
      <c r="AO76" s="1088"/>
      <c r="AP76" s="1088"/>
      <c r="AQ76" s="1088"/>
      <c r="AR76" s="1088"/>
      <c r="AS76" s="1088"/>
      <c r="AT76" s="1088"/>
      <c r="AU76" s="1088"/>
      <c r="AV76" s="1088"/>
      <c r="AW76" s="1088"/>
      <c r="AX76" s="1088"/>
      <c r="AY76" s="1088"/>
      <c r="AZ76" s="1088"/>
      <c r="BA76" s="1088"/>
      <c r="BB76" s="1088"/>
      <c r="BC76" s="1088"/>
      <c r="BD76" s="1088"/>
      <c r="BE76" s="1088"/>
      <c r="BF76" s="1088"/>
      <c r="BG76" s="1088"/>
      <c r="BH76" s="1088"/>
      <c r="BI76" s="1088"/>
      <c r="BJ76" s="1088"/>
      <c r="BK76" s="1088"/>
      <c r="BL76" s="1088"/>
      <c r="BM76" s="1088"/>
      <c r="BN76" s="1088"/>
      <c r="BO76" s="1088"/>
      <c r="BP76" s="1084"/>
      <c r="BQ76" s="1084"/>
      <c r="BR76" s="1084"/>
      <c r="BS76" s="1084"/>
      <c r="BT76" s="1084"/>
      <c r="BU76" s="1084"/>
      <c r="BV76" s="1084"/>
      <c r="BW76" s="1084"/>
      <c r="BX76" s="1084"/>
      <c r="BY76" s="1084"/>
      <c r="BZ76" s="1084"/>
      <c r="CA76" s="1084"/>
      <c r="CB76" s="1084"/>
      <c r="CC76" s="1084"/>
      <c r="CD76" s="1084"/>
      <c r="CE76" s="1084"/>
      <c r="CF76" s="1084"/>
      <c r="CG76" s="1084"/>
      <c r="CH76" s="1084"/>
      <c r="CI76" s="1084"/>
      <c r="CJ76" s="1084"/>
      <c r="CK76" s="1084"/>
      <c r="CL76" s="1084"/>
      <c r="CM76" s="1084"/>
      <c r="CN76" s="1084"/>
      <c r="CO76" s="1084"/>
      <c r="CP76" s="1084"/>
      <c r="CQ76" s="1084"/>
      <c r="CR76" s="1084"/>
      <c r="CS76" s="1084"/>
      <c r="CT76" s="1084"/>
      <c r="CU76" s="1084"/>
      <c r="CV76" s="1084"/>
      <c r="CW76" s="1084"/>
      <c r="CX76" s="1084"/>
      <c r="CY76" s="1084"/>
      <c r="CZ76" s="1084"/>
      <c r="DA76" s="1084"/>
      <c r="DB76" s="1084"/>
      <c r="DC76" s="1084"/>
    </row>
    <row r="77" spans="2:107" ht="13.2" x14ac:dyDescent="0.2">
      <c r="B77" s="80"/>
      <c r="G77" s="1085"/>
      <c r="H77" s="1085"/>
      <c r="I77" s="1085"/>
      <c r="J77" s="1085"/>
      <c r="K77" s="1086"/>
      <c r="L77" s="1086"/>
      <c r="M77" s="1086"/>
      <c r="N77" s="1086"/>
      <c r="AN77" s="1087" t="s">
        <v>68</v>
      </c>
      <c r="AO77" s="1087"/>
      <c r="AP77" s="1087"/>
      <c r="AQ77" s="1087"/>
      <c r="AR77" s="1087"/>
      <c r="AS77" s="1087"/>
      <c r="AT77" s="1087"/>
      <c r="AU77" s="1087"/>
      <c r="AV77" s="1087"/>
      <c r="AW77" s="1087"/>
      <c r="AX77" s="1087"/>
      <c r="AY77" s="1087"/>
      <c r="AZ77" s="1087"/>
      <c r="BA77" s="1087"/>
      <c r="BB77" s="1088" t="s">
        <v>564</v>
      </c>
      <c r="BC77" s="1088"/>
      <c r="BD77" s="1088"/>
      <c r="BE77" s="1088"/>
      <c r="BF77" s="1088"/>
      <c r="BG77" s="1088"/>
      <c r="BH77" s="1088"/>
      <c r="BI77" s="1088"/>
      <c r="BJ77" s="1088"/>
      <c r="BK77" s="1088"/>
      <c r="BL77" s="1088"/>
      <c r="BM77" s="1088"/>
      <c r="BN77" s="1088"/>
      <c r="BO77" s="1088"/>
      <c r="BP77" s="1084">
        <v>31.3</v>
      </c>
      <c r="BQ77" s="1084"/>
      <c r="BR77" s="1084"/>
      <c r="BS77" s="1084"/>
      <c r="BT77" s="1084"/>
      <c r="BU77" s="1084"/>
      <c r="BV77" s="1084"/>
      <c r="BW77" s="1084"/>
      <c r="BX77" s="1084">
        <v>25.3</v>
      </c>
      <c r="BY77" s="1084"/>
      <c r="BZ77" s="1084"/>
      <c r="CA77" s="1084"/>
      <c r="CB77" s="1084"/>
      <c r="CC77" s="1084"/>
      <c r="CD77" s="1084"/>
      <c r="CE77" s="1084"/>
      <c r="CF77" s="1084">
        <v>25.5</v>
      </c>
      <c r="CG77" s="1084"/>
      <c r="CH77" s="1084"/>
      <c r="CI77" s="1084"/>
      <c r="CJ77" s="1084"/>
      <c r="CK77" s="1084"/>
      <c r="CL77" s="1084"/>
      <c r="CM77" s="1084"/>
      <c r="CN77" s="1084">
        <v>25.1</v>
      </c>
      <c r="CO77" s="1084"/>
      <c r="CP77" s="1084"/>
      <c r="CQ77" s="1084"/>
      <c r="CR77" s="1084"/>
      <c r="CS77" s="1084"/>
      <c r="CT77" s="1084"/>
      <c r="CU77" s="1084"/>
      <c r="CV77" s="1084">
        <v>18</v>
      </c>
      <c r="CW77" s="1084"/>
      <c r="CX77" s="1084"/>
      <c r="CY77" s="1084"/>
      <c r="CZ77" s="1084"/>
      <c r="DA77" s="1084"/>
      <c r="DB77" s="1084"/>
      <c r="DC77" s="1084"/>
    </row>
    <row r="78" spans="2:107" ht="13.2" x14ac:dyDescent="0.2">
      <c r="B78" s="80"/>
      <c r="G78" s="1085"/>
      <c r="H78" s="1085"/>
      <c r="I78" s="1085"/>
      <c r="J78" s="1085"/>
      <c r="K78" s="1086"/>
      <c r="L78" s="1086"/>
      <c r="M78" s="1086"/>
      <c r="N78" s="1086"/>
      <c r="AN78" s="1087"/>
      <c r="AO78" s="1087"/>
      <c r="AP78" s="1087"/>
      <c r="AQ78" s="1087"/>
      <c r="AR78" s="1087"/>
      <c r="AS78" s="1087"/>
      <c r="AT78" s="1087"/>
      <c r="AU78" s="1087"/>
      <c r="AV78" s="1087"/>
      <c r="AW78" s="1087"/>
      <c r="AX78" s="1087"/>
      <c r="AY78" s="1087"/>
      <c r="AZ78" s="1087"/>
      <c r="BA78" s="1087"/>
      <c r="BB78" s="1088"/>
      <c r="BC78" s="1088"/>
      <c r="BD78" s="1088"/>
      <c r="BE78" s="1088"/>
      <c r="BF78" s="1088"/>
      <c r="BG78" s="1088"/>
      <c r="BH78" s="1088"/>
      <c r="BI78" s="1088"/>
      <c r="BJ78" s="1088"/>
      <c r="BK78" s="1088"/>
      <c r="BL78" s="1088"/>
      <c r="BM78" s="1088"/>
      <c r="BN78" s="1088"/>
      <c r="BO78" s="1088"/>
      <c r="BP78" s="1084"/>
      <c r="BQ78" s="1084"/>
      <c r="BR78" s="1084"/>
      <c r="BS78" s="1084"/>
      <c r="BT78" s="1084"/>
      <c r="BU78" s="1084"/>
      <c r="BV78" s="1084"/>
      <c r="BW78" s="1084"/>
      <c r="BX78" s="1084"/>
      <c r="BY78" s="1084"/>
      <c r="BZ78" s="1084"/>
      <c r="CA78" s="1084"/>
      <c r="CB78" s="1084"/>
      <c r="CC78" s="1084"/>
      <c r="CD78" s="1084"/>
      <c r="CE78" s="1084"/>
      <c r="CF78" s="1084"/>
      <c r="CG78" s="1084"/>
      <c r="CH78" s="1084"/>
      <c r="CI78" s="1084"/>
      <c r="CJ78" s="1084"/>
      <c r="CK78" s="1084"/>
      <c r="CL78" s="1084"/>
      <c r="CM78" s="1084"/>
      <c r="CN78" s="1084"/>
      <c r="CO78" s="1084"/>
      <c r="CP78" s="1084"/>
      <c r="CQ78" s="1084"/>
      <c r="CR78" s="1084"/>
      <c r="CS78" s="1084"/>
      <c r="CT78" s="1084"/>
      <c r="CU78" s="1084"/>
      <c r="CV78" s="1084"/>
      <c r="CW78" s="1084"/>
      <c r="CX78" s="1084"/>
      <c r="CY78" s="1084"/>
      <c r="CZ78" s="1084"/>
      <c r="DA78" s="1084"/>
      <c r="DB78" s="1084"/>
      <c r="DC78" s="1084"/>
    </row>
    <row r="79" spans="2:107" ht="13.2" x14ac:dyDescent="0.2">
      <c r="B79" s="80"/>
      <c r="G79" s="1085"/>
      <c r="H79" s="1085"/>
      <c r="I79" s="1089"/>
      <c r="J79" s="1089"/>
      <c r="K79" s="1090"/>
      <c r="L79" s="1090"/>
      <c r="M79" s="1090"/>
      <c r="N79" s="1090"/>
      <c r="AN79" s="1087"/>
      <c r="AO79" s="1087"/>
      <c r="AP79" s="1087"/>
      <c r="AQ79" s="1087"/>
      <c r="AR79" s="1087"/>
      <c r="AS79" s="1087"/>
      <c r="AT79" s="1087"/>
      <c r="AU79" s="1087"/>
      <c r="AV79" s="1087"/>
      <c r="AW79" s="1087"/>
      <c r="AX79" s="1087"/>
      <c r="AY79" s="1087"/>
      <c r="AZ79" s="1087"/>
      <c r="BA79" s="1087"/>
      <c r="BB79" s="1088" t="s">
        <v>543</v>
      </c>
      <c r="BC79" s="1088"/>
      <c r="BD79" s="1088"/>
      <c r="BE79" s="1088"/>
      <c r="BF79" s="1088"/>
      <c r="BG79" s="1088"/>
      <c r="BH79" s="1088"/>
      <c r="BI79" s="1088"/>
      <c r="BJ79" s="1088"/>
      <c r="BK79" s="1088"/>
      <c r="BL79" s="1088"/>
      <c r="BM79" s="1088"/>
      <c r="BN79" s="1088"/>
      <c r="BO79" s="1088"/>
      <c r="BP79" s="1084">
        <v>7.2</v>
      </c>
      <c r="BQ79" s="1084"/>
      <c r="BR79" s="1084"/>
      <c r="BS79" s="1084"/>
      <c r="BT79" s="1084"/>
      <c r="BU79" s="1084"/>
      <c r="BV79" s="1084"/>
      <c r="BW79" s="1084"/>
      <c r="BX79" s="1084">
        <v>6.9</v>
      </c>
      <c r="BY79" s="1084"/>
      <c r="BZ79" s="1084"/>
      <c r="CA79" s="1084"/>
      <c r="CB79" s="1084"/>
      <c r="CC79" s="1084"/>
      <c r="CD79" s="1084"/>
      <c r="CE79" s="1084"/>
      <c r="CF79" s="1084">
        <v>6.6</v>
      </c>
      <c r="CG79" s="1084"/>
      <c r="CH79" s="1084"/>
      <c r="CI79" s="1084"/>
      <c r="CJ79" s="1084"/>
      <c r="CK79" s="1084"/>
      <c r="CL79" s="1084"/>
      <c r="CM79" s="1084"/>
      <c r="CN79" s="1084">
        <v>6.4</v>
      </c>
      <c r="CO79" s="1084"/>
      <c r="CP79" s="1084"/>
      <c r="CQ79" s="1084"/>
      <c r="CR79" s="1084"/>
      <c r="CS79" s="1084"/>
      <c r="CT79" s="1084"/>
      <c r="CU79" s="1084"/>
      <c r="CV79" s="1084">
        <v>6.6</v>
      </c>
      <c r="CW79" s="1084"/>
      <c r="CX79" s="1084"/>
      <c r="CY79" s="1084"/>
      <c r="CZ79" s="1084"/>
      <c r="DA79" s="1084"/>
      <c r="DB79" s="1084"/>
      <c r="DC79" s="1084"/>
    </row>
    <row r="80" spans="2:107" ht="13.2" x14ac:dyDescent="0.2">
      <c r="B80" s="80"/>
      <c r="G80" s="1085"/>
      <c r="H80" s="1085"/>
      <c r="I80" s="1089"/>
      <c r="J80" s="1089"/>
      <c r="K80" s="1090"/>
      <c r="L80" s="1090"/>
      <c r="M80" s="1090"/>
      <c r="N80" s="1090"/>
      <c r="AN80" s="1087"/>
      <c r="AO80" s="1087"/>
      <c r="AP80" s="1087"/>
      <c r="AQ80" s="1087"/>
      <c r="AR80" s="1087"/>
      <c r="AS80" s="1087"/>
      <c r="AT80" s="1087"/>
      <c r="AU80" s="1087"/>
      <c r="AV80" s="1087"/>
      <c r="AW80" s="1087"/>
      <c r="AX80" s="1087"/>
      <c r="AY80" s="1087"/>
      <c r="AZ80" s="1087"/>
      <c r="BA80" s="1087"/>
      <c r="BB80" s="1088"/>
      <c r="BC80" s="1088"/>
      <c r="BD80" s="1088"/>
      <c r="BE80" s="1088"/>
      <c r="BF80" s="1088"/>
      <c r="BG80" s="1088"/>
      <c r="BH80" s="1088"/>
      <c r="BI80" s="1088"/>
      <c r="BJ80" s="1088"/>
      <c r="BK80" s="1088"/>
      <c r="BL80" s="1088"/>
      <c r="BM80" s="1088"/>
      <c r="BN80" s="1088"/>
      <c r="BO80" s="1088"/>
      <c r="BP80" s="1084"/>
      <c r="BQ80" s="1084"/>
      <c r="BR80" s="1084"/>
      <c r="BS80" s="1084"/>
      <c r="BT80" s="1084"/>
      <c r="BU80" s="1084"/>
      <c r="BV80" s="1084"/>
      <c r="BW80" s="1084"/>
      <c r="BX80" s="1084"/>
      <c r="BY80" s="1084"/>
      <c r="BZ80" s="1084"/>
      <c r="CA80" s="1084"/>
      <c r="CB80" s="1084"/>
      <c r="CC80" s="1084"/>
      <c r="CD80" s="1084"/>
      <c r="CE80" s="1084"/>
      <c r="CF80" s="1084"/>
      <c r="CG80" s="1084"/>
      <c r="CH80" s="1084"/>
      <c r="CI80" s="1084"/>
      <c r="CJ80" s="1084"/>
      <c r="CK80" s="1084"/>
      <c r="CL80" s="1084"/>
      <c r="CM80" s="1084"/>
      <c r="CN80" s="1084"/>
      <c r="CO80" s="1084"/>
      <c r="CP80" s="1084"/>
      <c r="CQ80" s="1084"/>
      <c r="CR80" s="1084"/>
      <c r="CS80" s="1084"/>
      <c r="CT80" s="1084"/>
      <c r="CU80" s="1084"/>
      <c r="CV80" s="1084"/>
      <c r="CW80" s="1084"/>
      <c r="CX80" s="1084"/>
      <c r="CY80" s="1084"/>
      <c r="CZ80" s="1084"/>
      <c r="DA80" s="1084"/>
      <c r="DB80" s="1084"/>
      <c r="DC80" s="1084"/>
    </row>
    <row r="81" spans="2:109" ht="13.2" x14ac:dyDescent="0.2">
      <c r="B81" s="80"/>
    </row>
    <row r="82" spans="2:109" ht="16.2" x14ac:dyDescent="0.2">
      <c r="B82" s="80"/>
      <c r="K82" s="315"/>
      <c r="L82" s="315"/>
      <c r="M82" s="315"/>
      <c r="N82" s="315"/>
      <c r="AQ82" s="315"/>
      <c r="AR82" s="315"/>
      <c r="AS82" s="315"/>
      <c r="AT82" s="315"/>
      <c r="BC82" s="315"/>
      <c r="BD82" s="315"/>
      <c r="BE82" s="315"/>
      <c r="BF82" s="315"/>
      <c r="BO82" s="315"/>
      <c r="BP82" s="315"/>
      <c r="BQ82" s="315"/>
      <c r="BR82" s="315"/>
      <c r="CA82" s="315"/>
      <c r="CB82" s="315"/>
      <c r="CC82" s="315"/>
      <c r="CD82" s="315"/>
      <c r="CM82" s="315"/>
      <c r="CN82" s="315"/>
      <c r="CO82" s="315"/>
      <c r="CP82" s="315"/>
      <c r="CY82" s="315"/>
      <c r="CZ82" s="315"/>
      <c r="DA82" s="315"/>
      <c r="DB82" s="315"/>
      <c r="DC82" s="315"/>
    </row>
    <row r="83" spans="2:109" ht="13.2" x14ac:dyDescent="0.2">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5"/>
    </row>
    <row r="84" spans="2:109" ht="13.2" x14ac:dyDescent="0.2">
      <c r="DD84" s="159"/>
      <c r="DE84" s="159"/>
    </row>
    <row r="85" spans="2:109" ht="13.2" x14ac:dyDescent="0.2">
      <c r="DD85" s="159"/>
      <c r="DE85" s="159"/>
    </row>
  </sheetData>
  <sheetProtection algorithmName="SHA-512" hashValue="LvHWz/WvZbMngkeFMT6H59E+QaWxVCdLS2kbdGMQNI6QOHhmyAaWnOlETxnUDXW5EMkjtYaOVQSo5rf0D2rAhg==" saltValue="n9oKFVnSVtCe+l6FH7wLN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4140625" style="77" customWidth="1"/>
    <col min="35" max="122" width="2.44140625" style="78" customWidth="1"/>
    <col min="123" max="123" width="2.44140625" style="78" hidden="1" customWidth="1"/>
    <col min="124" max="16384" width="2.44140625" style="78" hidden="1"/>
  </cols>
  <sheetData>
    <row r="1" spans="1:34"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ht="13.2" x14ac:dyDescent="0.2">
      <c r="S2" s="78"/>
      <c r="AH2" s="78"/>
    </row>
    <row r="3" spans="1:34"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ht="13.2" x14ac:dyDescent="0.2"/>
    <row r="5" spans="1:34" ht="13.2" x14ac:dyDescent="0.2"/>
    <row r="6" spans="1:34" ht="13.2" x14ac:dyDescent="0.2"/>
    <row r="7" spans="1:34" ht="13.2" x14ac:dyDescent="0.2"/>
    <row r="8" spans="1:34" ht="13.2" x14ac:dyDescent="0.2"/>
    <row r="9" spans="1:34" ht="13.2" x14ac:dyDescent="0.2">
      <c r="AH9" s="78"/>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78"/>
    </row>
    <row r="18" spans="12:34" ht="13.2" x14ac:dyDescent="0.2"/>
    <row r="19" spans="12:34" ht="13.2" x14ac:dyDescent="0.2"/>
    <row r="20" spans="12:34" ht="13.2" x14ac:dyDescent="0.2">
      <c r="AH20" s="78"/>
    </row>
    <row r="21" spans="12:34" ht="13.2" x14ac:dyDescent="0.2">
      <c r="AH21" s="78"/>
    </row>
    <row r="22" spans="12:34" ht="13.2" x14ac:dyDescent="0.2"/>
    <row r="23" spans="12:34" ht="13.2" x14ac:dyDescent="0.2"/>
    <row r="24" spans="12:34" ht="13.2" x14ac:dyDescent="0.2">
      <c r="Q24" s="78"/>
    </row>
    <row r="25" spans="12:34" ht="13.2" x14ac:dyDescent="0.2"/>
    <row r="26" spans="12:34" ht="13.2" x14ac:dyDescent="0.2"/>
    <row r="27" spans="12:34" ht="13.2" x14ac:dyDescent="0.2"/>
    <row r="28" spans="12:34" ht="13.2" x14ac:dyDescent="0.2">
      <c r="O28" s="78"/>
      <c r="T28" s="78"/>
      <c r="AH28" s="78"/>
    </row>
    <row r="29" spans="12:34" ht="13.2" x14ac:dyDescent="0.2"/>
    <row r="30" spans="12:34" ht="13.2" x14ac:dyDescent="0.2"/>
    <row r="31" spans="12:34" ht="13.2" x14ac:dyDescent="0.2">
      <c r="Q31" s="78"/>
    </row>
    <row r="32" spans="12:34" ht="13.2" x14ac:dyDescent="0.2">
      <c r="L32" s="78"/>
    </row>
    <row r="33" spans="2:34" ht="13.2" x14ac:dyDescent="0.2">
      <c r="C33" s="78"/>
      <c r="E33" s="78"/>
      <c r="G33" s="78"/>
      <c r="I33" s="78"/>
      <c r="X33" s="78"/>
    </row>
    <row r="34" spans="2:34" ht="13.2" x14ac:dyDescent="0.2">
      <c r="B34" s="78"/>
      <c r="P34" s="78"/>
      <c r="R34" s="78"/>
      <c r="T34" s="78"/>
    </row>
    <row r="35" spans="2:34" ht="13.2" x14ac:dyDescent="0.2">
      <c r="D35" s="78"/>
      <c r="W35" s="78"/>
      <c r="AC35" s="78"/>
      <c r="AD35" s="78"/>
      <c r="AE35" s="78"/>
      <c r="AF35" s="78"/>
      <c r="AG35" s="78"/>
      <c r="AH35" s="78"/>
    </row>
    <row r="36" spans="2:34" ht="13.2" x14ac:dyDescent="0.2">
      <c r="H36" s="78"/>
      <c r="J36" s="78"/>
      <c r="K36" s="78"/>
      <c r="M36" s="78"/>
      <c r="Y36" s="78"/>
      <c r="Z36" s="78"/>
      <c r="AA36" s="78"/>
      <c r="AB36" s="78"/>
      <c r="AC36" s="78"/>
      <c r="AD36" s="78"/>
      <c r="AE36" s="78"/>
      <c r="AF36" s="78"/>
      <c r="AG36" s="78"/>
      <c r="AH36" s="78"/>
    </row>
    <row r="37" spans="2:34" ht="13.2" x14ac:dyDescent="0.2">
      <c r="AH37" s="78"/>
    </row>
    <row r="38" spans="2:34" ht="13.2" x14ac:dyDescent="0.2">
      <c r="AG38" s="78"/>
      <c r="AH38" s="78"/>
    </row>
    <row r="39" spans="2:34" ht="13.2" x14ac:dyDescent="0.2"/>
    <row r="40" spans="2:34" ht="13.2" x14ac:dyDescent="0.2">
      <c r="X40" s="78"/>
    </row>
    <row r="41" spans="2:34" ht="13.2" x14ac:dyDescent="0.2">
      <c r="R41" s="78"/>
    </row>
    <row r="42" spans="2:34" ht="13.2" x14ac:dyDescent="0.2">
      <c r="W42" s="78"/>
    </row>
    <row r="43" spans="2:34" ht="13.2" x14ac:dyDescent="0.2">
      <c r="Y43" s="78"/>
      <c r="Z43" s="78"/>
      <c r="AA43" s="78"/>
      <c r="AB43" s="78"/>
      <c r="AC43" s="78"/>
      <c r="AD43" s="78"/>
      <c r="AE43" s="78"/>
      <c r="AF43" s="78"/>
      <c r="AG43" s="78"/>
      <c r="AH43" s="78"/>
    </row>
    <row r="44" spans="2:34" ht="13.2" x14ac:dyDescent="0.2">
      <c r="AH44" s="78"/>
    </row>
    <row r="45" spans="2:34" ht="13.2" x14ac:dyDescent="0.2">
      <c r="X45" s="78"/>
    </row>
    <row r="46" spans="2:34" ht="13.2" x14ac:dyDescent="0.2"/>
    <row r="47" spans="2:34" ht="13.2" x14ac:dyDescent="0.2"/>
    <row r="48" spans="2:34" ht="13.2" x14ac:dyDescent="0.2">
      <c r="W48" s="78"/>
      <c r="Y48" s="78"/>
      <c r="Z48" s="78"/>
      <c r="AA48" s="78"/>
      <c r="AB48" s="78"/>
      <c r="AC48" s="78"/>
      <c r="AD48" s="78"/>
      <c r="AE48" s="78"/>
      <c r="AF48" s="78"/>
      <c r="AG48" s="78"/>
      <c r="AH48" s="78"/>
    </row>
    <row r="49" spans="28:34" ht="13.2" x14ac:dyDescent="0.2"/>
    <row r="50" spans="28:34" ht="13.2" x14ac:dyDescent="0.2">
      <c r="AE50" s="78"/>
      <c r="AF50" s="78"/>
      <c r="AG50" s="78"/>
      <c r="AH50" s="78"/>
    </row>
    <row r="51" spans="28:34" ht="13.2" x14ac:dyDescent="0.2">
      <c r="AC51" s="78"/>
      <c r="AD51" s="78"/>
      <c r="AE51" s="78"/>
      <c r="AF51" s="78"/>
      <c r="AG51" s="78"/>
      <c r="AH51" s="78"/>
    </row>
    <row r="52" spans="28:34" ht="13.2" x14ac:dyDescent="0.2"/>
    <row r="53" spans="28:34" ht="13.2" x14ac:dyDescent="0.2">
      <c r="AF53" s="78"/>
      <c r="AG53" s="78"/>
      <c r="AH53" s="78"/>
    </row>
    <row r="54" spans="28:34" ht="13.2" x14ac:dyDescent="0.2">
      <c r="AH54" s="78"/>
    </row>
    <row r="55" spans="28:34" ht="13.2" x14ac:dyDescent="0.2"/>
    <row r="56" spans="28:34" ht="13.2" x14ac:dyDescent="0.2">
      <c r="AB56" s="78"/>
      <c r="AC56" s="78"/>
      <c r="AD56" s="78"/>
      <c r="AE56" s="78"/>
      <c r="AF56" s="78"/>
      <c r="AG56" s="78"/>
      <c r="AH56" s="78"/>
    </row>
    <row r="57" spans="28:34" ht="13.2" x14ac:dyDescent="0.2">
      <c r="AH57" s="78"/>
    </row>
    <row r="58" spans="28:34" ht="13.2" x14ac:dyDescent="0.2">
      <c r="AH58" s="78"/>
    </row>
    <row r="59" spans="28:34" ht="13.2" x14ac:dyDescent="0.2"/>
    <row r="60" spans="28:34" ht="13.2" x14ac:dyDescent="0.2"/>
    <row r="61" spans="28:34" ht="13.2" x14ac:dyDescent="0.2"/>
    <row r="62" spans="28:34" ht="13.2" x14ac:dyDescent="0.2"/>
    <row r="63" spans="28:34" ht="13.2" x14ac:dyDescent="0.2">
      <c r="AH63" s="78"/>
    </row>
    <row r="64" spans="28:34" ht="13.2" x14ac:dyDescent="0.2">
      <c r="AG64" s="78"/>
      <c r="AH64" s="78"/>
    </row>
    <row r="65" spans="28:34" ht="13.2" x14ac:dyDescent="0.2"/>
    <row r="66" spans="28:34" ht="13.2" x14ac:dyDescent="0.2"/>
    <row r="67" spans="28:34" ht="13.2" x14ac:dyDescent="0.2"/>
    <row r="68" spans="28:34" ht="13.2" x14ac:dyDescent="0.2">
      <c r="AB68" s="78"/>
      <c r="AC68" s="78"/>
      <c r="AD68" s="78"/>
      <c r="AE68" s="78"/>
      <c r="AF68" s="78"/>
      <c r="AG68" s="78"/>
      <c r="AH68" s="78"/>
    </row>
    <row r="69" spans="28:34" ht="13.2" x14ac:dyDescent="0.2">
      <c r="AF69" s="78"/>
      <c r="AG69" s="78"/>
      <c r="AH69" s="78"/>
    </row>
    <row r="70" spans="28:34" ht="13.2" x14ac:dyDescent="0.2"/>
    <row r="71" spans="28:34" ht="13.2" x14ac:dyDescent="0.2"/>
    <row r="72" spans="28:34" ht="13.2" x14ac:dyDescent="0.2"/>
    <row r="73" spans="28:34" ht="13.2" x14ac:dyDescent="0.2"/>
    <row r="74" spans="28:34" ht="13.2" x14ac:dyDescent="0.2"/>
    <row r="75" spans="28:34" ht="13.2" x14ac:dyDescent="0.2">
      <c r="AH75" s="78"/>
    </row>
    <row r="76" spans="28:34" ht="13.2" x14ac:dyDescent="0.2">
      <c r="AF76" s="78"/>
      <c r="AG76" s="78"/>
      <c r="AH76" s="78"/>
    </row>
    <row r="77" spans="28:34" ht="13.2" x14ac:dyDescent="0.2">
      <c r="AG77" s="78"/>
      <c r="AH77" s="78"/>
    </row>
    <row r="78" spans="28:34" ht="13.2" x14ac:dyDescent="0.2"/>
    <row r="79" spans="28:34" ht="13.2" x14ac:dyDescent="0.2"/>
    <row r="80" spans="28:34" ht="13.2" x14ac:dyDescent="0.2"/>
    <row r="81" spans="25:34" ht="13.2" x14ac:dyDescent="0.2"/>
    <row r="82" spans="25:34" ht="13.2" x14ac:dyDescent="0.2">
      <c r="Y82" s="78"/>
    </row>
    <row r="83" spans="25:34" ht="13.2" x14ac:dyDescent="0.2">
      <c r="Y83" s="78"/>
      <c r="Z83" s="78"/>
      <c r="AA83" s="78"/>
      <c r="AB83" s="78"/>
      <c r="AC83" s="78"/>
      <c r="AD83" s="78"/>
      <c r="AE83" s="78"/>
      <c r="AF83" s="78"/>
      <c r="AG83" s="78"/>
      <c r="AH83" s="78"/>
    </row>
    <row r="84" spans="25:34" ht="13.2" x14ac:dyDescent="0.2"/>
    <row r="85" spans="25:34" ht="13.2" x14ac:dyDescent="0.2"/>
    <row r="86" spans="25:34" ht="13.2" x14ac:dyDescent="0.2"/>
    <row r="87" spans="25:34" ht="13.2" x14ac:dyDescent="0.2"/>
    <row r="88" spans="25:34" ht="13.2" x14ac:dyDescent="0.2">
      <c r="AH88" s="7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78"/>
      <c r="AG94" s="78"/>
      <c r="AH94" s="78"/>
    </row>
    <row r="95" spans="25:34" ht="13.5" customHeight="1" x14ac:dyDescent="0.2">
      <c r="AH95" s="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78"/>
    </row>
    <row r="102" spans="33:34" ht="13.5" customHeight="1" x14ac:dyDescent="0.2"/>
    <row r="103" spans="33:34" ht="13.5" customHeight="1" x14ac:dyDescent="0.2"/>
    <row r="104" spans="33:34" ht="13.5" customHeight="1" x14ac:dyDescent="0.2">
      <c r="AG104" s="78"/>
      <c r="AH104" s="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78"/>
    </row>
    <row r="117" spans="34:122" ht="13.5" customHeight="1" x14ac:dyDescent="0.2"/>
    <row r="118" spans="34:122" ht="13.5" customHeight="1" x14ac:dyDescent="0.2"/>
    <row r="119" spans="34:122" ht="13.5" customHeight="1" x14ac:dyDescent="0.2"/>
    <row r="120" spans="34:122" ht="13.5" customHeight="1" x14ac:dyDescent="0.2">
      <c r="AH120" s="78"/>
    </row>
    <row r="121" spans="34:122" ht="13.5" customHeight="1" x14ac:dyDescent="0.2">
      <c r="AH121" s="78"/>
    </row>
    <row r="122" spans="34:122" ht="13.5" customHeight="1" x14ac:dyDescent="0.2"/>
    <row r="123" spans="34:122" ht="13.5" customHeight="1" x14ac:dyDescent="0.2"/>
    <row r="124" spans="34:122" ht="13.5" customHeight="1" x14ac:dyDescent="0.2"/>
    <row r="125" spans="34:122" ht="13.5" customHeight="1" x14ac:dyDescent="0.2">
      <c r="DR125" s="78" t="s">
        <v>107</v>
      </c>
    </row>
  </sheetData>
  <sheetProtection algorithmName="SHA-512" hashValue="nrlAGlu/L6V7aJXUyT1J4aJWOo3Xnm69gx5yL8cYbuamuW0/q0+UzepyFYmOUE848/oh1YeayU75WI2SPIZKKQ==" saltValue="PGxt268ZTUDTyB7SNpiVL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77" customWidth="1"/>
    <col min="35" max="122" width="2.44140625" style="78" customWidth="1"/>
    <col min="123" max="123" width="2.44140625" style="78" hidden="1" customWidth="1"/>
    <col min="124" max="16384" width="2.44140625" style="78" hidden="1"/>
  </cols>
  <sheetData>
    <row r="1" spans="2:34"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ht="13.2" x14ac:dyDescent="0.2">
      <c r="S2" s="78"/>
      <c r="AH2" s="78"/>
    </row>
    <row r="3" spans="2:34"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ht="13.2" x14ac:dyDescent="0.2"/>
    <row r="5" spans="2:34" ht="13.2" x14ac:dyDescent="0.2"/>
    <row r="6" spans="2:34" ht="13.2" x14ac:dyDescent="0.2"/>
    <row r="7" spans="2:34" ht="13.2" x14ac:dyDescent="0.2"/>
    <row r="8" spans="2:34" ht="13.2" x14ac:dyDescent="0.2"/>
    <row r="9" spans="2:34" ht="13.2" x14ac:dyDescent="0.2">
      <c r="AH9" s="7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78"/>
    </row>
    <row r="18" spans="12:34" ht="13.2" x14ac:dyDescent="0.2"/>
    <row r="19" spans="12:34" ht="13.2" x14ac:dyDescent="0.2"/>
    <row r="20" spans="12:34" ht="13.2" x14ac:dyDescent="0.2">
      <c r="AH20" s="78"/>
    </row>
    <row r="21" spans="12:34" ht="13.2" x14ac:dyDescent="0.2">
      <c r="AH21" s="78"/>
    </row>
    <row r="22" spans="12:34" ht="13.2" x14ac:dyDescent="0.2"/>
    <row r="23" spans="12:34" ht="13.2" x14ac:dyDescent="0.2"/>
    <row r="24" spans="12:34" ht="13.2" x14ac:dyDescent="0.2">
      <c r="Q24" s="78"/>
    </row>
    <row r="25" spans="12:34" ht="13.2" x14ac:dyDescent="0.2"/>
    <row r="26" spans="12:34" ht="13.2" x14ac:dyDescent="0.2"/>
    <row r="27" spans="12:34" ht="13.2" x14ac:dyDescent="0.2"/>
    <row r="28" spans="12:34" ht="13.2" x14ac:dyDescent="0.2">
      <c r="O28" s="78"/>
      <c r="T28" s="78"/>
      <c r="AH28" s="78"/>
    </row>
    <row r="29" spans="12:34" ht="13.2" x14ac:dyDescent="0.2"/>
    <row r="30" spans="12:34" ht="13.2" x14ac:dyDescent="0.2"/>
    <row r="31" spans="12:34" ht="13.2" x14ac:dyDescent="0.2">
      <c r="Q31" s="78"/>
    </row>
    <row r="32" spans="12:34" ht="13.2" x14ac:dyDescent="0.2">
      <c r="L32" s="78"/>
    </row>
    <row r="33" spans="2:34" ht="13.2" x14ac:dyDescent="0.2">
      <c r="C33" s="78"/>
      <c r="E33" s="78"/>
      <c r="G33" s="78"/>
      <c r="I33" s="78"/>
      <c r="X33" s="78"/>
    </row>
    <row r="34" spans="2:34" ht="13.2" x14ac:dyDescent="0.2">
      <c r="B34" s="78"/>
      <c r="P34" s="78"/>
      <c r="R34" s="78"/>
      <c r="T34" s="78"/>
    </row>
    <row r="35" spans="2:34" ht="13.2" x14ac:dyDescent="0.2">
      <c r="D35" s="78"/>
      <c r="W35" s="78"/>
      <c r="AC35" s="78"/>
      <c r="AD35" s="78"/>
      <c r="AE35" s="78"/>
      <c r="AF35" s="78"/>
      <c r="AG35" s="78"/>
      <c r="AH35" s="78"/>
    </row>
    <row r="36" spans="2:34" ht="13.2" x14ac:dyDescent="0.2">
      <c r="H36" s="78"/>
      <c r="J36" s="78"/>
      <c r="K36" s="78"/>
      <c r="M36" s="78"/>
      <c r="Y36" s="78"/>
      <c r="Z36" s="78"/>
      <c r="AA36" s="78"/>
      <c r="AB36" s="78"/>
      <c r="AC36" s="78"/>
      <c r="AD36" s="78"/>
      <c r="AE36" s="78"/>
      <c r="AF36" s="78"/>
      <c r="AG36" s="78"/>
      <c r="AH36" s="78"/>
    </row>
    <row r="37" spans="2:34" ht="13.2" x14ac:dyDescent="0.2">
      <c r="AH37" s="78"/>
    </row>
    <row r="38" spans="2:34" ht="13.2" x14ac:dyDescent="0.2">
      <c r="AG38" s="78"/>
      <c r="AH38" s="78"/>
    </row>
    <row r="39" spans="2:34" ht="13.2" x14ac:dyDescent="0.2"/>
    <row r="40" spans="2:34" ht="13.2" x14ac:dyDescent="0.2">
      <c r="X40" s="78"/>
    </row>
    <row r="41" spans="2:34" ht="13.2" x14ac:dyDescent="0.2">
      <c r="R41" s="78"/>
    </row>
    <row r="42" spans="2:34" ht="13.2" x14ac:dyDescent="0.2">
      <c r="W42" s="78"/>
    </row>
    <row r="43" spans="2:34" ht="13.2" x14ac:dyDescent="0.2">
      <c r="Y43" s="78"/>
      <c r="Z43" s="78"/>
      <c r="AA43" s="78"/>
      <c r="AB43" s="78"/>
      <c r="AC43" s="78"/>
      <c r="AD43" s="78"/>
      <c r="AE43" s="78"/>
      <c r="AF43" s="78"/>
      <c r="AG43" s="78"/>
      <c r="AH43" s="78"/>
    </row>
    <row r="44" spans="2:34" ht="13.2" x14ac:dyDescent="0.2">
      <c r="AH44" s="78"/>
    </row>
    <row r="45" spans="2:34" ht="13.2" x14ac:dyDescent="0.2">
      <c r="X45" s="78"/>
    </row>
    <row r="46" spans="2:34" ht="13.2" x14ac:dyDescent="0.2"/>
    <row r="47" spans="2:34" ht="13.2" x14ac:dyDescent="0.2"/>
    <row r="48" spans="2:34" ht="13.2" x14ac:dyDescent="0.2">
      <c r="W48" s="78"/>
      <c r="Y48" s="78"/>
      <c r="Z48" s="78"/>
      <c r="AA48" s="78"/>
      <c r="AB48" s="78"/>
      <c r="AC48" s="78"/>
      <c r="AD48" s="78"/>
      <c r="AE48" s="78"/>
      <c r="AF48" s="78"/>
      <c r="AG48" s="78"/>
      <c r="AH48" s="78"/>
    </row>
    <row r="49" spans="28:34" ht="13.2" x14ac:dyDescent="0.2"/>
    <row r="50" spans="28:34" ht="13.2" x14ac:dyDescent="0.2">
      <c r="AE50" s="78"/>
      <c r="AF50" s="78"/>
      <c r="AG50" s="78"/>
      <c r="AH50" s="78"/>
    </row>
    <row r="51" spans="28:34" ht="13.2" x14ac:dyDescent="0.2">
      <c r="AC51" s="78"/>
      <c r="AD51" s="78"/>
      <c r="AE51" s="78"/>
      <c r="AF51" s="78"/>
      <c r="AG51" s="78"/>
      <c r="AH51" s="78"/>
    </row>
    <row r="52" spans="28:34" ht="13.2" x14ac:dyDescent="0.2"/>
    <row r="53" spans="28:34" ht="13.2" x14ac:dyDescent="0.2">
      <c r="AF53" s="78"/>
      <c r="AG53" s="78"/>
      <c r="AH53" s="78"/>
    </row>
    <row r="54" spans="28:34" ht="13.2" x14ac:dyDescent="0.2">
      <c r="AH54" s="78"/>
    </row>
    <row r="55" spans="28:34" ht="13.2" x14ac:dyDescent="0.2"/>
    <row r="56" spans="28:34" ht="13.2" x14ac:dyDescent="0.2">
      <c r="AB56" s="78"/>
      <c r="AC56" s="78"/>
      <c r="AD56" s="78"/>
      <c r="AE56" s="78"/>
      <c r="AF56" s="78"/>
      <c r="AG56" s="78"/>
      <c r="AH56" s="78"/>
    </row>
    <row r="57" spans="28:34" ht="13.2" x14ac:dyDescent="0.2">
      <c r="AH57" s="78"/>
    </row>
    <row r="58" spans="28:34" ht="13.2" x14ac:dyDescent="0.2">
      <c r="AH58" s="78"/>
    </row>
    <row r="59" spans="28:34" ht="13.2" x14ac:dyDescent="0.2">
      <c r="AG59" s="78"/>
      <c r="AH59" s="78"/>
    </row>
    <row r="60" spans="28:34" ht="13.2" x14ac:dyDescent="0.2"/>
    <row r="61" spans="28:34" ht="13.2" x14ac:dyDescent="0.2"/>
    <row r="62" spans="28:34" ht="13.2" x14ac:dyDescent="0.2"/>
    <row r="63" spans="28:34" ht="13.2" x14ac:dyDescent="0.2">
      <c r="AH63" s="78"/>
    </row>
    <row r="64" spans="28:34" ht="13.2" x14ac:dyDescent="0.2">
      <c r="AG64" s="78"/>
      <c r="AH64" s="78"/>
    </row>
    <row r="65" spans="28:34" ht="13.2" x14ac:dyDescent="0.2"/>
    <row r="66" spans="28:34" ht="13.2" x14ac:dyDescent="0.2"/>
    <row r="67" spans="28:34" ht="13.2" x14ac:dyDescent="0.2"/>
    <row r="68" spans="28:34" ht="13.2" x14ac:dyDescent="0.2">
      <c r="AB68" s="78"/>
      <c r="AC68" s="78"/>
      <c r="AD68" s="78"/>
      <c r="AE68" s="78"/>
      <c r="AF68" s="78"/>
      <c r="AG68" s="78"/>
      <c r="AH68" s="78"/>
    </row>
    <row r="69" spans="28:34" ht="13.2" x14ac:dyDescent="0.2">
      <c r="AF69" s="78"/>
      <c r="AG69" s="78"/>
      <c r="AH69" s="78"/>
    </row>
    <row r="70" spans="28:34" ht="13.2" x14ac:dyDescent="0.2"/>
    <row r="71" spans="28:34" ht="13.2" x14ac:dyDescent="0.2"/>
    <row r="72" spans="28:34" ht="13.2" x14ac:dyDescent="0.2"/>
    <row r="73" spans="28:34" ht="13.2" x14ac:dyDescent="0.2"/>
    <row r="74" spans="28:34" ht="13.2" x14ac:dyDescent="0.2"/>
    <row r="75" spans="28:34" ht="13.2" x14ac:dyDescent="0.2">
      <c r="AH75" s="78"/>
    </row>
    <row r="76" spans="28:34" ht="13.2" x14ac:dyDescent="0.2">
      <c r="AF76" s="78"/>
      <c r="AG76" s="78"/>
      <c r="AH76" s="78"/>
    </row>
    <row r="77" spans="28:34" ht="13.2" x14ac:dyDescent="0.2">
      <c r="AG77" s="78"/>
      <c r="AH77" s="78"/>
    </row>
    <row r="78" spans="28:34" ht="13.2" x14ac:dyDescent="0.2"/>
    <row r="79" spans="28:34" ht="13.2" x14ac:dyDescent="0.2"/>
    <row r="80" spans="28:34" ht="13.2" x14ac:dyDescent="0.2"/>
    <row r="81" spans="25:34" ht="13.2" x14ac:dyDescent="0.2"/>
    <row r="82" spans="25:34" ht="13.2" x14ac:dyDescent="0.2">
      <c r="Y82" s="78"/>
    </row>
    <row r="83" spans="25:34" ht="13.2" x14ac:dyDescent="0.2">
      <c r="Y83" s="78"/>
      <c r="Z83" s="78"/>
      <c r="AA83" s="78"/>
      <c r="AB83" s="78"/>
      <c r="AC83" s="78"/>
      <c r="AD83" s="78"/>
      <c r="AE83" s="78"/>
      <c r="AF83" s="78"/>
      <c r="AG83" s="78"/>
      <c r="AH83" s="78"/>
    </row>
    <row r="84" spans="25:34" ht="13.2" x14ac:dyDescent="0.2"/>
    <row r="85" spans="25:34" ht="13.2" x14ac:dyDescent="0.2"/>
    <row r="86" spans="25:34" ht="13.2" x14ac:dyDescent="0.2"/>
    <row r="87" spans="25:34" ht="13.2" x14ac:dyDescent="0.2"/>
    <row r="88" spans="25:34" ht="13.2" x14ac:dyDescent="0.2">
      <c r="AH88" s="7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78"/>
      <c r="AG94" s="78"/>
      <c r="AH94" s="78"/>
    </row>
    <row r="95" spans="25:34" ht="13.5" customHeight="1" x14ac:dyDescent="0.2">
      <c r="AH95" s="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78"/>
    </row>
    <row r="102" spans="33:34" ht="13.5" customHeight="1" x14ac:dyDescent="0.2"/>
    <row r="103" spans="33:34" ht="13.5" customHeight="1" x14ac:dyDescent="0.2"/>
    <row r="104" spans="33:34" ht="13.5" customHeight="1" x14ac:dyDescent="0.2">
      <c r="AG104" s="78"/>
      <c r="AH104" s="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78"/>
    </row>
    <row r="117" spans="34:122" ht="13.5" customHeight="1" x14ac:dyDescent="0.2"/>
    <row r="118" spans="34:122" ht="13.5" customHeight="1" x14ac:dyDescent="0.2"/>
    <row r="119" spans="34:122" ht="13.5" customHeight="1" x14ac:dyDescent="0.2"/>
    <row r="120" spans="34:122" ht="13.5" customHeight="1" x14ac:dyDescent="0.2">
      <c r="AH120" s="78"/>
    </row>
    <row r="121" spans="34:122" ht="13.5" customHeight="1" x14ac:dyDescent="0.2">
      <c r="AH121" s="78"/>
    </row>
    <row r="122" spans="34:122" ht="13.5" customHeight="1" x14ac:dyDescent="0.2"/>
    <row r="123" spans="34:122" ht="13.5" customHeight="1" x14ac:dyDescent="0.2"/>
    <row r="124" spans="34:122" ht="13.5" customHeight="1" x14ac:dyDescent="0.2"/>
    <row r="125" spans="34:122" ht="13.5" customHeight="1" x14ac:dyDescent="0.2">
      <c r="DR125" s="78" t="s">
        <v>107</v>
      </c>
    </row>
  </sheetData>
  <sheetProtection algorithmName="SHA-512" hashValue="qEwebzGC93Ks298C/Qhh0VEHFxEPx3IAPJxMhRDQm93NpL73ocpjUtZqo7uCrCt4+L+hB9Q6p+Sp8IFXlrtJZg==" saltValue="WSBDftD8CtfF2gQY5xxkT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9" customWidth="1"/>
    <col min="134" max="143" width="1.6640625" style="1" customWidth="1"/>
    <col min="144" max="144" width="0" style="1" hidden="1" customWidth="1"/>
    <col min="145" max="16384" width="0" style="1" hidden="1"/>
  </cols>
  <sheetData>
    <row r="1" spans="2:143" ht="22.5" customHeight="1" x14ac:dyDescent="0.2">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3" t="s">
        <v>301</v>
      </c>
      <c r="DI1" s="654"/>
      <c r="DJ1" s="654"/>
      <c r="DK1" s="654"/>
      <c r="DL1" s="654"/>
      <c r="DM1" s="654"/>
      <c r="DN1" s="655"/>
      <c r="DO1" s="1"/>
      <c r="DP1" s="653" t="s">
        <v>302</v>
      </c>
      <c r="DQ1" s="654"/>
      <c r="DR1" s="654"/>
      <c r="DS1" s="654"/>
      <c r="DT1" s="654"/>
      <c r="DU1" s="654"/>
      <c r="DV1" s="654"/>
      <c r="DW1" s="654"/>
      <c r="DX1" s="654"/>
      <c r="DY1" s="654"/>
      <c r="DZ1" s="654"/>
      <c r="EA1" s="654"/>
      <c r="EB1" s="654"/>
      <c r="EC1" s="655"/>
      <c r="ED1" s="2"/>
      <c r="EE1" s="2"/>
      <c r="EF1" s="2"/>
      <c r="EG1" s="2"/>
      <c r="EH1" s="2"/>
      <c r="EI1" s="2"/>
      <c r="EJ1" s="2"/>
      <c r="EK1" s="2"/>
      <c r="EL1" s="2"/>
      <c r="EM1" s="2"/>
    </row>
    <row r="2" spans="2:143" ht="22.5" customHeight="1" x14ac:dyDescent="0.2">
      <c r="B2" s="41" t="s">
        <v>116</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92" t="s">
        <v>125</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2" t="s">
        <v>514</v>
      </c>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535"/>
      <c r="CD3" s="492" t="s">
        <v>306</v>
      </c>
      <c r="CE3" s="493"/>
      <c r="CF3" s="493"/>
      <c r="CG3" s="493"/>
      <c r="CH3" s="493"/>
      <c r="CI3" s="493"/>
      <c r="CJ3" s="493"/>
      <c r="CK3" s="493"/>
      <c r="CL3" s="493"/>
      <c r="CM3" s="493"/>
      <c r="CN3" s="493"/>
      <c r="CO3" s="493"/>
      <c r="CP3" s="493"/>
      <c r="CQ3" s="493"/>
      <c r="CR3" s="493"/>
      <c r="CS3" s="493"/>
      <c r="CT3" s="493"/>
      <c r="CU3" s="493"/>
      <c r="CV3" s="493"/>
      <c r="CW3" s="493"/>
      <c r="CX3" s="493"/>
      <c r="CY3" s="493"/>
      <c r="CZ3" s="493"/>
      <c r="DA3" s="493"/>
      <c r="DB3" s="493"/>
      <c r="DC3" s="493"/>
      <c r="DD3" s="493"/>
      <c r="DE3" s="493"/>
      <c r="DF3" s="493"/>
      <c r="DG3" s="493"/>
      <c r="DH3" s="493"/>
      <c r="DI3" s="493"/>
      <c r="DJ3" s="493"/>
      <c r="DK3" s="493"/>
      <c r="DL3" s="493"/>
      <c r="DM3" s="493"/>
      <c r="DN3" s="493"/>
      <c r="DO3" s="493"/>
      <c r="DP3" s="493"/>
      <c r="DQ3" s="493"/>
      <c r="DR3" s="493"/>
      <c r="DS3" s="493"/>
      <c r="DT3" s="493"/>
      <c r="DU3" s="493"/>
      <c r="DV3" s="493"/>
      <c r="DW3" s="493"/>
      <c r="DX3" s="493"/>
      <c r="DY3" s="493"/>
      <c r="DZ3" s="493"/>
      <c r="EA3" s="493"/>
      <c r="EB3" s="493"/>
      <c r="EC3" s="535"/>
    </row>
    <row r="4" spans="2:143" ht="11.25" customHeight="1" x14ac:dyDescent="0.2">
      <c r="B4" s="492" t="s">
        <v>9</v>
      </c>
      <c r="C4" s="493"/>
      <c r="D4" s="493"/>
      <c r="E4" s="493"/>
      <c r="F4" s="493"/>
      <c r="G4" s="493"/>
      <c r="H4" s="493"/>
      <c r="I4" s="493"/>
      <c r="J4" s="493"/>
      <c r="K4" s="493"/>
      <c r="L4" s="493"/>
      <c r="M4" s="493"/>
      <c r="N4" s="493"/>
      <c r="O4" s="493"/>
      <c r="P4" s="493"/>
      <c r="Q4" s="535"/>
      <c r="R4" s="492" t="s">
        <v>309</v>
      </c>
      <c r="S4" s="493"/>
      <c r="T4" s="493"/>
      <c r="U4" s="493"/>
      <c r="V4" s="493"/>
      <c r="W4" s="493"/>
      <c r="X4" s="493"/>
      <c r="Y4" s="535"/>
      <c r="Z4" s="492" t="s">
        <v>311</v>
      </c>
      <c r="AA4" s="493"/>
      <c r="AB4" s="493"/>
      <c r="AC4" s="535"/>
      <c r="AD4" s="492" t="s">
        <v>257</v>
      </c>
      <c r="AE4" s="493"/>
      <c r="AF4" s="493"/>
      <c r="AG4" s="493"/>
      <c r="AH4" s="493"/>
      <c r="AI4" s="493"/>
      <c r="AJ4" s="493"/>
      <c r="AK4" s="535"/>
      <c r="AL4" s="492" t="s">
        <v>311</v>
      </c>
      <c r="AM4" s="493"/>
      <c r="AN4" s="493"/>
      <c r="AO4" s="535"/>
      <c r="AP4" s="656" t="s">
        <v>312</v>
      </c>
      <c r="AQ4" s="656"/>
      <c r="AR4" s="656"/>
      <c r="AS4" s="656"/>
      <c r="AT4" s="656"/>
      <c r="AU4" s="656"/>
      <c r="AV4" s="656"/>
      <c r="AW4" s="656"/>
      <c r="AX4" s="656"/>
      <c r="AY4" s="656"/>
      <c r="AZ4" s="656"/>
      <c r="BA4" s="656"/>
      <c r="BB4" s="656"/>
      <c r="BC4" s="656"/>
      <c r="BD4" s="656"/>
      <c r="BE4" s="656"/>
      <c r="BF4" s="656"/>
      <c r="BG4" s="656" t="s">
        <v>292</v>
      </c>
      <c r="BH4" s="656"/>
      <c r="BI4" s="656"/>
      <c r="BJ4" s="656"/>
      <c r="BK4" s="656"/>
      <c r="BL4" s="656"/>
      <c r="BM4" s="656"/>
      <c r="BN4" s="656"/>
      <c r="BO4" s="656" t="s">
        <v>311</v>
      </c>
      <c r="BP4" s="656"/>
      <c r="BQ4" s="656"/>
      <c r="BR4" s="656"/>
      <c r="BS4" s="656" t="s">
        <v>515</v>
      </c>
      <c r="BT4" s="656"/>
      <c r="BU4" s="656"/>
      <c r="BV4" s="656"/>
      <c r="BW4" s="656"/>
      <c r="BX4" s="656"/>
      <c r="BY4" s="656"/>
      <c r="BZ4" s="656"/>
      <c r="CA4" s="656"/>
      <c r="CB4" s="656"/>
      <c r="CD4" s="492" t="s">
        <v>516</v>
      </c>
      <c r="CE4" s="493"/>
      <c r="CF4" s="493"/>
      <c r="CG4" s="493"/>
      <c r="CH4" s="493"/>
      <c r="CI4" s="493"/>
      <c r="CJ4" s="493"/>
      <c r="CK4" s="493"/>
      <c r="CL4" s="493"/>
      <c r="CM4" s="493"/>
      <c r="CN4" s="493"/>
      <c r="CO4" s="493"/>
      <c r="CP4" s="493"/>
      <c r="CQ4" s="493"/>
      <c r="CR4" s="493"/>
      <c r="CS4" s="493"/>
      <c r="CT4" s="493"/>
      <c r="CU4" s="493"/>
      <c r="CV4" s="493"/>
      <c r="CW4" s="493"/>
      <c r="CX4" s="493"/>
      <c r="CY4" s="493"/>
      <c r="CZ4" s="493"/>
      <c r="DA4" s="493"/>
      <c r="DB4" s="493"/>
      <c r="DC4" s="493"/>
      <c r="DD4" s="493"/>
      <c r="DE4" s="493"/>
      <c r="DF4" s="493"/>
      <c r="DG4" s="493"/>
      <c r="DH4" s="493"/>
      <c r="DI4" s="493"/>
      <c r="DJ4" s="493"/>
      <c r="DK4" s="493"/>
      <c r="DL4" s="493"/>
      <c r="DM4" s="493"/>
      <c r="DN4" s="493"/>
      <c r="DO4" s="493"/>
      <c r="DP4" s="493"/>
      <c r="DQ4" s="493"/>
      <c r="DR4" s="493"/>
      <c r="DS4" s="493"/>
      <c r="DT4" s="493"/>
      <c r="DU4" s="493"/>
      <c r="DV4" s="493"/>
      <c r="DW4" s="493"/>
      <c r="DX4" s="493"/>
      <c r="DY4" s="493"/>
      <c r="DZ4" s="493"/>
      <c r="EA4" s="493"/>
      <c r="EB4" s="493"/>
      <c r="EC4" s="535"/>
    </row>
    <row r="5" spans="2:143" ht="11.25" customHeight="1" x14ac:dyDescent="0.2">
      <c r="B5" s="620" t="s">
        <v>307</v>
      </c>
      <c r="C5" s="621"/>
      <c r="D5" s="621"/>
      <c r="E5" s="621"/>
      <c r="F5" s="621"/>
      <c r="G5" s="621"/>
      <c r="H5" s="621"/>
      <c r="I5" s="621"/>
      <c r="J5" s="621"/>
      <c r="K5" s="621"/>
      <c r="L5" s="621"/>
      <c r="M5" s="621"/>
      <c r="N5" s="621"/>
      <c r="O5" s="621"/>
      <c r="P5" s="621"/>
      <c r="Q5" s="622"/>
      <c r="R5" s="617">
        <v>8232299</v>
      </c>
      <c r="S5" s="618"/>
      <c r="T5" s="618"/>
      <c r="U5" s="618"/>
      <c r="V5" s="618"/>
      <c r="W5" s="618"/>
      <c r="X5" s="618"/>
      <c r="Y5" s="640"/>
      <c r="Z5" s="651">
        <v>23</v>
      </c>
      <c r="AA5" s="651"/>
      <c r="AB5" s="651"/>
      <c r="AC5" s="651"/>
      <c r="AD5" s="652">
        <v>8232299</v>
      </c>
      <c r="AE5" s="652"/>
      <c r="AF5" s="652"/>
      <c r="AG5" s="652"/>
      <c r="AH5" s="652"/>
      <c r="AI5" s="652"/>
      <c r="AJ5" s="652"/>
      <c r="AK5" s="652"/>
      <c r="AL5" s="641">
        <v>48.6</v>
      </c>
      <c r="AM5" s="627"/>
      <c r="AN5" s="627"/>
      <c r="AO5" s="644"/>
      <c r="AP5" s="620" t="s">
        <v>315</v>
      </c>
      <c r="AQ5" s="621"/>
      <c r="AR5" s="621"/>
      <c r="AS5" s="621"/>
      <c r="AT5" s="621"/>
      <c r="AU5" s="621"/>
      <c r="AV5" s="621"/>
      <c r="AW5" s="621"/>
      <c r="AX5" s="621"/>
      <c r="AY5" s="621"/>
      <c r="AZ5" s="621"/>
      <c r="BA5" s="621"/>
      <c r="BB5" s="621"/>
      <c r="BC5" s="621"/>
      <c r="BD5" s="621"/>
      <c r="BE5" s="621"/>
      <c r="BF5" s="622"/>
      <c r="BG5" s="580">
        <v>8232299</v>
      </c>
      <c r="BH5" s="463"/>
      <c r="BI5" s="463"/>
      <c r="BJ5" s="463"/>
      <c r="BK5" s="463"/>
      <c r="BL5" s="463"/>
      <c r="BM5" s="463"/>
      <c r="BN5" s="593"/>
      <c r="BO5" s="601">
        <v>100</v>
      </c>
      <c r="BP5" s="601"/>
      <c r="BQ5" s="601"/>
      <c r="BR5" s="601"/>
      <c r="BS5" s="602">
        <v>694362</v>
      </c>
      <c r="BT5" s="602"/>
      <c r="BU5" s="602"/>
      <c r="BV5" s="602"/>
      <c r="BW5" s="602"/>
      <c r="BX5" s="602"/>
      <c r="BY5" s="602"/>
      <c r="BZ5" s="602"/>
      <c r="CA5" s="602"/>
      <c r="CB5" s="634"/>
      <c r="CD5" s="492" t="s">
        <v>312</v>
      </c>
      <c r="CE5" s="493"/>
      <c r="CF5" s="493"/>
      <c r="CG5" s="493"/>
      <c r="CH5" s="493"/>
      <c r="CI5" s="493"/>
      <c r="CJ5" s="493"/>
      <c r="CK5" s="493"/>
      <c r="CL5" s="493"/>
      <c r="CM5" s="493"/>
      <c r="CN5" s="493"/>
      <c r="CO5" s="493"/>
      <c r="CP5" s="493"/>
      <c r="CQ5" s="535"/>
      <c r="CR5" s="492" t="s">
        <v>317</v>
      </c>
      <c r="CS5" s="493"/>
      <c r="CT5" s="493"/>
      <c r="CU5" s="493"/>
      <c r="CV5" s="493"/>
      <c r="CW5" s="493"/>
      <c r="CX5" s="493"/>
      <c r="CY5" s="535"/>
      <c r="CZ5" s="492" t="s">
        <v>311</v>
      </c>
      <c r="DA5" s="493"/>
      <c r="DB5" s="493"/>
      <c r="DC5" s="535"/>
      <c r="DD5" s="492" t="s">
        <v>320</v>
      </c>
      <c r="DE5" s="493"/>
      <c r="DF5" s="493"/>
      <c r="DG5" s="493"/>
      <c r="DH5" s="493"/>
      <c r="DI5" s="493"/>
      <c r="DJ5" s="493"/>
      <c r="DK5" s="493"/>
      <c r="DL5" s="493"/>
      <c r="DM5" s="493"/>
      <c r="DN5" s="493"/>
      <c r="DO5" s="493"/>
      <c r="DP5" s="535"/>
      <c r="DQ5" s="492" t="s">
        <v>517</v>
      </c>
      <c r="DR5" s="493"/>
      <c r="DS5" s="493"/>
      <c r="DT5" s="493"/>
      <c r="DU5" s="493"/>
      <c r="DV5" s="493"/>
      <c r="DW5" s="493"/>
      <c r="DX5" s="493"/>
      <c r="DY5" s="493"/>
      <c r="DZ5" s="493"/>
      <c r="EA5" s="493"/>
      <c r="EB5" s="493"/>
      <c r="EC5" s="535"/>
    </row>
    <row r="6" spans="2:143" ht="11.25" customHeight="1" x14ac:dyDescent="0.2">
      <c r="B6" s="578" t="s">
        <v>518</v>
      </c>
      <c r="C6" s="366"/>
      <c r="D6" s="366"/>
      <c r="E6" s="366"/>
      <c r="F6" s="366"/>
      <c r="G6" s="366"/>
      <c r="H6" s="366"/>
      <c r="I6" s="366"/>
      <c r="J6" s="366"/>
      <c r="K6" s="366"/>
      <c r="L6" s="366"/>
      <c r="M6" s="366"/>
      <c r="N6" s="366"/>
      <c r="O6" s="366"/>
      <c r="P6" s="366"/>
      <c r="Q6" s="579"/>
      <c r="R6" s="580">
        <v>304362</v>
      </c>
      <c r="S6" s="463"/>
      <c r="T6" s="463"/>
      <c r="U6" s="463"/>
      <c r="V6" s="463"/>
      <c r="W6" s="463"/>
      <c r="X6" s="463"/>
      <c r="Y6" s="593"/>
      <c r="Z6" s="601">
        <v>0.9</v>
      </c>
      <c r="AA6" s="601"/>
      <c r="AB6" s="601"/>
      <c r="AC6" s="601"/>
      <c r="AD6" s="602">
        <v>304362</v>
      </c>
      <c r="AE6" s="602"/>
      <c r="AF6" s="602"/>
      <c r="AG6" s="602"/>
      <c r="AH6" s="602"/>
      <c r="AI6" s="602"/>
      <c r="AJ6" s="602"/>
      <c r="AK6" s="602"/>
      <c r="AL6" s="583">
        <v>1.8</v>
      </c>
      <c r="AM6" s="326"/>
      <c r="AN6" s="326"/>
      <c r="AO6" s="603"/>
      <c r="AP6" s="578" t="s">
        <v>114</v>
      </c>
      <c r="AQ6" s="366"/>
      <c r="AR6" s="366"/>
      <c r="AS6" s="366"/>
      <c r="AT6" s="366"/>
      <c r="AU6" s="366"/>
      <c r="AV6" s="366"/>
      <c r="AW6" s="366"/>
      <c r="AX6" s="366"/>
      <c r="AY6" s="366"/>
      <c r="AZ6" s="366"/>
      <c r="BA6" s="366"/>
      <c r="BB6" s="366"/>
      <c r="BC6" s="366"/>
      <c r="BD6" s="366"/>
      <c r="BE6" s="366"/>
      <c r="BF6" s="579"/>
      <c r="BG6" s="580">
        <v>8232299</v>
      </c>
      <c r="BH6" s="463"/>
      <c r="BI6" s="463"/>
      <c r="BJ6" s="463"/>
      <c r="BK6" s="463"/>
      <c r="BL6" s="463"/>
      <c r="BM6" s="463"/>
      <c r="BN6" s="593"/>
      <c r="BO6" s="601">
        <v>100</v>
      </c>
      <c r="BP6" s="601"/>
      <c r="BQ6" s="601"/>
      <c r="BR6" s="601"/>
      <c r="BS6" s="602">
        <v>694362</v>
      </c>
      <c r="BT6" s="602"/>
      <c r="BU6" s="602"/>
      <c r="BV6" s="602"/>
      <c r="BW6" s="602"/>
      <c r="BX6" s="602"/>
      <c r="BY6" s="602"/>
      <c r="BZ6" s="602"/>
      <c r="CA6" s="602"/>
      <c r="CB6" s="634"/>
      <c r="CD6" s="620" t="s">
        <v>321</v>
      </c>
      <c r="CE6" s="621"/>
      <c r="CF6" s="621"/>
      <c r="CG6" s="621"/>
      <c r="CH6" s="621"/>
      <c r="CI6" s="621"/>
      <c r="CJ6" s="621"/>
      <c r="CK6" s="621"/>
      <c r="CL6" s="621"/>
      <c r="CM6" s="621"/>
      <c r="CN6" s="621"/>
      <c r="CO6" s="621"/>
      <c r="CP6" s="621"/>
      <c r="CQ6" s="622"/>
      <c r="CR6" s="580">
        <v>201612</v>
      </c>
      <c r="CS6" s="463"/>
      <c r="CT6" s="463"/>
      <c r="CU6" s="463"/>
      <c r="CV6" s="463"/>
      <c r="CW6" s="463"/>
      <c r="CX6" s="463"/>
      <c r="CY6" s="593"/>
      <c r="CZ6" s="641">
        <v>0.6</v>
      </c>
      <c r="DA6" s="627"/>
      <c r="DB6" s="627"/>
      <c r="DC6" s="642"/>
      <c r="DD6" s="586" t="s">
        <v>205</v>
      </c>
      <c r="DE6" s="463"/>
      <c r="DF6" s="463"/>
      <c r="DG6" s="463"/>
      <c r="DH6" s="463"/>
      <c r="DI6" s="463"/>
      <c r="DJ6" s="463"/>
      <c r="DK6" s="463"/>
      <c r="DL6" s="463"/>
      <c r="DM6" s="463"/>
      <c r="DN6" s="463"/>
      <c r="DO6" s="463"/>
      <c r="DP6" s="593"/>
      <c r="DQ6" s="586">
        <v>201382</v>
      </c>
      <c r="DR6" s="463"/>
      <c r="DS6" s="463"/>
      <c r="DT6" s="463"/>
      <c r="DU6" s="463"/>
      <c r="DV6" s="463"/>
      <c r="DW6" s="463"/>
      <c r="DX6" s="463"/>
      <c r="DY6" s="463"/>
      <c r="DZ6" s="463"/>
      <c r="EA6" s="463"/>
      <c r="EB6" s="463"/>
      <c r="EC6" s="612"/>
    </row>
    <row r="7" spans="2:143" ht="11.25" customHeight="1" x14ac:dyDescent="0.2">
      <c r="B7" s="578" t="s">
        <v>49</v>
      </c>
      <c r="C7" s="366"/>
      <c r="D7" s="366"/>
      <c r="E7" s="366"/>
      <c r="F7" s="366"/>
      <c r="G7" s="366"/>
      <c r="H7" s="366"/>
      <c r="I7" s="366"/>
      <c r="J7" s="366"/>
      <c r="K7" s="366"/>
      <c r="L7" s="366"/>
      <c r="M7" s="366"/>
      <c r="N7" s="366"/>
      <c r="O7" s="366"/>
      <c r="P7" s="366"/>
      <c r="Q7" s="579"/>
      <c r="R7" s="580">
        <v>3376</v>
      </c>
      <c r="S7" s="463"/>
      <c r="T7" s="463"/>
      <c r="U7" s="463"/>
      <c r="V7" s="463"/>
      <c r="W7" s="463"/>
      <c r="X7" s="463"/>
      <c r="Y7" s="593"/>
      <c r="Z7" s="601">
        <v>0</v>
      </c>
      <c r="AA7" s="601"/>
      <c r="AB7" s="601"/>
      <c r="AC7" s="601"/>
      <c r="AD7" s="602">
        <v>3376</v>
      </c>
      <c r="AE7" s="602"/>
      <c r="AF7" s="602"/>
      <c r="AG7" s="602"/>
      <c r="AH7" s="602"/>
      <c r="AI7" s="602"/>
      <c r="AJ7" s="602"/>
      <c r="AK7" s="602"/>
      <c r="AL7" s="583">
        <v>0</v>
      </c>
      <c r="AM7" s="326"/>
      <c r="AN7" s="326"/>
      <c r="AO7" s="603"/>
      <c r="AP7" s="578" t="s">
        <v>324</v>
      </c>
      <c r="AQ7" s="366"/>
      <c r="AR7" s="366"/>
      <c r="AS7" s="366"/>
      <c r="AT7" s="366"/>
      <c r="AU7" s="366"/>
      <c r="AV7" s="366"/>
      <c r="AW7" s="366"/>
      <c r="AX7" s="366"/>
      <c r="AY7" s="366"/>
      <c r="AZ7" s="366"/>
      <c r="BA7" s="366"/>
      <c r="BB7" s="366"/>
      <c r="BC7" s="366"/>
      <c r="BD7" s="366"/>
      <c r="BE7" s="366"/>
      <c r="BF7" s="579"/>
      <c r="BG7" s="580">
        <v>3083098</v>
      </c>
      <c r="BH7" s="463"/>
      <c r="BI7" s="463"/>
      <c r="BJ7" s="463"/>
      <c r="BK7" s="463"/>
      <c r="BL7" s="463"/>
      <c r="BM7" s="463"/>
      <c r="BN7" s="593"/>
      <c r="BO7" s="601">
        <v>37.5</v>
      </c>
      <c r="BP7" s="601"/>
      <c r="BQ7" s="601"/>
      <c r="BR7" s="601"/>
      <c r="BS7" s="602">
        <v>155882</v>
      </c>
      <c r="BT7" s="602"/>
      <c r="BU7" s="602"/>
      <c r="BV7" s="602"/>
      <c r="BW7" s="602"/>
      <c r="BX7" s="602"/>
      <c r="BY7" s="602"/>
      <c r="BZ7" s="602"/>
      <c r="CA7" s="602"/>
      <c r="CB7" s="634"/>
      <c r="CD7" s="578" t="s">
        <v>326</v>
      </c>
      <c r="CE7" s="366"/>
      <c r="CF7" s="366"/>
      <c r="CG7" s="366"/>
      <c r="CH7" s="366"/>
      <c r="CI7" s="366"/>
      <c r="CJ7" s="366"/>
      <c r="CK7" s="366"/>
      <c r="CL7" s="366"/>
      <c r="CM7" s="366"/>
      <c r="CN7" s="366"/>
      <c r="CO7" s="366"/>
      <c r="CP7" s="366"/>
      <c r="CQ7" s="579"/>
      <c r="CR7" s="580">
        <v>4182488</v>
      </c>
      <c r="CS7" s="463"/>
      <c r="CT7" s="463"/>
      <c r="CU7" s="463"/>
      <c r="CV7" s="463"/>
      <c r="CW7" s="463"/>
      <c r="CX7" s="463"/>
      <c r="CY7" s="593"/>
      <c r="CZ7" s="601">
        <v>12</v>
      </c>
      <c r="DA7" s="601"/>
      <c r="DB7" s="601"/>
      <c r="DC7" s="601"/>
      <c r="DD7" s="586">
        <v>180305</v>
      </c>
      <c r="DE7" s="463"/>
      <c r="DF7" s="463"/>
      <c r="DG7" s="463"/>
      <c r="DH7" s="463"/>
      <c r="DI7" s="463"/>
      <c r="DJ7" s="463"/>
      <c r="DK7" s="463"/>
      <c r="DL7" s="463"/>
      <c r="DM7" s="463"/>
      <c r="DN7" s="463"/>
      <c r="DO7" s="463"/>
      <c r="DP7" s="593"/>
      <c r="DQ7" s="586">
        <v>3726636</v>
      </c>
      <c r="DR7" s="463"/>
      <c r="DS7" s="463"/>
      <c r="DT7" s="463"/>
      <c r="DU7" s="463"/>
      <c r="DV7" s="463"/>
      <c r="DW7" s="463"/>
      <c r="DX7" s="463"/>
      <c r="DY7" s="463"/>
      <c r="DZ7" s="463"/>
      <c r="EA7" s="463"/>
      <c r="EB7" s="463"/>
      <c r="EC7" s="612"/>
    </row>
    <row r="8" spans="2:143" ht="11.25" customHeight="1" x14ac:dyDescent="0.2">
      <c r="B8" s="578" t="s">
        <v>328</v>
      </c>
      <c r="C8" s="366"/>
      <c r="D8" s="366"/>
      <c r="E8" s="366"/>
      <c r="F8" s="366"/>
      <c r="G8" s="366"/>
      <c r="H8" s="366"/>
      <c r="I8" s="366"/>
      <c r="J8" s="366"/>
      <c r="K8" s="366"/>
      <c r="L8" s="366"/>
      <c r="M8" s="366"/>
      <c r="N8" s="366"/>
      <c r="O8" s="366"/>
      <c r="P8" s="366"/>
      <c r="Q8" s="579"/>
      <c r="R8" s="580">
        <v>24350</v>
      </c>
      <c r="S8" s="463"/>
      <c r="T8" s="463"/>
      <c r="U8" s="463"/>
      <c r="V8" s="463"/>
      <c r="W8" s="463"/>
      <c r="X8" s="463"/>
      <c r="Y8" s="593"/>
      <c r="Z8" s="601">
        <v>0.1</v>
      </c>
      <c r="AA8" s="601"/>
      <c r="AB8" s="601"/>
      <c r="AC8" s="601"/>
      <c r="AD8" s="602">
        <v>24350</v>
      </c>
      <c r="AE8" s="602"/>
      <c r="AF8" s="602"/>
      <c r="AG8" s="602"/>
      <c r="AH8" s="602"/>
      <c r="AI8" s="602"/>
      <c r="AJ8" s="602"/>
      <c r="AK8" s="602"/>
      <c r="AL8" s="583">
        <v>0.1</v>
      </c>
      <c r="AM8" s="326"/>
      <c r="AN8" s="326"/>
      <c r="AO8" s="603"/>
      <c r="AP8" s="578" t="s">
        <v>130</v>
      </c>
      <c r="AQ8" s="366"/>
      <c r="AR8" s="366"/>
      <c r="AS8" s="366"/>
      <c r="AT8" s="366"/>
      <c r="AU8" s="366"/>
      <c r="AV8" s="366"/>
      <c r="AW8" s="366"/>
      <c r="AX8" s="366"/>
      <c r="AY8" s="366"/>
      <c r="AZ8" s="366"/>
      <c r="BA8" s="366"/>
      <c r="BB8" s="366"/>
      <c r="BC8" s="366"/>
      <c r="BD8" s="366"/>
      <c r="BE8" s="366"/>
      <c r="BF8" s="579"/>
      <c r="BG8" s="580">
        <v>100548</v>
      </c>
      <c r="BH8" s="463"/>
      <c r="BI8" s="463"/>
      <c r="BJ8" s="463"/>
      <c r="BK8" s="463"/>
      <c r="BL8" s="463"/>
      <c r="BM8" s="463"/>
      <c r="BN8" s="593"/>
      <c r="BO8" s="601">
        <v>1.2</v>
      </c>
      <c r="BP8" s="601"/>
      <c r="BQ8" s="601"/>
      <c r="BR8" s="601"/>
      <c r="BS8" s="602" t="s">
        <v>205</v>
      </c>
      <c r="BT8" s="602"/>
      <c r="BU8" s="602"/>
      <c r="BV8" s="602"/>
      <c r="BW8" s="602"/>
      <c r="BX8" s="602"/>
      <c r="BY8" s="602"/>
      <c r="BZ8" s="602"/>
      <c r="CA8" s="602"/>
      <c r="CB8" s="634"/>
      <c r="CD8" s="578" t="s">
        <v>329</v>
      </c>
      <c r="CE8" s="366"/>
      <c r="CF8" s="366"/>
      <c r="CG8" s="366"/>
      <c r="CH8" s="366"/>
      <c r="CI8" s="366"/>
      <c r="CJ8" s="366"/>
      <c r="CK8" s="366"/>
      <c r="CL8" s="366"/>
      <c r="CM8" s="366"/>
      <c r="CN8" s="366"/>
      <c r="CO8" s="366"/>
      <c r="CP8" s="366"/>
      <c r="CQ8" s="579"/>
      <c r="CR8" s="580">
        <v>13173683</v>
      </c>
      <c r="CS8" s="463"/>
      <c r="CT8" s="463"/>
      <c r="CU8" s="463"/>
      <c r="CV8" s="463"/>
      <c r="CW8" s="463"/>
      <c r="CX8" s="463"/>
      <c r="CY8" s="593"/>
      <c r="CZ8" s="601">
        <v>37.9</v>
      </c>
      <c r="DA8" s="601"/>
      <c r="DB8" s="601"/>
      <c r="DC8" s="601"/>
      <c r="DD8" s="586">
        <v>14390</v>
      </c>
      <c r="DE8" s="463"/>
      <c r="DF8" s="463"/>
      <c r="DG8" s="463"/>
      <c r="DH8" s="463"/>
      <c r="DI8" s="463"/>
      <c r="DJ8" s="463"/>
      <c r="DK8" s="463"/>
      <c r="DL8" s="463"/>
      <c r="DM8" s="463"/>
      <c r="DN8" s="463"/>
      <c r="DO8" s="463"/>
      <c r="DP8" s="593"/>
      <c r="DQ8" s="586">
        <v>5339451</v>
      </c>
      <c r="DR8" s="463"/>
      <c r="DS8" s="463"/>
      <c r="DT8" s="463"/>
      <c r="DU8" s="463"/>
      <c r="DV8" s="463"/>
      <c r="DW8" s="463"/>
      <c r="DX8" s="463"/>
      <c r="DY8" s="463"/>
      <c r="DZ8" s="463"/>
      <c r="EA8" s="463"/>
      <c r="EB8" s="463"/>
      <c r="EC8" s="612"/>
    </row>
    <row r="9" spans="2:143" ht="11.25" customHeight="1" x14ac:dyDescent="0.2">
      <c r="B9" s="578" t="s">
        <v>330</v>
      </c>
      <c r="C9" s="366"/>
      <c r="D9" s="366"/>
      <c r="E9" s="366"/>
      <c r="F9" s="366"/>
      <c r="G9" s="366"/>
      <c r="H9" s="366"/>
      <c r="I9" s="366"/>
      <c r="J9" s="366"/>
      <c r="K9" s="366"/>
      <c r="L9" s="366"/>
      <c r="M9" s="366"/>
      <c r="N9" s="366"/>
      <c r="O9" s="366"/>
      <c r="P9" s="366"/>
      <c r="Q9" s="579"/>
      <c r="R9" s="580">
        <v>24962</v>
      </c>
      <c r="S9" s="463"/>
      <c r="T9" s="463"/>
      <c r="U9" s="463"/>
      <c r="V9" s="463"/>
      <c r="W9" s="463"/>
      <c r="X9" s="463"/>
      <c r="Y9" s="593"/>
      <c r="Z9" s="601">
        <v>0.1</v>
      </c>
      <c r="AA9" s="601"/>
      <c r="AB9" s="601"/>
      <c r="AC9" s="601"/>
      <c r="AD9" s="602">
        <v>24962</v>
      </c>
      <c r="AE9" s="602"/>
      <c r="AF9" s="602"/>
      <c r="AG9" s="602"/>
      <c r="AH9" s="602"/>
      <c r="AI9" s="602"/>
      <c r="AJ9" s="602"/>
      <c r="AK9" s="602"/>
      <c r="AL9" s="583">
        <v>0.1</v>
      </c>
      <c r="AM9" s="326"/>
      <c r="AN9" s="326"/>
      <c r="AO9" s="603"/>
      <c r="AP9" s="578" t="s">
        <v>333</v>
      </c>
      <c r="AQ9" s="366"/>
      <c r="AR9" s="366"/>
      <c r="AS9" s="366"/>
      <c r="AT9" s="366"/>
      <c r="AU9" s="366"/>
      <c r="AV9" s="366"/>
      <c r="AW9" s="366"/>
      <c r="AX9" s="366"/>
      <c r="AY9" s="366"/>
      <c r="AZ9" s="366"/>
      <c r="BA9" s="366"/>
      <c r="BB9" s="366"/>
      <c r="BC9" s="366"/>
      <c r="BD9" s="366"/>
      <c r="BE9" s="366"/>
      <c r="BF9" s="579"/>
      <c r="BG9" s="580">
        <v>2347524</v>
      </c>
      <c r="BH9" s="463"/>
      <c r="BI9" s="463"/>
      <c r="BJ9" s="463"/>
      <c r="BK9" s="463"/>
      <c r="BL9" s="463"/>
      <c r="BM9" s="463"/>
      <c r="BN9" s="593"/>
      <c r="BO9" s="601">
        <v>28.5</v>
      </c>
      <c r="BP9" s="601"/>
      <c r="BQ9" s="601"/>
      <c r="BR9" s="601"/>
      <c r="BS9" s="602" t="s">
        <v>205</v>
      </c>
      <c r="BT9" s="602"/>
      <c r="BU9" s="602"/>
      <c r="BV9" s="602"/>
      <c r="BW9" s="602"/>
      <c r="BX9" s="602"/>
      <c r="BY9" s="602"/>
      <c r="BZ9" s="602"/>
      <c r="CA9" s="602"/>
      <c r="CB9" s="634"/>
      <c r="CD9" s="578" t="s">
        <v>334</v>
      </c>
      <c r="CE9" s="366"/>
      <c r="CF9" s="366"/>
      <c r="CG9" s="366"/>
      <c r="CH9" s="366"/>
      <c r="CI9" s="366"/>
      <c r="CJ9" s="366"/>
      <c r="CK9" s="366"/>
      <c r="CL9" s="366"/>
      <c r="CM9" s="366"/>
      <c r="CN9" s="366"/>
      <c r="CO9" s="366"/>
      <c r="CP9" s="366"/>
      <c r="CQ9" s="579"/>
      <c r="CR9" s="580">
        <v>2229383</v>
      </c>
      <c r="CS9" s="463"/>
      <c r="CT9" s="463"/>
      <c r="CU9" s="463"/>
      <c r="CV9" s="463"/>
      <c r="CW9" s="463"/>
      <c r="CX9" s="463"/>
      <c r="CY9" s="593"/>
      <c r="CZ9" s="601">
        <v>6.4</v>
      </c>
      <c r="DA9" s="601"/>
      <c r="DB9" s="601"/>
      <c r="DC9" s="601"/>
      <c r="DD9" s="586">
        <v>3230</v>
      </c>
      <c r="DE9" s="463"/>
      <c r="DF9" s="463"/>
      <c r="DG9" s="463"/>
      <c r="DH9" s="463"/>
      <c r="DI9" s="463"/>
      <c r="DJ9" s="463"/>
      <c r="DK9" s="463"/>
      <c r="DL9" s="463"/>
      <c r="DM9" s="463"/>
      <c r="DN9" s="463"/>
      <c r="DO9" s="463"/>
      <c r="DP9" s="593"/>
      <c r="DQ9" s="586">
        <v>1682546</v>
      </c>
      <c r="DR9" s="463"/>
      <c r="DS9" s="463"/>
      <c r="DT9" s="463"/>
      <c r="DU9" s="463"/>
      <c r="DV9" s="463"/>
      <c r="DW9" s="463"/>
      <c r="DX9" s="463"/>
      <c r="DY9" s="463"/>
      <c r="DZ9" s="463"/>
      <c r="EA9" s="463"/>
      <c r="EB9" s="463"/>
      <c r="EC9" s="612"/>
    </row>
    <row r="10" spans="2:143" ht="11.25" customHeight="1" x14ac:dyDescent="0.2">
      <c r="B10" s="578" t="s">
        <v>136</v>
      </c>
      <c r="C10" s="366"/>
      <c r="D10" s="366"/>
      <c r="E10" s="366"/>
      <c r="F10" s="366"/>
      <c r="G10" s="366"/>
      <c r="H10" s="366"/>
      <c r="I10" s="366"/>
      <c r="J10" s="366"/>
      <c r="K10" s="366"/>
      <c r="L10" s="366"/>
      <c r="M10" s="366"/>
      <c r="N10" s="366"/>
      <c r="O10" s="366"/>
      <c r="P10" s="366"/>
      <c r="Q10" s="579"/>
      <c r="R10" s="580" t="s">
        <v>205</v>
      </c>
      <c r="S10" s="463"/>
      <c r="T10" s="463"/>
      <c r="U10" s="463"/>
      <c r="V10" s="463"/>
      <c r="W10" s="463"/>
      <c r="X10" s="463"/>
      <c r="Y10" s="593"/>
      <c r="Z10" s="601" t="s">
        <v>205</v>
      </c>
      <c r="AA10" s="601"/>
      <c r="AB10" s="601"/>
      <c r="AC10" s="601"/>
      <c r="AD10" s="602" t="s">
        <v>205</v>
      </c>
      <c r="AE10" s="602"/>
      <c r="AF10" s="602"/>
      <c r="AG10" s="602"/>
      <c r="AH10" s="602"/>
      <c r="AI10" s="602"/>
      <c r="AJ10" s="602"/>
      <c r="AK10" s="602"/>
      <c r="AL10" s="583" t="s">
        <v>205</v>
      </c>
      <c r="AM10" s="326"/>
      <c r="AN10" s="326"/>
      <c r="AO10" s="603"/>
      <c r="AP10" s="578" t="s">
        <v>196</v>
      </c>
      <c r="AQ10" s="366"/>
      <c r="AR10" s="366"/>
      <c r="AS10" s="366"/>
      <c r="AT10" s="366"/>
      <c r="AU10" s="366"/>
      <c r="AV10" s="366"/>
      <c r="AW10" s="366"/>
      <c r="AX10" s="366"/>
      <c r="AY10" s="366"/>
      <c r="AZ10" s="366"/>
      <c r="BA10" s="366"/>
      <c r="BB10" s="366"/>
      <c r="BC10" s="366"/>
      <c r="BD10" s="366"/>
      <c r="BE10" s="366"/>
      <c r="BF10" s="579"/>
      <c r="BG10" s="580">
        <v>211972</v>
      </c>
      <c r="BH10" s="463"/>
      <c r="BI10" s="463"/>
      <c r="BJ10" s="463"/>
      <c r="BK10" s="463"/>
      <c r="BL10" s="463"/>
      <c r="BM10" s="463"/>
      <c r="BN10" s="593"/>
      <c r="BO10" s="601">
        <v>2.6</v>
      </c>
      <c r="BP10" s="601"/>
      <c r="BQ10" s="601"/>
      <c r="BR10" s="601"/>
      <c r="BS10" s="602">
        <v>35036</v>
      </c>
      <c r="BT10" s="602"/>
      <c r="BU10" s="602"/>
      <c r="BV10" s="602"/>
      <c r="BW10" s="602"/>
      <c r="BX10" s="602"/>
      <c r="BY10" s="602"/>
      <c r="BZ10" s="602"/>
      <c r="CA10" s="602"/>
      <c r="CB10" s="634"/>
      <c r="CD10" s="578" t="s">
        <v>46</v>
      </c>
      <c r="CE10" s="366"/>
      <c r="CF10" s="366"/>
      <c r="CG10" s="366"/>
      <c r="CH10" s="366"/>
      <c r="CI10" s="366"/>
      <c r="CJ10" s="366"/>
      <c r="CK10" s="366"/>
      <c r="CL10" s="366"/>
      <c r="CM10" s="366"/>
      <c r="CN10" s="366"/>
      <c r="CO10" s="366"/>
      <c r="CP10" s="366"/>
      <c r="CQ10" s="579"/>
      <c r="CR10" s="580">
        <v>10741</v>
      </c>
      <c r="CS10" s="463"/>
      <c r="CT10" s="463"/>
      <c r="CU10" s="463"/>
      <c r="CV10" s="463"/>
      <c r="CW10" s="463"/>
      <c r="CX10" s="463"/>
      <c r="CY10" s="593"/>
      <c r="CZ10" s="601">
        <v>0</v>
      </c>
      <c r="DA10" s="601"/>
      <c r="DB10" s="601"/>
      <c r="DC10" s="601"/>
      <c r="DD10" s="586" t="s">
        <v>205</v>
      </c>
      <c r="DE10" s="463"/>
      <c r="DF10" s="463"/>
      <c r="DG10" s="463"/>
      <c r="DH10" s="463"/>
      <c r="DI10" s="463"/>
      <c r="DJ10" s="463"/>
      <c r="DK10" s="463"/>
      <c r="DL10" s="463"/>
      <c r="DM10" s="463"/>
      <c r="DN10" s="463"/>
      <c r="DO10" s="463"/>
      <c r="DP10" s="593"/>
      <c r="DQ10" s="586">
        <v>2238</v>
      </c>
      <c r="DR10" s="463"/>
      <c r="DS10" s="463"/>
      <c r="DT10" s="463"/>
      <c r="DU10" s="463"/>
      <c r="DV10" s="463"/>
      <c r="DW10" s="463"/>
      <c r="DX10" s="463"/>
      <c r="DY10" s="463"/>
      <c r="DZ10" s="463"/>
      <c r="EA10" s="463"/>
      <c r="EB10" s="463"/>
      <c r="EC10" s="612"/>
    </row>
    <row r="11" spans="2:143" ht="11.25" customHeight="1" x14ac:dyDescent="0.2">
      <c r="B11" s="578" t="s">
        <v>112</v>
      </c>
      <c r="C11" s="366"/>
      <c r="D11" s="366"/>
      <c r="E11" s="366"/>
      <c r="F11" s="366"/>
      <c r="G11" s="366"/>
      <c r="H11" s="366"/>
      <c r="I11" s="366"/>
      <c r="J11" s="366"/>
      <c r="K11" s="366"/>
      <c r="L11" s="366"/>
      <c r="M11" s="366"/>
      <c r="N11" s="366"/>
      <c r="O11" s="366"/>
      <c r="P11" s="366"/>
      <c r="Q11" s="579"/>
      <c r="R11" s="580">
        <v>1502769</v>
      </c>
      <c r="S11" s="463"/>
      <c r="T11" s="463"/>
      <c r="U11" s="463"/>
      <c r="V11" s="463"/>
      <c r="W11" s="463"/>
      <c r="X11" s="463"/>
      <c r="Y11" s="593"/>
      <c r="Z11" s="583">
        <v>4.2</v>
      </c>
      <c r="AA11" s="326"/>
      <c r="AB11" s="326"/>
      <c r="AC11" s="594"/>
      <c r="AD11" s="586">
        <v>1502769</v>
      </c>
      <c r="AE11" s="463"/>
      <c r="AF11" s="463"/>
      <c r="AG11" s="463"/>
      <c r="AH11" s="463"/>
      <c r="AI11" s="463"/>
      <c r="AJ11" s="463"/>
      <c r="AK11" s="593"/>
      <c r="AL11" s="583">
        <v>8.9</v>
      </c>
      <c r="AM11" s="326"/>
      <c r="AN11" s="326"/>
      <c r="AO11" s="603"/>
      <c r="AP11" s="578" t="s">
        <v>340</v>
      </c>
      <c r="AQ11" s="366"/>
      <c r="AR11" s="366"/>
      <c r="AS11" s="366"/>
      <c r="AT11" s="366"/>
      <c r="AU11" s="366"/>
      <c r="AV11" s="366"/>
      <c r="AW11" s="366"/>
      <c r="AX11" s="366"/>
      <c r="AY11" s="366"/>
      <c r="AZ11" s="366"/>
      <c r="BA11" s="366"/>
      <c r="BB11" s="366"/>
      <c r="BC11" s="366"/>
      <c r="BD11" s="366"/>
      <c r="BE11" s="366"/>
      <c r="BF11" s="579"/>
      <c r="BG11" s="580">
        <v>423054</v>
      </c>
      <c r="BH11" s="463"/>
      <c r="BI11" s="463"/>
      <c r="BJ11" s="463"/>
      <c r="BK11" s="463"/>
      <c r="BL11" s="463"/>
      <c r="BM11" s="463"/>
      <c r="BN11" s="593"/>
      <c r="BO11" s="601">
        <v>5.0999999999999996</v>
      </c>
      <c r="BP11" s="601"/>
      <c r="BQ11" s="601"/>
      <c r="BR11" s="601"/>
      <c r="BS11" s="602">
        <v>120846</v>
      </c>
      <c r="BT11" s="602"/>
      <c r="BU11" s="602"/>
      <c r="BV11" s="602"/>
      <c r="BW11" s="602"/>
      <c r="BX11" s="602"/>
      <c r="BY11" s="602"/>
      <c r="BZ11" s="602"/>
      <c r="CA11" s="602"/>
      <c r="CB11" s="634"/>
      <c r="CD11" s="578" t="s">
        <v>341</v>
      </c>
      <c r="CE11" s="366"/>
      <c r="CF11" s="366"/>
      <c r="CG11" s="366"/>
      <c r="CH11" s="366"/>
      <c r="CI11" s="366"/>
      <c r="CJ11" s="366"/>
      <c r="CK11" s="366"/>
      <c r="CL11" s="366"/>
      <c r="CM11" s="366"/>
      <c r="CN11" s="366"/>
      <c r="CO11" s="366"/>
      <c r="CP11" s="366"/>
      <c r="CQ11" s="579"/>
      <c r="CR11" s="580">
        <v>957040</v>
      </c>
      <c r="CS11" s="463"/>
      <c r="CT11" s="463"/>
      <c r="CU11" s="463"/>
      <c r="CV11" s="463"/>
      <c r="CW11" s="463"/>
      <c r="CX11" s="463"/>
      <c r="CY11" s="593"/>
      <c r="CZ11" s="601">
        <v>2.8</v>
      </c>
      <c r="DA11" s="601"/>
      <c r="DB11" s="601"/>
      <c r="DC11" s="601"/>
      <c r="DD11" s="586">
        <v>150080</v>
      </c>
      <c r="DE11" s="463"/>
      <c r="DF11" s="463"/>
      <c r="DG11" s="463"/>
      <c r="DH11" s="463"/>
      <c r="DI11" s="463"/>
      <c r="DJ11" s="463"/>
      <c r="DK11" s="463"/>
      <c r="DL11" s="463"/>
      <c r="DM11" s="463"/>
      <c r="DN11" s="463"/>
      <c r="DO11" s="463"/>
      <c r="DP11" s="593"/>
      <c r="DQ11" s="586">
        <v>656110</v>
      </c>
      <c r="DR11" s="463"/>
      <c r="DS11" s="463"/>
      <c r="DT11" s="463"/>
      <c r="DU11" s="463"/>
      <c r="DV11" s="463"/>
      <c r="DW11" s="463"/>
      <c r="DX11" s="463"/>
      <c r="DY11" s="463"/>
      <c r="DZ11" s="463"/>
      <c r="EA11" s="463"/>
      <c r="EB11" s="463"/>
      <c r="EC11" s="612"/>
    </row>
    <row r="12" spans="2:143" ht="11.25" customHeight="1" x14ac:dyDescent="0.2">
      <c r="B12" s="578" t="s">
        <v>150</v>
      </c>
      <c r="C12" s="366"/>
      <c r="D12" s="366"/>
      <c r="E12" s="366"/>
      <c r="F12" s="366"/>
      <c r="G12" s="366"/>
      <c r="H12" s="366"/>
      <c r="I12" s="366"/>
      <c r="J12" s="366"/>
      <c r="K12" s="366"/>
      <c r="L12" s="366"/>
      <c r="M12" s="366"/>
      <c r="N12" s="366"/>
      <c r="O12" s="366"/>
      <c r="P12" s="366"/>
      <c r="Q12" s="579"/>
      <c r="R12" s="580">
        <v>5996</v>
      </c>
      <c r="S12" s="463"/>
      <c r="T12" s="463"/>
      <c r="U12" s="463"/>
      <c r="V12" s="463"/>
      <c r="W12" s="463"/>
      <c r="X12" s="463"/>
      <c r="Y12" s="593"/>
      <c r="Z12" s="601">
        <v>0</v>
      </c>
      <c r="AA12" s="601"/>
      <c r="AB12" s="601"/>
      <c r="AC12" s="601"/>
      <c r="AD12" s="602">
        <v>5996</v>
      </c>
      <c r="AE12" s="602"/>
      <c r="AF12" s="602"/>
      <c r="AG12" s="602"/>
      <c r="AH12" s="602"/>
      <c r="AI12" s="602"/>
      <c r="AJ12" s="602"/>
      <c r="AK12" s="602"/>
      <c r="AL12" s="583">
        <v>0</v>
      </c>
      <c r="AM12" s="326"/>
      <c r="AN12" s="326"/>
      <c r="AO12" s="603"/>
      <c r="AP12" s="578" t="s">
        <v>519</v>
      </c>
      <c r="AQ12" s="366"/>
      <c r="AR12" s="366"/>
      <c r="AS12" s="366"/>
      <c r="AT12" s="366"/>
      <c r="AU12" s="366"/>
      <c r="AV12" s="366"/>
      <c r="AW12" s="366"/>
      <c r="AX12" s="366"/>
      <c r="AY12" s="366"/>
      <c r="AZ12" s="366"/>
      <c r="BA12" s="366"/>
      <c r="BB12" s="366"/>
      <c r="BC12" s="366"/>
      <c r="BD12" s="366"/>
      <c r="BE12" s="366"/>
      <c r="BF12" s="579"/>
      <c r="BG12" s="580">
        <v>4414280</v>
      </c>
      <c r="BH12" s="463"/>
      <c r="BI12" s="463"/>
      <c r="BJ12" s="463"/>
      <c r="BK12" s="463"/>
      <c r="BL12" s="463"/>
      <c r="BM12" s="463"/>
      <c r="BN12" s="593"/>
      <c r="BO12" s="601">
        <v>53.6</v>
      </c>
      <c r="BP12" s="601"/>
      <c r="BQ12" s="601"/>
      <c r="BR12" s="601"/>
      <c r="BS12" s="602">
        <v>538480</v>
      </c>
      <c r="BT12" s="602"/>
      <c r="BU12" s="602"/>
      <c r="BV12" s="602"/>
      <c r="BW12" s="602"/>
      <c r="BX12" s="602"/>
      <c r="BY12" s="602"/>
      <c r="BZ12" s="602"/>
      <c r="CA12" s="602"/>
      <c r="CB12" s="634"/>
      <c r="CD12" s="578" t="s">
        <v>98</v>
      </c>
      <c r="CE12" s="366"/>
      <c r="CF12" s="366"/>
      <c r="CG12" s="366"/>
      <c r="CH12" s="366"/>
      <c r="CI12" s="366"/>
      <c r="CJ12" s="366"/>
      <c r="CK12" s="366"/>
      <c r="CL12" s="366"/>
      <c r="CM12" s="366"/>
      <c r="CN12" s="366"/>
      <c r="CO12" s="366"/>
      <c r="CP12" s="366"/>
      <c r="CQ12" s="579"/>
      <c r="CR12" s="580">
        <v>2715029</v>
      </c>
      <c r="CS12" s="463"/>
      <c r="CT12" s="463"/>
      <c r="CU12" s="463"/>
      <c r="CV12" s="463"/>
      <c r="CW12" s="463"/>
      <c r="CX12" s="463"/>
      <c r="CY12" s="593"/>
      <c r="CZ12" s="601">
        <v>7.8</v>
      </c>
      <c r="DA12" s="601"/>
      <c r="DB12" s="601"/>
      <c r="DC12" s="601"/>
      <c r="DD12" s="586">
        <v>162003</v>
      </c>
      <c r="DE12" s="463"/>
      <c r="DF12" s="463"/>
      <c r="DG12" s="463"/>
      <c r="DH12" s="463"/>
      <c r="DI12" s="463"/>
      <c r="DJ12" s="463"/>
      <c r="DK12" s="463"/>
      <c r="DL12" s="463"/>
      <c r="DM12" s="463"/>
      <c r="DN12" s="463"/>
      <c r="DO12" s="463"/>
      <c r="DP12" s="593"/>
      <c r="DQ12" s="586">
        <v>814907</v>
      </c>
      <c r="DR12" s="463"/>
      <c r="DS12" s="463"/>
      <c r="DT12" s="463"/>
      <c r="DU12" s="463"/>
      <c r="DV12" s="463"/>
      <c r="DW12" s="463"/>
      <c r="DX12" s="463"/>
      <c r="DY12" s="463"/>
      <c r="DZ12" s="463"/>
      <c r="EA12" s="463"/>
      <c r="EB12" s="463"/>
      <c r="EC12" s="612"/>
    </row>
    <row r="13" spans="2:143" ht="11.25" customHeight="1" x14ac:dyDescent="0.2">
      <c r="B13" s="578" t="s">
        <v>342</v>
      </c>
      <c r="C13" s="366"/>
      <c r="D13" s="366"/>
      <c r="E13" s="366"/>
      <c r="F13" s="366"/>
      <c r="G13" s="366"/>
      <c r="H13" s="366"/>
      <c r="I13" s="366"/>
      <c r="J13" s="366"/>
      <c r="K13" s="366"/>
      <c r="L13" s="366"/>
      <c r="M13" s="366"/>
      <c r="N13" s="366"/>
      <c r="O13" s="366"/>
      <c r="P13" s="366"/>
      <c r="Q13" s="579"/>
      <c r="R13" s="580" t="s">
        <v>205</v>
      </c>
      <c r="S13" s="463"/>
      <c r="T13" s="463"/>
      <c r="U13" s="463"/>
      <c r="V13" s="463"/>
      <c r="W13" s="463"/>
      <c r="X13" s="463"/>
      <c r="Y13" s="593"/>
      <c r="Z13" s="601" t="s">
        <v>205</v>
      </c>
      <c r="AA13" s="601"/>
      <c r="AB13" s="601"/>
      <c r="AC13" s="601"/>
      <c r="AD13" s="602" t="s">
        <v>205</v>
      </c>
      <c r="AE13" s="602"/>
      <c r="AF13" s="602"/>
      <c r="AG13" s="602"/>
      <c r="AH13" s="602"/>
      <c r="AI13" s="602"/>
      <c r="AJ13" s="602"/>
      <c r="AK13" s="602"/>
      <c r="AL13" s="583" t="s">
        <v>205</v>
      </c>
      <c r="AM13" s="326"/>
      <c r="AN13" s="326"/>
      <c r="AO13" s="603"/>
      <c r="AP13" s="578" t="s">
        <v>344</v>
      </c>
      <c r="AQ13" s="366"/>
      <c r="AR13" s="366"/>
      <c r="AS13" s="366"/>
      <c r="AT13" s="366"/>
      <c r="AU13" s="366"/>
      <c r="AV13" s="366"/>
      <c r="AW13" s="366"/>
      <c r="AX13" s="366"/>
      <c r="AY13" s="366"/>
      <c r="AZ13" s="366"/>
      <c r="BA13" s="366"/>
      <c r="BB13" s="366"/>
      <c r="BC13" s="366"/>
      <c r="BD13" s="366"/>
      <c r="BE13" s="366"/>
      <c r="BF13" s="579"/>
      <c r="BG13" s="580">
        <v>4380231</v>
      </c>
      <c r="BH13" s="463"/>
      <c r="BI13" s="463"/>
      <c r="BJ13" s="463"/>
      <c r="BK13" s="463"/>
      <c r="BL13" s="463"/>
      <c r="BM13" s="463"/>
      <c r="BN13" s="593"/>
      <c r="BO13" s="601">
        <v>53.2</v>
      </c>
      <c r="BP13" s="601"/>
      <c r="BQ13" s="601"/>
      <c r="BR13" s="601"/>
      <c r="BS13" s="602">
        <v>538480</v>
      </c>
      <c r="BT13" s="602"/>
      <c r="BU13" s="602"/>
      <c r="BV13" s="602"/>
      <c r="BW13" s="602"/>
      <c r="BX13" s="602"/>
      <c r="BY13" s="602"/>
      <c r="BZ13" s="602"/>
      <c r="CA13" s="602"/>
      <c r="CB13" s="634"/>
      <c r="CD13" s="578" t="s">
        <v>345</v>
      </c>
      <c r="CE13" s="366"/>
      <c r="CF13" s="366"/>
      <c r="CG13" s="366"/>
      <c r="CH13" s="366"/>
      <c r="CI13" s="366"/>
      <c r="CJ13" s="366"/>
      <c r="CK13" s="366"/>
      <c r="CL13" s="366"/>
      <c r="CM13" s="366"/>
      <c r="CN13" s="366"/>
      <c r="CO13" s="366"/>
      <c r="CP13" s="366"/>
      <c r="CQ13" s="579"/>
      <c r="CR13" s="580">
        <v>3587740</v>
      </c>
      <c r="CS13" s="463"/>
      <c r="CT13" s="463"/>
      <c r="CU13" s="463"/>
      <c r="CV13" s="463"/>
      <c r="CW13" s="463"/>
      <c r="CX13" s="463"/>
      <c r="CY13" s="593"/>
      <c r="CZ13" s="601">
        <v>10.3</v>
      </c>
      <c r="DA13" s="601"/>
      <c r="DB13" s="601"/>
      <c r="DC13" s="601"/>
      <c r="DD13" s="586">
        <v>1874798</v>
      </c>
      <c r="DE13" s="463"/>
      <c r="DF13" s="463"/>
      <c r="DG13" s="463"/>
      <c r="DH13" s="463"/>
      <c r="DI13" s="463"/>
      <c r="DJ13" s="463"/>
      <c r="DK13" s="463"/>
      <c r="DL13" s="463"/>
      <c r="DM13" s="463"/>
      <c r="DN13" s="463"/>
      <c r="DO13" s="463"/>
      <c r="DP13" s="593"/>
      <c r="DQ13" s="586">
        <v>1310730</v>
      </c>
      <c r="DR13" s="463"/>
      <c r="DS13" s="463"/>
      <c r="DT13" s="463"/>
      <c r="DU13" s="463"/>
      <c r="DV13" s="463"/>
      <c r="DW13" s="463"/>
      <c r="DX13" s="463"/>
      <c r="DY13" s="463"/>
      <c r="DZ13" s="463"/>
      <c r="EA13" s="463"/>
      <c r="EB13" s="463"/>
      <c r="EC13" s="612"/>
    </row>
    <row r="14" spans="2:143" ht="11.25" customHeight="1" x14ac:dyDescent="0.2">
      <c r="B14" s="578" t="s">
        <v>346</v>
      </c>
      <c r="C14" s="366"/>
      <c r="D14" s="366"/>
      <c r="E14" s="366"/>
      <c r="F14" s="366"/>
      <c r="G14" s="366"/>
      <c r="H14" s="366"/>
      <c r="I14" s="366"/>
      <c r="J14" s="366"/>
      <c r="K14" s="366"/>
      <c r="L14" s="366"/>
      <c r="M14" s="366"/>
      <c r="N14" s="366"/>
      <c r="O14" s="366"/>
      <c r="P14" s="366"/>
      <c r="Q14" s="579"/>
      <c r="R14" s="580">
        <v>13</v>
      </c>
      <c r="S14" s="463"/>
      <c r="T14" s="463"/>
      <c r="U14" s="463"/>
      <c r="V14" s="463"/>
      <c r="W14" s="463"/>
      <c r="X14" s="463"/>
      <c r="Y14" s="593"/>
      <c r="Z14" s="601">
        <v>0</v>
      </c>
      <c r="AA14" s="601"/>
      <c r="AB14" s="601"/>
      <c r="AC14" s="601"/>
      <c r="AD14" s="602">
        <v>13</v>
      </c>
      <c r="AE14" s="602"/>
      <c r="AF14" s="602"/>
      <c r="AG14" s="602"/>
      <c r="AH14" s="602"/>
      <c r="AI14" s="602"/>
      <c r="AJ14" s="602"/>
      <c r="AK14" s="602"/>
      <c r="AL14" s="583">
        <v>0</v>
      </c>
      <c r="AM14" s="326"/>
      <c r="AN14" s="326"/>
      <c r="AO14" s="603"/>
      <c r="AP14" s="578" t="s">
        <v>221</v>
      </c>
      <c r="AQ14" s="366"/>
      <c r="AR14" s="366"/>
      <c r="AS14" s="366"/>
      <c r="AT14" s="366"/>
      <c r="AU14" s="366"/>
      <c r="AV14" s="366"/>
      <c r="AW14" s="366"/>
      <c r="AX14" s="366"/>
      <c r="AY14" s="366"/>
      <c r="AZ14" s="366"/>
      <c r="BA14" s="366"/>
      <c r="BB14" s="366"/>
      <c r="BC14" s="366"/>
      <c r="BD14" s="366"/>
      <c r="BE14" s="366"/>
      <c r="BF14" s="579"/>
      <c r="BG14" s="580">
        <v>227799</v>
      </c>
      <c r="BH14" s="463"/>
      <c r="BI14" s="463"/>
      <c r="BJ14" s="463"/>
      <c r="BK14" s="463"/>
      <c r="BL14" s="463"/>
      <c r="BM14" s="463"/>
      <c r="BN14" s="593"/>
      <c r="BO14" s="601">
        <v>2.8</v>
      </c>
      <c r="BP14" s="601"/>
      <c r="BQ14" s="601"/>
      <c r="BR14" s="601"/>
      <c r="BS14" s="602" t="s">
        <v>205</v>
      </c>
      <c r="BT14" s="602"/>
      <c r="BU14" s="602"/>
      <c r="BV14" s="602"/>
      <c r="BW14" s="602"/>
      <c r="BX14" s="602"/>
      <c r="BY14" s="602"/>
      <c r="BZ14" s="602"/>
      <c r="CA14" s="602"/>
      <c r="CB14" s="634"/>
      <c r="CD14" s="578" t="s">
        <v>348</v>
      </c>
      <c r="CE14" s="366"/>
      <c r="CF14" s="366"/>
      <c r="CG14" s="366"/>
      <c r="CH14" s="366"/>
      <c r="CI14" s="366"/>
      <c r="CJ14" s="366"/>
      <c r="CK14" s="366"/>
      <c r="CL14" s="366"/>
      <c r="CM14" s="366"/>
      <c r="CN14" s="366"/>
      <c r="CO14" s="366"/>
      <c r="CP14" s="366"/>
      <c r="CQ14" s="579"/>
      <c r="CR14" s="580">
        <v>977793</v>
      </c>
      <c r="CS14" s="463"/>
      <c r="CT14" s="463"/>
      <c r="CU14" s="463"/>
      <c r="CV14" s="463"/>
      <c r="CW14" s="463"/>
      <c r="CX14" s="463"/>
      <c r="CY14" s="593"/>
      <c r="CZ14" s="601">
        <v>2.8</v>
      </c>
      <c r="DA14" s="601"/>
      <c r="DB14" s="601"/>
      <c r="DC14" s="601"/>
      <c r="DD14" s="586">
        <v>64310</v>
      </c>
      <c r="DE14" s="463"/>
      <c r="DF14" s="463"/>
      <c r="DG14" s="463"/>
      <c r="DH14" s="463"/>
      <c r="DI14" s="463"/>
      <c r="DJ14" s="463"/>
      <c r="DK14" s="463"/>
      <c r="DL14" s="463"/>
      <c r="DM14" s="463"/>
      <c r="DN14" s="463"/>
      <c r="DO14" s="463"/>
      <c r="DP14" s="593"/>
      <c r="DQ14" s="586">
        <v>692523</v>
      </c>
      <c r="DR14" s="463"/>
      <c r="DS14" s="463"/>
      <c r="DT14" s="463"/>
      <c r="DU14" s="463"/>
      <c r="DV14" s="463"/>
      <c r="DW14" s="463"/>
      <c r="DX14" s="463"/>
      <c r="DY14" s="463"/>
      <c r="DZ14" s="463"/>
      <c r="EA14" s="463"/>
      <c r="EB14" s="463"/>
      <c r="EC14" s="612"/>
    </row>
    <row r="15" spans="2:143" ht="11.25" customHeight="1" x14ac:dyDescent="0.2">
      <c r="B15" s="578" t="s">
        <v>314</v>
      </c>
      <c r="C15" s="366"/>
      <c r="D15" s="366"/>
      <c r="E15" s="366"/>
      <c r="F15" s="366"/>
      <c r="G15" s="366"/>
      <c r="H15" s="366"/>
      <c r="I15" s="366"/>
      <c r="J15" s="366"/>
      <c r="K15" s="366"/>
      <c r="L15" s="366"/>
      <c r="M15" s="366"/>
      <c r="N15" s="366"/>
      <c r="O15" s="366"/>
      <c r="P15" s="366"/>
      <c r="Q15" s="579"/>
      <c r="R15" s="580" t="s">
        <v>205</v>
      </c>
      <c r="S15" s="463"/>
      <c r="T15" s="463"/>
      <c r="U15" s="463"/>
      <c r="V15" s="463"/>
      <c r="W15" s="463"/>
      <c r="X15" s="463"/>
      <c r="Y15" s="593"/>
      <c r="Z15" s="601" t="s">
        <v>205</v>
      </c>
      <c r="AA15" s="601"/>
      <c r="AB15" s="601"/>
      <c r="AC15" s="601"/>
      <c r="AD15" s="602" t="s">
        <v>205</v>
      </c>
      <c r="AE15" s="602"/>
      <c r="AF15" s="602"/>
      <c r="AG15" s="602"/>
      <c r="AH15" s="602"/>
      <c r="AI15" s="602"/>
      <c r="AJ15" s="602"/>
      <c r="AK15" s="602"/>
      <c r="AL15" s="583" t="s">
        <v>205</v>
      </c>
      <c r="AM15" s="326"/>
      <c r="AN15" s="326"/>
      <c r="AO15" s="603"/>
      <c r="AP15" s="578" t="s">
        <v>520</v>
      </c>
      <c r="AQ15" s="366"/>
      <c r="AR15" s="366"/>
      <c r="AS15" s="366"/>
      <c r="AT15" s="366"/>
      <c r="AU15" s="366"/>
      <c r="AV15" s="366"/>
      <c r="AW15" s="366"/>
      <c r="AX15" s="366"/>
      <c r="AY15" s="366"/>
      <c r="AZ15" s="366"/>
      <c r="BA15" s="366"/>
      <c r="BB15" s="366"/>
      <c r="BC15" s="366"/>
      <c r="BD15" s="366"/>
      <c r="BE15" s="366"/>
      <c r="BF15" s="579"/>
      <c r="BG15" s="580">
        <v>507122</v>
      </c>
      <c r="BH15" s="463"/>
      <c r="BI15" s="463"/>
      <c r="BJ15" s="463"/>
      <c r="BK15" s="463"/>
      <c r="BL15" s="463"/>
      <c r="BM15" s="463"/>
      <c r="BN15" s="593"/>
      <c r="BO15" s="601">
        <v>6.2</v>
      </c>
      <c r="BP15" s="601"/>
      <c r="BQ15" s="601"/>
      <c r="BR15" s="601"/>
      <c r="BS15" s="602" t="s">
        <v>205</v>
      </c>
      <c r="BT15" s="602"/>
      <c r="BU15" s="602"/>
      <c r="BV15" s="602"/>
      <c r="BW15" s="602"/>
      <c r="BX15" s="602"/>
      <c r="BY15" s="602"/>
      <c r="BZ15" s="602"/>
      <c r="CA15" s="602"/>
      <c r="CB15" s="634"/>
      <c r="CD15" s="578" t="s">
        <v>349</v>
      </c>
      <c r="CE15" s="366"/>
      <c r="CF15" s="366"/>
      <c r="CG15" s="366"/>
      <c r="CH15" s="366"/>
      <c r="CI15" s="366"/>
      <c r="CJ15" s="366"/>
      <c r="CK15" s="366"/>
      <c r="CL15" s="366"/>
      <c r="CM15" s="366"/>
      <c r="CN15" s="366"/>
      <c r="CO15" s="366"/>
      <c r="CP15" s="366"/>
      <c r="CQ15" s="579"/>
      <c r="CR15" s="580">
        <v>3094648</v>
      </c>
      <c r="CS15" s="463"/>
      <c r="CT15" s="463"/>
      <c r="CU15" s="463"/>
      <c r="CV15" s="463"/>
      <c r="CW15" s="463"/>
      <c r="CX15" s="463"/>
      <c r="CY15" s="593"/>
      <c r="CZ15" s="601">
        <v>8.9</v>
      </c>
      <c r="DA15" s="601"/>
      <c r="DB15" s="601"/>
      <c r="DC15" s="601"/>
      <c r="DD15" s="586">
        <v>971330</v>
      </c>
      <c r="DE15" s="463"/>
      <c r="DF15" s="463"/>
      <c r="DG15" s="463"/>
      <c r="DH15" s="463"/>
      <c r="DI15" s="463"/>
      <c r="DJ15" s="463"/>
      <c r="DK15" s="463"/>
      <c r="DL15" s="463"/>
      <c r="DM15" s="463"/>
      <c r="DN15" s="463"/>
      <c r="DO15" s="463"/>
      <c r="DP15" s="593"/>
      <c r="DQ15" s="586">
        <v>1798629</v>
      </c>
      <c r="DR15" s="463"/>
      <c r="DS15" s="463"/>
      <c r="DT15" s="463"/>
      <c r="DU15" s="463"/>
      <c r="DV15" s="463"/>
      <c r="DW15" s="463"/>
      <c r="DX15" s="463"/>
      <c r="DY15" s="463"/>
      <c r="DZ15" s="463"/>
      <c r="EA15" s="463"/>
      <c r="EB15" s="463"/>
      <c r="EC15" s="612"/>
    </row>
    <row r="16" spans="2:143" ht="11.25" customHeight="1" x14ac:dyDescent="0.2">
      <c r="B16" s="578" t="s">
        <v>521</v>
      </c>
      <c r="C16" s="366"/>
      <c r="D16" s="366"/>
      <c r="E16" s="366"/>
      <c r="F16" s="366"/>
      <c r="G16" s="366"/>
      <c r="H16" s="366"/>
      <c r="I16" s="366"/>
      <c r="J16" s="366"/>
      <c r="K16" s="366"/>
      <c r="L16" s="366"/>
      <c r="M16" s="366"/>
      <c r="N16" s="366"/>
      <c r="O16" s="366"/>
      <c r="P16" s="366"/>
      <c r="Q16" s="579"/>
      <c r="R16" s="580">
        <v>13460</v>
      </c>
      <c r="S16" s="463"/>
      <c r="T16" s="463"/>
      <c r="U16" s="463"/>
      <c r="V16" s="463"/>
      <c r="W16" s="463"/>
      <c r="X16" s="463"/>
      <c r="Y16" s="593"/>
      <c r="Z16" s="601">
        <v>0</v>
      </c>
      <c r="AA16" s="601"/>
      <c r="AB16" s="601"/>
      <c r="AC16" s="601"/>
      <c r="AD16" s="602">
        <v>13460</v>
      </c>
      <c r="AE16" s="602"/>
      <c r="AF16" s="602"/>
      <c r="AG16" s="602"/>
      <c r="AH16" s="602"/>
      <c r="AI16" s="602"/>
      <c r="AJ16" s="602"/>
      <c r="AK16" s="602"/>
      <c r="AL16" s="583">
        <v>0.1</v>
      </c>
      <c r="AM16" s="326"/>
      <c r="AN16" s="326"/>
      <c r="AO16" s="603"/>
      <c r="AP16" s="578" t="s">
        <v>511</v>
      </c>
      <c r="AQ16" s="366"/>
      <c r="AR16" s="366"/>
      <c r="AS16" s="366"/>
      <c r="AT16" s="366"/>
      <c r="AU16" s="366"/>
      <c r="AV16" s="366"/>
      <c r="AW16" s="366"/>
      <c r="AX16" s="366"/>
      <c r="AY16" s="366"/>
      <c r="AZ16" s="366"/>
      <c r="BA16" s="366"/>
      <c r="BB16" s="366"/>
      <c r="BC16" s="366"/>
      <c r="BD16" s="366"/>
      <c r="BE16" s="366"/>
      <c r="BF16" s="579"/>
      <c r="BG16" s="580" t="s">
        <v>205</v>
      </c>
      <c r="BH16" s="463"/>
      <c r="BI16" s="463"/>
      <c r="BJ16" s="463"/>
      <c r="BK16" s="463"/>
      <c r="BL16" s="463"/>
      <c r="BM16" s="463"/>
      <c r="BN16" s="593"/>
      <c r="BO16" s="601" t="s">
        <v>205</v>
      </c>
      <c r="BP16" s="601"/>
      <c r="BQ16" s="601"/>
      <c r="BR16" s="601"/>
      <c r="BS16" s="602" t="s">
        <v>205</v>
      </c>
      <c r="BT16" s="602"/>
      <c r="BU16" s="602"/>
      <c r="BV16" s="602"/>
      <c r="BW16" s="602"/>
      <c r="BX16" s="602"/>
      <c r="BY16" s="602"/>
      <c r="BZ16" s="602"/>
      <c r="CA16" s="602"/>
      <c r="CB16" s="634"/>
      <c r="CD16" s="578" t="s">
        <v>350</v>
      </c>
      <c r="CE16" s="366"/>
      <c r="CF16" s="366"/>
      <c r="CG16" s="366"/>
      <c r="CH16" s="366"/>
      <c r="CI16" s="366"/>
      <c r="CJ16" s="366"/>
      <c r="CK16" s="366"/>
      <c r="CL16" s="366"/>
      <c r="CM16" s="366"/>
      <c r="CN16" s="366"/>
      <c r="CO16" s="366"/>
      <c r="CP16" s="366"/>
      <c r="CQ16" s="579"/>
      <c r="CR16" s="580">
        <v>49100</v>
      </c>
      <c r="CS16" s="463"/>
      <c r="CT16" s="463"/>
      <c r="CU16" s="463"/>
      <c r="CV16" s="463"/>
      <c r="CW16" s="463"/>
      <c r="CX16" s="463"/>
      <c r="CY16" s="593"/>
      <c r="CZ16" s="601">
        <v>0.1</v>
      </c>
      <c r="DA16" s="601"/>
      <c r="DB16" s="601"/>
      <c r="DC16" s="601"/>
      <c r="DD16" s="586" t="s">
        <v>205</v>
      </c>
      <c r="DE16" s="463"/>
      <c r="DF16" s="463"/>
      <c r="DG16" s="463"/>
      <c r="DH16" s="463"/>
      <c r="DI16" s="463"/>
      <c r="DJ16" s="463"/>
      <c r="DK16" s="463"/>
      <c r="DL16" s="463"/>
      <c r="DM16" s="463"/>
      <c r="DN16" s="463"/>
      <c r="DO16" s="463"/>
      <c r="DP16" s="593"/>
      <c r="DQ16" s="586">
        <v>6550</v>
      </c>
      <c r="DR16" s="463"/>
      <c r="DS16" s="463"/>
      <c r="DT16" s="463"/>
      <c r="DU16" s="463"/>
      <c r="DV16" s="463"/>
      <c r="DW16" s="463"/>
      <c r="DX16" s="463"/>
      <c r="DY16" s="463"/>
      <c r="DZ16" s="463"/>
      <c r="EA16" s="463"/>
      <c r="EB16" s="463"/>
      <c r="EC16" s="612"/>
    </row>
    <row r="17" spans="2:133" ht="11.25" customHeight="1" x14ac:dyDescent="0.2">
      <c r="B17" s="578" t="s">
        <v>507</v>
      </c>
      <c r="C17" s="366"/>
      <c r="D17" s="366"/>
      <c r="E17" s="366"/>
      <c r="F17" s="366"/>
      <c r="G17" s="366"/>
      <c r="H17" s="366"/>
      <c r="I17" s="366"/>
      <c r="J17" s="366"/>
      <c r="K17" s="366"/>
      <c r="L17" s="366"/>
      <c r="M17" s="366"/>
      <c r="N17" s="366"/>
      <c r="O17" s="366"/>
      <c r="P17" s="366"/>
      <c r="Q17" s="579"/>
      <c r="R17" s="580">
        <v>108144</v>
      </c>
      <c r="S17" s="463"/>
      <c r="T17" s="463"/>
      <c r="U17" s="463"/>
      <c r="V17" s="463"/>
      <c r="W17" s="463"/>
      <c r="X17" s="463"/>
      <c r="Y17" s="593"/>
      <c r="Z17" s="601">
        <v>0.3</v>
      </c>
      <c r="AA17" s="601"/>
      <c r="AB17" s="601"/>
      <c r="AC17" s="601"/>
      <c r="AD17" s="602">
        <v>108144</v>
      </c>
      <c r="AE17" s="602"/>
      <c r="AF17" s="602"/>
      <c r="AG17" s="602"/>
      <c r="AH17" s="602"/>
      <c r="AI17" s="602"/>
      <c r="AJ17" s="602"/>
      <c r="AK17" s="602"/>
      <c r="AL17" s="583">
        <v>0.6</v>
      </c>
      <c r="AM17" s="326"/>
      <c r="AN17" s="326"/>
      <c r="AO17" s="603"/>
      <c r="AP17" s="578" t="s">
        <v>353</v>
      </c>
      <c r="AQ17" s="366"/>
      <c r="AR17" s="366"/>
      <c r="AS17" s="366"/>
      <c r="AT17" s="366"/>
      <c r="AU17" s="366"/>
      <c r="AV17" s="366"/>
      <c r="AW17" s="366"/>
      <c r="AX17" s="366"/>
      <c r="AY17" s="366"/>
      <c r="AZ17" s="366"/>
      <c r="BA17" s="366"/>
      <c r="BB17" s="366"/>
      <c r="BC17" s="366"/>
      <c r="BD17" s="366"/>
      <c r="BE17" s="366"/>
      <c r="BF17" s="579"/>
      <c r="BG17" s="580" t="s">
        <v>205</v>
      </c>
      <c r="BH17" s="463"/>
      <c r="BI17" s="463"/>
      <c r="BJ17" s="463"/>
      <c r="BK17" s="463"/>
      <c r="BL17" s="463"/>
      <c r="BM17" s="463"/>
      <c r="BN17" s="593"/>
      <c r="BO17" s="601" t="s">
        <v>205</v>
      </c>
      <c r="BP17" s="601"/>
      <c r="BQ17" s="601"/>
      <c r="BR17" s="601"/>
      <c r="BS17" s="602" t="s">
        <v>205</v>
      </c>
      <c r="BT17" s="602"/>
      <c r="BU17" s="602"/>
      <c r="BV17" s="602"/>
      <c r="BW17" s="602"/>
      <c r="BX17" s="602"/>
      <c r="BY17" s="602"/>
      <c r="BZ17" s="602"/>
      <c r="CA17" s="602"/>
      <c r="CB17" s="634"/>
      <c r="CD17" s="578" t="s">
        <v>354</v>
      </c>
      <c r="CE17" s="366"/>
      <c r="CF17" s="366"/>
      <c r="CG17" s="366"/>
      <c r="CH17" s="366"/>
      <c r="CI17" s="366"/>
      <c r="CJ17" s="366"/>
      <c r="CK17" s="366"/>
      <c r="CL17" s="366"/>
      <c r="CM17" s="366"/>
      <c r="CN17" s="366"/>
      <c r="CO17" s="366"/>
      <c r="CP17" s="366"/>
      <c r="CQ17" s="579"/>
      <c r="CR17" s="580">
        <v>3615501</v>
      </c>
      <c r="CS17" s="463"/>
      <c r="CT17" s="463"/>
      <c r="CU17" s="463"/>
      <c r="CV17" s="463"/>
      <c r="CW17" s="463"/>
      <c r="CX17" s="463"/>
      <c r="CY17" s="593"/>
      <c r="CZ17" s="601">
        <v>10.4</v>
      </c>
      <c r="DA17" s="601"/>
      <c r="DB17" s="601"/>
      <c r="DC17" s="601"/>
      <c r="DD17" s="586" t="s">
        <v>205</v>
      </c>
      <c r="DE17" s="463"/>
      <c r="DF17" s="463"/>
      <c r="DG17" s="463"/>
      <c r="DH17" s="463"/>
      <c r="DI17" s="463"/>
      <c r="DJ17" s="463"/>
      <c r="DK17" s="463"/>
      <c r="DL17" s="463"/>
      <c r="DM17" s="463"/>
      <c r="DN17" s="463"/>
      <c r="DO17" s="463"/>
      <c r="DP17" s="593"/>
      <c r="DQ17" s="586">
        <v>3444940</v>
      </c>
      <c r="DR17" s="463"/>
      <c r="DS17" s="463"/>
      <c r="DT17" s="463"/>
      <c r="DU17" s="463"/>
      <c r="DV17" s="463"/>
      <c r="DW17" s="463"/>
      <c r="DX17" s="463"/>
      <c r="DY17" s="463"/>
      <c r="DZ17" s="463"/>
      <c r="EA17" s="463"/>
      <c r="EB17" s="463"/>
      <c r="EC17" s="612"/>
    </row>
    <row r="18" spans="2:133" ht="11.25" customHeight="1" x14ac:dyDescent="0.2">
      <c r="B18" s="578" t="s">
        <v>522</v>
      </c>
      <c r="C18" s="366"/>
      <c r="D18" s="366"/>
      <c r="E18" s="366"/>
      <c r="F18" s="366"/>
      <c r="G18" s="366"/>
      <c r="H18" s="366"/>
      <c r="I18" s="366"/>
      <c r="J18" s="366"/>
      <c r="K18" s="366"/>
      <c r="L18" s="366"/>
      <c r="M18" s="366"/>
      <c r="N18" s="366"/>
      <c r="O18" s="366"/>
      <c r="P18" s="366"/>
      <c r="Q18" s="579"/>
      <c r="R18" s="580">
        <v>126936</v>
      </c>
      <c r="S18" s="463"/>
      <c r="T18" s="463"/>
      <c r="U18" s="463"/>
      <c r="V18" s="463"/>
      <c r="W18" s="463"/>
      <c r="X18" s="463"/>
      <c r="Y18" s="593"/>
      <c r="Z18" s="601">
        <v>0.4</v>
      </c>
      <c r="AA18" s="601"/>
      <c r="AB18" s="601"/>
      <c r="AC18" s="601"/>
      <c r="AD18" s="602">
        <v>126936</v>
      </c>
      <c r="AE18" s="602"/>
      <c r="AF18" s="602"/>
      <c r="AG18" s="602"/>
      <c r="AH18" s="602"/>
      <c r="AI18" s="602"/>
      <c r="AJ18" s="602"/>
      <c r="AK18" s="602"/>
      <c r="AL18" s="583">
        <v>0.69999998807907104</v>
      </c>
      <c r="AM18" s="326"/>
      <c r="AN18" s="326"/>
      <c r="AO18" s="603"/>
      <c r="AP18" s="578" t="s">
        <v>109</v>
      </c>
      <c r="AQ18" s="366"/>
      <c r="AR18" s="366"/>
      <c r="AS18" s="366"/>
      <c r="AT18" s="366"/>
      <c r="AU18" s="366"/>
      <c r="AV18" s="366"/>
      <c r="AW18" s="366"/>
      <c r="AX18" s="366"/>
      <c r="AY18" s="366"/>
      <c r="AZ18" s="366"/>
      <c r="BA18" s="366"/>
      <c r="BB18" s="366"/>
      <c r="BC18" s="366"/>
      <c r="BD18" s="366"/>
      <c r="BE18" s="366"/>
      <c r="BF18" s="579"/>
      <c r="BG18" s="580" t="s">
        <v>205</v>
      </c>
      <c r="BH18" s="463"/>
      <c r="BI18" s="463"/>
      <c r="BJ18" s="463"/>
      <c r="BK18" s="463"/>
      <c r="BL18" s="463"/>
      <c r="BM18" s="463"/>
      <c r="BN18" s="593"/>
      <c r="BO18" s="601" t="s">
        <v>205</v>
      </c>
      <c r="BP18" s="601"/>
      <c r="BQ18" s="601"/>
      <c r="BR18" s="601"/>
      <c r="BS18" s="602" t="s">
        <v>205</v>
      </c>
      <c r="BT18" s="602"/>
      <c r="BU18" s="602"/>
      <c r="BV18" s="602"/>
      <c r="BW18" s="602"/>
      <c r="BX18" s="602"/>
      <c r="BY18" s="602"/>
      <c r="BZ18" s="602"/>
      <c r="CA18" s="602"/>
      <c r="CB18" s="634"/>
      <c r="CD18" s="578" t="s">
        <v>523</v>
      </c>
      <c r="CE18" s="366"/>
      <c r="CF18" s="366"/>
      <c r="CG18" s="366"/>
      <c r="CH18" s="366"/>
      <c r="CI18" s="366"/>
      <c r="CJ18" s="366"/>
      <c r="CK18" s="366"/>
      <c r="CL18" s="366"/>
      <c r="CM18" s="366"/>
      <c r="CN18" s="366"/>
      <c r="CO18" s="366"/>
      <c r="CP18" s="366"/>
      <c r="CQ18" s="579"/>
      <c r="CR18" s="580" t="s">
        <v>205</v>
      </c>
      <c r="CS18" s="463"/>
      <c r="CT18" s="463"/>
      <c r="CU18" s="463"/>
      <c r="CV18" s="463"/>
      <c r="CW18" s="463"/>
      <c r="CX18" s="463"/>
      <c r="CY18" s="593"/>
      <c r="CZ18" s="601" t="s">
        <v>205</v>
      </c>
      <c r="DA18" s="601"/>
      <c r="DB18" s="601"/>
      <c r="DC18" s="601"/>
      <c r="DD18" s="586" t="s">
        <v>205</v>
      </c>
      <c r="DE18" s="463"/>
      <c r="DF18" s="463"/>
      <c r="DG18" s="463"/>
      <c r="DH18" s="463"/>
      <c r="DI18" s="463"/>
      <c r="DJ18" s="463"/>
      <c r="DK18" s="463"/>
      <c r="DL18" s="463"/>
      <c r="DM18" s="463"/>
      <c r="DN18" s="463"/>
      <c r="DO18" s="463"/>
      <c r="DP18" s="593"/>
      <c r="DQ18" s="586" t="s">
        <v>205</v>
      </c>
      <c r="DR18" s="463"/>
      <c r="DS18" s="463"/>
      <c r="DT18" s="463"/>
      <c r="DU18" s="463"/>
      <c r="DV18" s="463"/>
      <c r="DW18" s="463"/>
      <c r="DX18" s="463"/>
      <c r="DY18" s="463"/>
      <c r="DZ18" s="463"/>
      <c r="EA18" s="463"/>
      <c r="EB18" s="463"/>
      <c r="EC18" s="612"/>
    </row>
    <row r="19" spans="2:133" ht="11.25" customHeight="1" x14ac:dyDescent="0.2">
      <c r="B19" s="578" t="s">
        <v>524</v>
      </c>
      <c r="C19" s="366"/>
      <c r="D19" s="366"/>
      <c r="E19" s="366"/>
      <c r="F19" s="366"/>
      <c r="G19" s="366"/>
      <c r="H19" s="366"/>
      <c r="I19" s="366"/>
      <c r="J19" s="366"/>
      <c r="K19" s="366"/>
      <c r="L19" s="366"/>
      <c r="M19" s="366"/>
      <c r="N19" s="366"/>
      <c r="O19" s="366"/>
      <c r="P19" s="366"/>
      <c r="Q19" s="579"/>
      <c r="R19" s="580">
        <v>53097</v>
      </c>
      <c r="S19" s="463"/>
      <c r="T19" s="463"/>
      <c r="U19" s="463"/>
      <c r="V19" s="463"/>
      <c r="W19" s="463"/>
      <c r="X19" s="463"/>
      <c r="Y19" s="593"/>
      <c r="Z19" s="601">
        <v>0.1</v>
      </c>
      <c r="AA19" s="601"/>
      <c r="AB19" s="601"/>
      <c r="AC19" s="601"/>
      <c r="AD19" s="602">
        <v>53097</v>
      </c>
      <c r="AE19" s="602"/>
      <c r="AF19" s="602"/>
      <c r="AG19" s="602"/>
      <c r="AH19" s="602"/>
      <c r="AI19" s="602"/>
      <c r="AJ19" s="602"/>
      <c r="AK19" s="602"/>
      <c r="AL19" s="583">
        <v>0.3</v>
      </c>
      <c r="AM19" s="326"/>
      <c r="AN19" s="326"/>
      <c r="AO19" s="603"/>
      <c r="AP19" s="578" t="s">
        <v>255</v>
      </c>
      <c r="AQ19" s="366"/>
      <c r="AR19" s="366"/>
      <c r="AS19" s="366"/>
      <c r="AT19" s="366"/>
      <c r="AU19" s="366"/>
      <c r="AV19" s="366"/>
      <c r="AW19" s="366"/>
      <c r="AX19" s="366"/>
      <c r="AY19" s="366"/>
      <c r="AZ19" s="366"/>
      <c r="BA19" s="366"/>
      <c r="BB19" s="366"/>
      <c r="BC19" s="366"/>
      <c r="BD19" s="366"/>
      <c r="BE19" s="366"/>
      <c r="BF19" s="579"/>
      <c r="BG19" s="580" t="s">
        <v>205</v>
      </c>
      <c r="BH19" s="463"/>
      <c r="BI19" s="463"/>
      <c r="BJ19" s="463"/>
      <c r="BK19" s="463"/>
      <c r="BL19" s="463"/>
      <c r="BM19" s="463"/>
      <c r="BN19" s="593"/>
      <c r="BO19" s="601" t="s">
        <v>205</v>
      </c>
      <c r="BP19" s="601"/>
      <c r="BQ19" s="601"/>
      <c r="BR19" s="601"/>
      <c r="BS19" s="602" t="s">
        <v>205</v>
      </c>
      <c r="BT19" s="602"/>
      <c r="BU19" s="602"/>
      <c r="BV19" s="602"/>
      <c r="BW19" s="602"/>
      <c r="BX19" s="602"/>
      <c r="BY19" s="602"/>
      <c r="BZ19" s="602"/>
      <c r="CA19" s="602"/>
      <c r="CB19" s="634"/>
      <c r="CD19" s="578" t="s">
        <v>525</v>
      </c>
      <c r="CE19" s="366"/>
      <c r="CF19" s="366"/>
      <c r="CG19" s="366"/>
      <c r="CH19" s="366"/>
      <c r="CI19" s="366"/>
      <c r="CJ19" s="366"/>
      <c r="CK19" s="366"/>
      <c r="CL19" s="366"/>
      <c r="CM19" s="366"/>
      <c r="CN19" s="366"/>
      <c r="CO19" s="366"/>
      <c r="CP19" s="366"/>
      <c r="CQ19" s="579"/>
      <c r="CR19" s="580" t="s">
        <v>205</v>
      </c>
      <c r="CS19" s="463"/>
      <c r="CT19" s="463"/>
      <c r="CU19" s="463"/>
      <c r="CV19" s="463"/>
      <c r="CW19" s="463"/>
      <c r="CX19" s="463"/>
      <c r="CY19" s="593"/>
      <c r="CZ19" s="601" t="s">
        <v>205</v>
      </c>
      <c r="DA19" s="601"/>
      <c r="DB19" s="601"/>
      <c r="DC19" s="601"/>
      <c r="DD19" s="586" t="s">
        <v>205</v>
      </c>
      <c r="DE19" s="463"/>
      <c r="DF19" s="463"/>
      <c r="DG19" s="463"/>
      <c r="DH19" s="463"/>
      <c r="DI19" s="463"/>
      <c r="DJ19" s="463"/>
      <c r="DK19" s="463"/>
      <c r="DL19" s="463"/>
      <c r="DM19" s="463"/>
      <c r="DN19" s="463"/>
      <c r="DO19" s="463"/>
      <c r="DP19" s="593"/>
      <c r="DQ19" s="586" t="s">
        <v>205</v>
      </c>
      <c r="DR19" s="463"/>
      <c r="DS19" s="463"/>
      <c r="DT19" s="463"/>
      <c r="DU19" s="463"/>
      <c r="DV19" s="463"/>
      <c r="DW19" s="463"/>
      <c r="DX19" s="463"/>
      <c r="DY19" s="463"/>
      <c r="DZ19" s="463"/>
      <c r="EA19" s="463"/>
      <c r="EB19" s="463"/>
      <c r="EC19" s="612"/>
    </row>
    <row r="20" spans="2:133" ht="11.25" customHeight="1" x14ac:dyDescent="0.2">
      <c r="B20" s="578" t="s">
        <v>86</v>
      </c>
      <c r="C20" s="366"/>
      <c r="D20" s="366"/>
      <c r="E20" s="366"/>
      <c r="F20" s="366"/>
      <c r="G20" s="366"/>
      <c r="H20" s="366"/>
      <c r="I20" s="366"/>
      <c r="J20" s="366"/>
      <c r="K20" s="366"/>
      <c r="L20" s="366"/>
      <c r="M20" s="366"/>
      <c r="N20" s="366"/>
      <c r="O20" s="366"/>
      <c r="P20" s="366"/>
      <c r="Q20" s="579"/>
      <c r="R20" s="580">
        <v>4031</v>
      </c>
      <c r="S20" s="463"/>
      <c r="T20" s="463"/>
      <c r="U20" s="463"/>
      <c r="V20" s="463"/>
      <c r="W20" s="463"/>
      <c r="X20" s="463"/>
      <c r="Y20" s="593"/>
      <c r="Z20" s="601">
        <v>0</v>
      </c>
      <c r="AA20" s="601"/>
      <c r="AB20" s="601"/>
      <c r="AC20" s="601"/>
      <c r="AD20" s="602">
        <v>4031</v>
      </c>
      <c r="AE20" s="602"/>
      <c r="AF20" s="602"/>
      <c r="AG20" s="602"/>
      <c r="AH20" s="602"/>
      <c r="AI20" s="602"/>
      <c r="AJ20" s="602"/>
      <c r="AK20" s="602"/>
      <c r="AL20" s="583">
        <v>0</v>
      </c>
      <c r="AM20" s="326"/>
      <c r="AN20" s="326"/>
      <c r="AO20" s="603"/>
      <c r="AP20" s="578" t="s">
        <v>356</v>
      </c>
      <c r="AQ20" s="366"/>
      <c r="AR20" s="366"/>
      <c r="AS20" s="366"/>
      <c r="AT20" s="366"/>
      <c r="AU20" s="366"/>
      <c r="AV20" s="366"/>
      <c r="AW20" s="366"/>
      <c r="AX20" s="366"/>
      <c r="AY20" s="366"/>
      <c r="AZ20" s="366"/>
      <c r="BA20" s="366"/>
      <c r="BB20" s="366"/>
      <c r="BC20" s="366"/>
      <c r="BD20" s="366"/>
      <c r="BE20" s="366"/>
      <c r="BF20" s="579"/>
      <c r="BG20" s="580" t="s">
        <v>205</v>
      </c>
      <c r="BH20" s="463"/>
      <c r="BI20" s="463"/>
      <c r="BJ20" s="463"/>
      <c r="BK20" s="463"/>
      <c r="BL20" s="463"/>
      <c r="BM20" s="463"/>
      <c r="BN20" s="593"/>
      <c r="BO20" s="601" t="s">
        <v>205</v>
      </c>
      <c r="BP20" s="601"/>
      <c r="BQ20" s="601"/>
      <c r="BR20" s="601"/>
      <c r="BS20" s="602" t="s">
        <v>205</v>
      </c>
      <c r="BT20" s="602"/>
      <c r="BU20" s="602"/>
      <c r="BV20" s="602"/>
      <c r="BW20" s="602"/>
      <c r="BX20" s="602"/>
      <c r="BY20" s="602"/>
      <c r="BZ20" s="602"/>
      <c r="CA20" s="602"/>
      <c r="CB20" s="634"/>
      <c r="CD20" s="578" t="s">
        <v>198</v>
      </c>
      <c r="CE20" s="366"/>
      <c r="CF20" s="366"/>
      <c r="CG20" s="366"/>
      <c r="CH20" s="366"/>
      <c r="CI20" s="366"/>
      <c r="CJ20" s="366"/>
      <c r="CK20" s="366"/>
      <c r="CL20" s="366"/>
      <c r="CM20" s="366"/>
      <c r="CN20" s="366"/>
      <c r="CO20" s="366"/>
      <c r="CP20" s="366"/>
      <c r="CQ20" s="579"/>
      <c r="CR20" s="580">
        <v>34794758</v>
      </c>
      <c r="CS20" s="463"/>
      <c r="CT20" s="463"/>
      <c r="CU20" s="463"/>
      <c r="CV20" s="463"/>
      <c r="CW20" s="463"/>
      <c r="CX20" s="463"/>
      <c r="CY20" s="593"/>
      <c r="CZ20" s="601">
        <v>100</v>
      </c>
      <c r="DA20" s="601"/>
      <c r="DB20" s="601"/>
      <c r="DC20" s="601"/>
      <c r="DD20" s="586">
        <v>3420446</v>
      </c>
      <c r="DE20" s="463"/>
      <c r="DF20" s="463"/>
      <c r="DG20" s="463"/>
      <c r="DH20" s="463"/>
      <c r="DI20" s="463"/>
      <c r="DJ20" s="463"/>
      <c r="DK20" s="463"/>
      <c r="DL20" s="463"/>
      <c r="DM20" s="463"/>
      <c r="DN20" s="463"/>
      <c r="DO20" s="463"/>
      <c r="DP20" s="593"/>
      <c r="DQ20" s="586">
        <v>19676642</v>
      </c>
      <c r="DR20" s="463"/>
      <c r="DS20" s="463"/>
      <c r="DT20" s="463"/>
      <c r="DU20" s="463"/>
      <c r="DV20" s="463"/>
      <c r="DW20" s="463"/>
      <c r="DX20" s="463"/>
      <c r="DY20" s="463"/>
      <c r="DZ20" s="463"/>
      <c r="EA20" s="463"/>
      <c r="EB20" s="463"/>
      <c r="EC20" s="612"/>
    </row>
    <row r="21" spans="2:133" ht="11.25" customHeight="1" x14ac:dyDescent="0.2">
      <c r="B21" s="578" t="s">
        <v>526</v>
      </c>
      <c r="C21" s="366"/>
      <c r="D21" s="366"/>
      <c r="E21" s="366"/>
      <c r="F21" s="366"/>
      <c r="G21" s="366"/>
      <c r="H21" s="366"/>
      <c r="I21" s="366"/>
      <c r="J21" s="366"/>
      <c r="K21" s="366"/>
      <c r="L21" s="366"/>
      <c r="M21" s="366"/>
      <c r="N21" s="366"/>
      <c r="O21" s="366"/>
      <c r="P21" s="366"/>
      <c r="Q21" s="579"/>
      <c r="R21" s="580">
        <v>2489</v>
      </c>
      <c r="S21" s="463"/>
      <c r="T21" s="463"/>
      <c r="U21" s="463"/>
      <c r="V21" s="463"/>
      <c r="W21" s="463"/>
      <c r="X21" s="463"/>
      <c r="Y21" s="593"/>
      <c r="Z21" s="601">
        <v>0</v>
      </c>
      <c r="AA21" s="601"/>
      <c r="AB21" s="601"/>
      <c r="AC21" s="601"/>
      <c r="AD21" s="602">
        <v>2489</v>
      </c>
      <c r="AE21" s="602"/>
      <c r="AF21" s="602"/>
      <c r="AG21" s="602"/>
      <c r="AH21" s="602"/>
      <c r="AI21" s="602"/>
      <c r="AJ21" s="602"/>
      <c r="AK21" s="602"/>
      <c r="AL21" s="583">
        <v>0</v>
      </c>
      <c r="AM21" s="326"/>
      <c r="AN21" s="326"/>
      <c r="AO21" s="603"/>
      <c r="AP21" s="578" t="s">
        <v>358</v>
      </c>
      <c r="AQ21" s="635"/>
      <c r="AR21" s="635"/>
      <c r="AS21" s="635"/>
      <c r="AT21" s="635"/>
      <c r="AU21" s="635"/>
      <c r="AV21" s="635"/>
      <c r="AW21" s="635"/>
      <c r="AX21" s="635"/>
      <c r="AY21" s="635"/>
      <c r="AZ21" s="635"/>
      <c r="BA21" s="635"/>
      <c r="BB21" s="635"/>
      <c r="BC21" s="635"/>
      <c r="BD21" s="635"/>
      <c r="BE21" s="635"/>
      <c r="BF21" s="636"/>
      <c r="BG21" s="580" t="s">
        <v>205</v>
      </c>
      <c r="BH21" s="463"/>
      <c r="BI21" s="463"/>
      <c r="BJ21" s="463"/>
      <c r="BK21" s="463"/>
      <c r="BL21" s="463"/>
      <c r="BM21" s="463"/>
      <c r="BN21" s="593"/>
      <c r="BO21" s="601" t="s">
        <v>205</v>
      </c>
      <c r="BP21" s="601"/>
      <c r="BQ21" s="601"/>
      <c r="BR21" s="601"/>
      <c r="BS21" s="602" t="s">
        <v>205</v>
      </c>
      <c r="BT21" s="602"/>
      <c r="BU21" s="602"/>
      <c r="BV21" s="602"/>
      <c r="BW21" s="602"/>
      <c r="BX21" s="602"/>
      <c r="BY21" s="602"/>
      <c r="BZ21" s="602"/>
      <c r="CA21" s="602"/>
      <c r="CB21" s="634"/>
      <c r="CD21" s="557"/>
      <c r="CE21" s="558"/>
      <c r="CF21" s="558"/>
      <c r="CG21" s="558"/>
      <c r="CH21" s="558"/>
      <c r="CI21" s="558"/>
      <c r="CJ21" s="558"/>
      <c r="CK21" s="558"/>
      <c r="CL21" s="558"/>
      <c r="CM21" s="558"/>
      <c r="CN21" s="558"/>
      <c r="CO21" s="558"/>
      <c r="CP21" s="558"/>
      <c r="CQ21" s="559"/>
      <c r="CR21" s="645"/>
      <c r="CS21" s="646"/>
      <c r="CT21" s="646"/>
      <c r="CU21" s="646"/>
      <c r="CV21" s="646"/>
      <c r="CW21" s="646"/>
      <c r="CX21" s="646"/>
      <c r="CY21" s="647"/>
      <c r="CZ21" s="648"/>
      <c r="DA21" s="648"/>
      <c r="DB21" s="648"/>
      <c r="DC21" s="648"/>
      <c r="DD21" s="649"/>
      <c r="DE21" s="646"/>
      <c r="DF21" s="646"/>
      <c r="DG21" s="646"/>
      <c r="DH21" s="646"/>
      <c r="DI21" s="646"/>
      <c r="DJ21" s="646"/>
      <c r="DK21" s="646"/>
      <c r="DL21" s="646"/>
      <c r="DM21" s="646"/>
      <c r="DN21" s="646"/>
      <c r="DO21" s="646"/>
      <c r="DP21" s="647"/>
      <c r="DQ21" s="649"/>
      <c r="DR21" s="646"/>
      <c r="DS21" s="646"/>
      <c r="DT21" s="646"/>
      <c r="DU21" s="646"/>
      <c r="DV21" s="646"/>
      <c r="DW21" s="646"/>
      <c r="DX21" s="646"/>
      <c r="DY21" s="646"/>
      <c r="DZ21" s="646"/>
      <c r="EA21" s="646"/>
      <c r="EB21" s="646"/>
      <c r="EC21" s="650"/>
    </row>
    <row r="22" spans="2:133" ht="11.25" customHeight="1" x14ac:dyDescent="0.2">
      <c r="B22" s="623" t="s">
        <v>153</v>
      </c>
      <c r="C22" s="624"/>
      <c r="D22" s="624"/>
      <c r="E22" s="624"/>
      <c r="F22" s="624"/>
      <c r="G22" s="624"/>
      <c r="H22" s="624"/>
      <c r="I22" s="624"/>
      <c r="J22" s="624"/>
      <c r="K22" s="624"/>
      <c r="L22" s="624"/>
      <c r="M22" s="624"/>
      <c r="N22" s="624"/>
      <c r="O22" s="624"/>
      <c r="P22" s="624"/>
      <c r="Q22" s="625"/>
      <c r="R22" s="580">
        <v>67319</v>
      </c>
      <c r="S22" s="463"/>
      <c r="T22" s="463"/>
      <c r="U22" s="463"/>
      <c r="V22" s="463"/>
      <c r="W22" s="463"/>
      <c r="X22" s="463"/>
      <c r="Y22" s="593"/>
      <c r="Z22" s="601">
        <v>0.2</v>
      </c>
      <c r="AA22" s="601"/>
      <c r="AB22" s="601"/>
      <c r="AC22" s="601"/>
      <c r="AD22" s="602">
        <v>67319</v>
      </c>
      <c r="AE22" s="602"/>
      <c r="AF22" s="602"/>
      <c r="AG22" s="602"/>
      <c r="AH22" s="602"/>
      <c r="AI22" s="602"/>
      <c r="AJ22" s="602"/>
      <c r="AK22" s="602"/>
      <c r="AL22" s="583">
        <v>0.40000000596046448</v>
      </c>
      <c r="AM22" s="326"/>
      <c r="AN22" s="326"/>
      <c r="AO22" s="603"/>
      <c r="AP22" s="578" t="s">
        <v>527</v>
      </c>
      <c r="AQ22" s="635"/>
      <c r="AR22" s="635"/>
      <c r="AS22" s="635"/>
      <c r="AT22" s="635"/>
      <c r="AU22" s="635"/>
      <c r="AV22" s="635"/>
      <c r="AW22" s="635"/>
      <c r="AX22" s="635"/>
      <c r="AY22" s="635"/>
      <c r="AZ22" s="635"/>
      <c r="BA22" s="635"/>
      <c r="BB22" s="635"/>
      <c r="BC22" s="635"/>
      <c r="BD22" s="635"/>
      <c r="BE22" s="635"/>
      <c r="BF22" s="636"/>
      <c r="BG22" s="580" t="s">
        <v>205</v>
      </c>
      <c r="BH22" s="463"/>
      <c r="BI22" s="463"/>
      <c r="BJ22" s="463"/>
      <c r="BK22" s="463"/>
      <c r="BL22" s="463"/>
      <c r="BM22" s="463"/>
      <c r="BN22" s="593"/>
      <c r="BO22" s="601" t="s">
        <v>205</v>
      </c>
      <c r="BP22" s="601"/>
      <c r="BQ22" s="601"/>
      <c r="BR22" s="601"/>
      <c r="BS22" s="602" t="s">
        <v>205</v>
      </c>
      <c r="BT22" s="602"/>
      <c r="BU22" s="602"/>
      <c r="BV22" s="602"/>
      <c r="BW22" s="602"/>
      <c r="BX22" s="602"/>
      <c r="BY22" s="602"/>
      <c r="BZ22" s="602"/>
      <c r="CA22" s="602"/>
      <c r="CB22" s="634"/>
      <c r="CD22" s="492" t="s">
        <v>528</v>
      </c>
      <c r="CE22" s="493"/>
      <c r="CF22" s="493"/>
      <c r="CG22" s="493"/>
      <c r="CH22" s="493"/>
      <c r="CI22" s="493"/>
      <c r="CJ22" s="493"/>
      <c r="CK22" s="493"/>
      <c r="CL22" s="493"/>
      <c r="CM22" s="493"/>
      <c r="CN22" s="493"/>
      <c r="CO22" s="493"/>
      <c r="CP22" s="493"/>
      <c r="CQ22" s="493"/>
      <c r="CR22" s="493"/>
      <c r="CS22" s="493"/>
      <c r="CT22" s="493"/>
      <c r="CU22" s="493"/>
      <c r="CV22" s="493"/>
      <c r="CW22" s="493"/>
      <c r="CX22" s="493"/>
      <c r="CY22" s="493"/>
      <c r="CZ22" s="493"/>
      <c r="DA22" s="493"/>
      <c r="DB22" s="493"/>
      <c r="DC22" s="493"/>
      <c r="DD22" s="493"/>
      <c r="DE22" s="493"/>
      <c r="DF22" s="493"/>
      <c r="DG22" s="493"/>
      <c r="DH22" s="493"/>
      <c r="DI22" s="493"/>
      <c r="DJ22" s="493"/>
      <c r="DK22" s="493"/>
      <c r="DL22" s="493"/>
      <c r="DM22" s="493"/>
      <c r="DN22" s="493"/>
      <c r="DO22" s="493"/>
      <c r="DP22" s="493"/>
      <c r="DQ22" s="493"/>
      <c r="DR22" s="493"/>
      <c r="DS22" s="493"/>
      <c r="DT22" s="493"/>
      <c r="DU22" s="493"/>
      <c r="DV22" s="493"/>
      <c r="DW22" s="493"/>
      <c r="DX22" s="493"/>
      <c r="DY22" s="493"/>
      <c r="DZ22" s="493"/>
      <c r="EA22" s="493"/>
      <c r="EB22" s="493"/>
      <c r="EC22" s="535"/>
    </row>
    <row r="23" spans="2:133" ht="11.25" customHeight="1" x14ac:dyDescent="0.2">
      <c r="B23" s="578" t="s">
        <v>338</v>
      </c>
      <c r="C23" s="366"/>
      <c r="D23" s="366"/>
      <c r="E23" s="366"/>
      <c r="F23" s="366"/>
      <c r="G23" s="366"/>
      <c r="H23" s="366"/>
      <c r="I23" s="366"/>
      <c r="J23" s="366"/>
      <c r="K23" s="366"/>
      <c r="L23" s="366"/>
      <c r="M23" s="366"/>
      <c r="N23" s="366"/>
      <c r="O23" s="366"/>
      <c r="P23" s="366"/>
      <c r="Q23" s="579"/>
      <c r="R23" s="580">
        <v>7193444</v>
      </c>
      <c r="S23" s="463"/>
      <c r="T23" s="463"/>
      <c r="U23" s="463"/>
      <c r="V23" s="463"/>
      <c r="W23" s="463"/>
      <c r="X23" s="463"/>
      <c r="Y23" s="593"/>
      <c r="Z23" s="601">
        <v>20.100000000000001</v>
      </c>
      <c r="AA23" s="601"/>
      <c r="AB23" s="601"/>
      <c r="AC23" s="601"/>
      <c r="AD23" s="602">
        <v>6533219</v>
      </c>
      <c r="AE23" s="602"/>
      <c r="AF23" s="602"/>
      <c r="AG23" s="602"/>
      <c r="AH23" s="602"/>
      <c r="AI23" s="602"/>
      <c r="AJ23" s="602"/>
      <c r="AK23" s="602"/>
      <c r="AL23" s="583">
        <v>38.6</v>
      </c>
      <c r="AM23" s="326"/>
      <c r="AN23" s="326"/>
      <c r="AO23" s="603"/>
      <c r="AP23" s="578" t="s">
        <v>63</v>
      </c>
      <c r="AQ23" s="635"/>
      <c r="AR23" s="635"/>
      <c r="AS23" s="635"/>
      <c r="AT23" s="635"/>
      <c r="AU23" s="635"/>
      <c r="AV23" s="635"/>
      <c r="AW23" s="635"/>
      <c r="AX23" s="635"/>
      <c r="AY23" s="635"/>
      <c r="AZ23" s="635"/>
      <c r="BA23" s="635"/>
      <c r="BB23" s="635"/>
      <c r="BC23" s="635"/>
      <c r="BD23" s="635"/>
      <c r="BE23" s="635"/>
      <c r="BF23" s="636"/>
      <c r="BG23" s="580" t="s">
        <v>205</v>
      </c>
      <c r="BH23" s="463"/>
      <c r="BI23" s="463"/>
      <c r="BJ23" s="463"/>
      <c r="BK23" s="463"/>
      <c r="BL23" s="463"/>
      <c r="BM23" s="463"/>
      <c r="BN23" s="593"/>
      <c r="BO23" s="601" t="s">
        <v>205</v>
      </c>
      <c r="BP23" s="601"/>
      <c r="BQ23" s="601"/>
      <c r="BR23" s="601"/>
      <c r="BS23" s="602" t="s">
        <v>205</v>
      </c>
      <c r="BT23" s="602"/>
      <c r="BU23" s="602"/>
      <c r="BV23" s="602"/>
      <c r="BW23" s="602"/>
      <c r="BX23" s="602"/>
      <c r="BY23" s="602"/>
      <c r="BZ23" s="602"/>
      <c r="CA23" s="602"/>
      <c r="CB23" s="634"/>
      <c r="CD23" s="492" t="s">
        <v>312</v>
      </c>
      <c r="CE23" s="493"/>
      <c r="CF23" s="493"/>
      <c r="CG23" s="493"/>
      <c r="CH23" s="493"/>
      <c r="CI23" s="493"/>
      <c r="CJ23" s="493"/>
      <c r="CK23" s="493"/>
      <c r="CL23" s="493"/>
      <c r="CM23" s="493"/>
      <c r="CN23" s="493"/>
      <c r="CO23" s="493"/>
      <c r="CP23" s="493"/>
      <c r="CQ23" s="535"/>
      <c r="CR23" s="492" t="s">
        <v>289</v>
      </c>
      <c r="CS23" s="493"/>
      <c r="CT23" s="493"/>
      <c r="CU23" s="493"/>
      <c r="CV23" s="493"/>
      <c r="CW23" s="493"/>
      <c r="CX23" s="493"/>
      <c r="CY23" s="535"/>
      <c r="CZ23" s="492" t="s">
        <v>361</v>
      </c>
      <c r="DA23" s="493"/>
      <c r="DB23" s="493"/>
      <c r="DC23" s="535"/>
      <c r="DD23" s="492" t="s">
        <v>300</v>
      </c>
      <c r="DE23" s="493"/>
      <c r="DF23" s="493"/>
      <c r="DG23" s="493"/>
      <c r="DH23" s="493"/>
      <c r="DI23" s="493"/>
      <c r="DJ23" s="493"/>
      <c r="DK23" s="535"/>
      <c r="DL23" s="637" t="s">
        <v>362</v>
      </c>
      <c r="DM23" s="638"/>
      <c r="DN23" s="638"/>
      <c r="DO23" s="638"/>
      <c r="DP23" s="638"/>
      <c r="DQ23" s="638"/>
      <c r="DR23" s="638"/>
      <c r="DS23" s="638"/>
      <c r="DT23" s="638"/>
      <c r="DU23" s="638"/>
      <c r="DV23" s="639"/>
      <c r="DW23" s="492" t="s">
        <v>529</v>
      </c>
      <c r="DX23" s="493"/>
      <c r="DY23" s="493"/>
      <c r="DZ23" s="493"/>
      <c r="EA23" s="493"/>
      <c r="EB23" s="493"/>
      <c r="EC23" s="535"/>
    </row>
    <row r="24" spans="2:133" ht="11.25" customHeight="1" x14ac:dyDescent="0.2">
      <c r="B24" s="578" t="s">
        <v>296</v>
      </c>
      <c r="C24" s="366"/>
      <c r="D24" s="366"/>
      <c r="E24" s="366"/>
      <c r="F24" s="366"/>
      <c r="G24" s="366"/>
      <c r="H24" s="366"/>
      <c r="I24" s="366"/>
      <c r="J24" s="366"/>
      <c r="K24" s="366"/>
      <c r="L24" s="366"/>
      <c r="M24" s="366"/>
      <c r="N24" s="366"/>
      <c r="O24" s="366"/>
      <c r="P24" s="366"/>
      <c r="Q24" s="579"/>
      <c r="R24" s="580">
        <v>6533219</v>
      </c>
      <c r="S24" s="463"/>
      <c r="T24" s="463"/>
      <c r="U24" s="463"/>
      <c r="V24" s="463"/>
      <c r="W24" s="463"/>
      <c r="X24" s="463"/>
      <c r="Y24" s="593"/>
      <c r="Z24" s="601">
        <v>18.3</v>
      </c>
      <c r="AA24" s="601"/>
      <c r="AB24" s="601"/>
      <c r="AC24" s="601"/>
      <c r="AD24" s="602">
        <v>6533219</v>
      </c>
      <c r="AE24" s="602"/>
      <c r="AF24" s="602"/>
      <c r="AG24" s="602"/>
      <c r="AH24" s="602"/>
      <c r="AI24" s="602"/>
      <c r="AJ24" s="602"/>
      <c r="AK24" s="602"/>
      <c r="AL24" s="583">
        <v>38.6</v>
      </c>
      <c r="AM24" s="326"/>
      <c r="AN24" s="326"/>
      <c r="AO24" s="603"/>
      <c r="AP24" s="578" t="s">
        <v>530</v>
      </c>
      <c r="AQ24" s="635"/>
      <c r="AR24" s="635"/>
      <c r="AS24" s="635"/>
      <c r="AT24" s="635"/>
      <c r="AU24" s="635"/>
      <c r="AV24" s="635"/>
      <c r="AW24" s="635"/>
      <c r="AX24" s="635"/>
      <c r="AY24" s="635"/>
      <c r="AZ24" s="635"/>
      <c r="BA24" s="635"/>
      <c r="BB24" s="635"/>
      <c r="BC24" s="635"/>
      <c r="BD24" s="635"/>
      <c r="BE24" s="635"/>
      <c r="BF24" s="636"/>
      <c r="BG24" s="580" t="s">
        <v>205</v>
      </c>
      <c r="BH24" s="463"/>
      <c r="BI24" s="463"/>
      <c r="BJ24" s="463"/>
      <c r="BK24" s="463"/>
      <c r="BL24" s="463"/>
      <c r="BM24" s="463"/>
      <c r="BN24" s="593"/>
      <c r="BO24" s="601" t="s">
        <v>205</v>
      </c>
      <c r="BP24" s="601"/>
      <c r="BQ24" s="601"/>
      <c r="BR24" s="601"/>
      <c r="BS24" s="602" t="s">
        <v>205</v>
      </c>
      <c r="BT24" s="602"/>
      <c r="BU24" s="602"/>
      <c r="BV24" s="602"/>
      <c r="BW24" s="602"/>
      <c r="BX24" s="602"/>
      <c r="BY24" s="602"/>
      <c r="BZ24" s="602"/>
      <c r="CA24" s="602"/>
      <c r="CB24" s="634"/>
      <c r="CD24" s="620" t="s">
        <v>364</v>
      </c>
      <c r="CE24" s="621"/>
      <c r="CF24" s="621"/>
      <c r="CG24" s="621"/>
      <c r="CH24" s="621"/>
      <c r="CI24" s="621"/>
      <c r="CJ24" s="621"/>
      <c r="CK24" s="621"/>
      <c r="CL24" s="621"/>
      <c r="CM24" s="621"/>
      <c r="CN24" s="621"/>
      <c r="CO24" s="621"/>
      <c r="CP24" s="621"/>
      <c r="CQ24" s="622"/>
      <c r="CR24" s="617">
        <v>18577247</v>
      </c>
      <c r="CS24" s="618"/>
      <c r="CT24" s="618"/>
      <c r="CU24" s="618"/>
      <c r="CV24" s="618"/>
      <c r="CW24" s="618"/>
      <c r="CX24" s="618"/>
      <c r="CY24" s="640"/>
      <c r="CZ24" s="641">
        <v>53.4</v>
      </c>
      <c r="DA24" s="627"/>
      <c r="DB24" s="627"/>
      <c r="DC24" s="642"/>
      <c r="DD24" s="643">
        <v>10613127</v>
      </c>
      <c r="DE24" s="618"/>
      <c r="DF24" s="618"/>
      <c r="DG24" s="618"/>
      <c r="DH24" s="618"/>
      <c r="DI24" s="618"/>
      <c r="DJ24" s="618"/>
      <c r="DK24" s="640"/>
      <c r="DL24" s="643">
        <v>10413471</v>
      </c>
      <c r="DM24" s="618"/>
      <c r="DN24" s="618"/>
      <c r="DO24" s="618"/>
      <c r="DP24" s="618"/>
      <c r="DQ24" s="618"/>
      <c r="DR24" s="618"/>
      <c r="DS24" s="618"/>
      <c r="DT24" s="618"/>
      <c r="DU24" s="618"/>
      <c r="DV24" s="640"/>
      <c r="DW24" s="641">
        <v>58.3</v>
      </c>
      <c r="DX24" s="627"/>
      <c r="DY24" s="627"/>
      <c r="DZ24" s="627"/>
      <c r="EA24" s="627"/>
      <c r="EB24" s="627"/>
      <c r="EC24" s="644"/>
    </row>
    <row r="25" spans="2:133" ht="11.25" customHeight="1" x14ac:dyDescent="0.2">
      <c r="B25" s="578" t="s">
        <v>294</v>
      </c>
      <c r="C25" s="366"/>
      <c r="D25" s="366"/>
      <c r="E25" s="366"/>
      <c r="F25" s="366"/>
      <c r="G25" s="366"/>
      <c r="H25" s="366"/>
      <c r="I25" s="366"/>
      <c r="J25" s="366"/>
      <c r="K25" s="366"/>
      <c r="L25" s="366"/>
      <c r="M25" s="366"/>
      <c r="N25" s="366"/>
      <c r="O25" s="366"/>
      <c r="P25" s="366"/>
      <c r="Q25" s="579"/>
      <c r="R25" s="580">
        <v>660225</v>
      </c>
      <c r="S25" s="463"/>
      <c r="T25" s="463"/>
      <c r="U25" s="463"/>
      <c r="V25" s="463"/>
      <c r="W25" s="463"/>
      <c r="X25" s="463"/>
      <c r="Y25" s="593"/>
      <c r="Z25" s="601">
        <v>1.8</v>
      </c>
      <c r="AA25" s="601"/>
      <c r="AB25" s="601"/>
      <c r="AC25" s="601"/>
      <c r="AD25" s="602" t="s">
        <v>205</v>
      </c>
      <c r="AE25" s="602"/>
      <c r="AF25" s="602"/>
      <c r="AG25" s="602"/>
      <c r="AH25" s="602"/>
      <c r="AI25" s="602"/>
      <c r="AJ25" s="602"/>
      <c r="AK25" s="602"/>
      <c r="AL25" s="583" t="s">
        <v>205</v>
      </c>
      <c r="AM25" s="326"/>
      <c r="AN25" s="326"/>
      <c r="AO25" s="603"/>
      <c r="AP25" s="578" t="s">
        <v>273</v>
      </c>
      <c r="AQ25" s="635"/>
      <c r="AR25" s="635"/>
      <c r="AS25" s="635"/>
      <c r="AT25" s="635"/>
      <c r="AU25" s="635"/>
      <c r="AV25" s="635"/>
      <c r="AW25" s="635"/>
      <c r="AX25" s="635"/>
      <c r="AY25" s="635"/>
      <c r="AZ25" s="635"/>
      <c r="BA25" s="635"/>
      <c r="BB25" s="635"/>
      <c r="BC25" s="635"/>
      <c r="BD25" s="635"/>
      <c r="BE25" s="635"/>
      <c r="BF25" s="636"/>
      <c r="BG25" s="580" t="s">
        <v>205</v>
      </c>
      <c r="BH25" s="463"/>
      <c r="BI25" s="463"/>
      <c r="BJ25" s="463"/>
      <c r="BK25" s="463"/>
      <c r="BL25" s="463"/>
      <c r="BM25" s="463"/>
      <c r="BN25" s="593"/>
      <c r="BO25" s="601" t="s">
        <v>205</v>
      </c>
      <c r="BP25" s="601"/>
      <c r="BQ25" s="601"/>
      <c r="BR25" s="601"/>
      <c r="BS25" s="602" t="s">
        <v>205</v>
      </c>
      <c r="BT25" s="602"/>
      <c r="BU25" s="602"/>
      <c r="BV25" s="602"/>
      <c r="BW25" s="602"/>
      <c r="BX25" s="602"/>
      <c r="BY25" s="602"/>
      <c r="BZ25" s="602"/>
      <c r="CA25" s="602"/>
      <c r="CB25" s="634"/>
      <c r="CD25" s="578" t="s">
        <v>203</v>
      </c>
      <c r="CE25" s="366"/>
      <c r="CF25" s="366"/>
      <c r="CG25" s="366"/>
      <c r="CH25" s="366"/>
      <c r="CI25" s="366"/>
      <c r="CJ25" s="366"/>
      <c r="CK25" s="366"/>
      <c r="CL25" s="366"/>
      <c r="CM25" s="366"/>
      <c r="CN25" s="366"/>
      <c r="CO25" s="366"/>
      <c r="CP25" s="366"/>
      <c r="CQ25" s="579"/>
      <c r="CR25" s="580">
        <v>5032483</v>
      </c>
      <c r="CS25" s="581"/>
      <c r="CT25" s="581"/>
      <c r="CU25" s="581"/>
      <c r="CV25" s="581"/>
      <c r="CW25" s="581"/>
      <c r="CX25" s="581"/>
      <c r="CY25" s="582"/>
      <c r="CZ25" s="583">
        <v>14.5</v>
      </c>
      <c r="DA25" s="584"/>
      <c r="DB25" s="584"/>
      <c r="DC25" s="585"/>
      <c r="DD25" s="586">
        <v>4604652</v>
      </c>
      <c r="DE25" s="581"/>
      <c r="DF25" s="581"/>
      <c r="DG25" s="581"/>
      <c r="DH25" s="581"/>
      <c r="DI25" s="581"/>
      <c r="DJ25" s="581"/>
      <c r="DK25" s="582"/>
      <c r="DL25" s="586">
        <v>4468739</v>
      </c>
      <c r="DM25" s="581"/>
      <c r="DN25" s="581"/>
      <c r="DO25" s="581"/>
      <c r="DP25" s="581"/>
      <c r="DQ25" s="581"/>
      <c r="DR25" s="581"/>
      <c r="DS25" s="581"/>
      <c r="DT25" s="581"/>
      <c r="DU25" s="581"/>
      <c r="DV25" s="582"/>
      <c r="DW25" s="583">
        <v>25</v>
      </c>
      <c r="DX25" s="584"/>
      <c r="DY25" s="584"/>
      <c r="DZ25" s="584"/>
      <c r="EA25" s="584"/>
      <c r="EB25" s="584"/>
      <c r="EC25" s="613"/>
    </row>
    <row r="26" spans="2:133" ht="11.25" customHeight="1" x14ac:dyDescent="0.2">
      <c r="B26" s="578" t="s">
        <v>531</v>
      </c>
      <c r="C26" s="366"/>
      <c r="D26" s="366"/>
      <c r="E26" s="366"/>
      <c r="F26" s="366"/>
      <c r="G26" s="366"/>
      <c r="H26" s="366"/>
      <c r="I26" s="366"/>
      <c r="J26" s="366"/>
      <c r="K26" s="366"/>
      <c r="L26" s="366"/>
      <c r="M26" s="366"/>
      <c r="N26" s="366"/>
      <c r="O26" s="366"/>
      <c r="P26" s="366"/>
      <c r="Q26" s="579"/>
      <c r="R26" s="580" t="s">
        <v>205</v>
      </c>
      <c r="S26" s="463"/>
      <c r="T26" s="463"/>
      <c r="U26" s="463"/>
      <c r="V26" s="463"/>
      <c r="W26" s="463"/>
      <c r="X26" s="463"/>
      <c r="Y26" s="593"/>
      <c r="Z26" s="601" t="s">
        <v>205</v>
      </c>
      <c r="AA26" s="601"/>
      <c r="AB26" s="601"/>
      <c r="AC26" s="601"/>
      <c r="AD26" s="602" t="s">
        <v>205</v>
      </c>
      <c r="AE26" s="602"/>
      <c r="AF26" s="602"/>
      <c r="AG26" s="602"/>
      <c r="AH26" s="602"/>
      <c r="AI26" s="602"/>
      <c r="AJ26" s="602"/>
      <c r="AK26" s="602"/>
      <c r="AL26" s="583" t="s">
        <v>205</v>
      </c>
      <c r="AM26" s="326"/>
      <c r="AN26" s="326"/>
      <c r="AO26" s="603"/>
      <c r="AP26" s="578" t="s">
        <v>366</v>
      </c>
      <c r="AQ26" s="635"/>
      <c r="AR26" s="635"/>
      <c r="AS26" s="635"/>
      <c r="AT26" s="635"/>
      <c r="AU26" s="635"/>
      <c r="AV26" s="635"/>
      <c r="AW26" s="635"/>
      <c r="AX26" s="635"/>
      <c r="AY26" s="635"/>
      <c r="AZ26" s="635"/>
      <c r="BA26" s="635"/>
      <c r="BB26" s="635"/>
      <c r="BC26" s="635"/>
      <c r="BD26" s="635"/>
      <c r="BE26" s="635"/>
      <c r="BF26" s="636"/>
      <c r="BG26" s="580" t="s">
        <v>205</v>
      </c>
      <c r="BH26" s="463"/>
      <c r="BI26" s="463"/>
      <c r="BJ26" s="463"/>
      <c r="BK26" s="463"/>
      <c r="BL26" s="463"/>
      <c r="BM26" s="463"/>
      <c r="BN26" s="593"/>
      <c r="BO26" s="601" t="s">
        <v>205</v>
      </c>
      <c r="BP26" s="601"/>
      <c r="BQ26" s="601"/>
      <c r="BR26" s="601"/>
      <c r="BS26" s="602" t="s">
        <v>205</v>
      </c>
      <c r="BT26" s="602"/>
      <c r="BU26" s="602"/>
      <c r="BV26" s="602"/>
      <c r="BW26" s="602"/>
      <c r="BX26" s="602"/>
      <c r="BY26" s="602"/>
      <c r="BZ26" s="602"/>
      <c r="CA26" s="602"/>
      <c r="CB26" s="634"/>
      <c r="CD26" s="578" t="s">
        <v>131</v>
      </c>
      <c r="CE26" s="366"/>
      <c r="CF26" s="366"/>
      <c r="CG26" s="366"/>
      <c r="CH26" s="366"/>
      <c r="CI26" s="366"/>
      <c r="CJ26" s="366"/>
      <c r="CK26" s="366"/>
      <c r="CL26" s="366"/>
      <c r="CM26" s="366"/>
      <c r="CN26" s="366"/>
      <c r="CO26" s="366"/>
      <c r="CP26" s="366"/>
      <c r="CQ26" s="579"/>
      <c r="CR26" s="580">
        <v>3275151</v>
      </c>
      <c r="CS26" s="463"/>
      <c r="CT26" s="463"/>
      <c r="CU26" s="463"/>
      <c r="CV26" s="463"/>
      <c r="CW26" s="463"/>
      <c r="CX26" s="463"/>
      <c r="CY26" s="593"/>
      <c r="CZ26" s="583">
        <v>9.4</v>
      </c>
      <c r="DA26" s="584"/>
      <c r="DB26" s="584"/>
      <c r="DC26" s="585"/>
      <c r="DD26" s="586">
        <v>3016551</v>
      </c>
      <c r="DE26" s="463"/>
      <c r="DF26" s="463"/>
      <c r="DG26" s="463"/>
      <c r="DH26" s="463"/>
      <c r="DI26" s="463"/>
      <c r="DJ26" s="463"/>
      <c r="DK26" s="593"/>
      <c r="DL26" s="586" t="s">
        <v>205</v>
      </c>
      <c r="DM26" s="463"/>
      <c r="DN26" s="463"/>
      <c r="DO26" s="463"/>
      <c r="DP26" s="463"/>
      <c r="DQ26" s="463"/>
      <c r="DR26" s="463"/>
      <c r="DS26" s="463"/>
      <c r="DT26" s="463"/>
      <c r="DU26" s="463"/>
      <c r="DV26" s="593"/>
      <c r="DW26" s="583" t="s">
        <v>205</v>
      </c>
      <c r="DX26" s="584"/>
      <c r="DY26" s="584"/>
      <c r="DZ26" s="584"/>
      <c r="EA26" s="584"/>
      <c r="EB26" s="584"/>
      <c r="EC26" s="613"/>
    </row>
    <row r="27" spans="2:133" ht="11.25" customHeight="1" x14ac:dyDescent="0.2">
      <c r="B27" s="578" t="s">
        <v>90</v>
      </c>
      <c r="C27" s="366"/>
      <c r="D27" s="366"/>
      <c r="E27" s="366"/>
      <c r="F27" s="366"/>
      <c r="G27" s="366"/>
      <c r="H27" s="366"/>
      <c r="I27" s="366"/>
      <c r="J27" s="366"/>
      <c r="K27" s="366"/>
      <c r="L27" s="366"/>
      <c r="M27" s="366"/>
      <c r="N27" s="366"/>
      <c r="O27" s="366"/>
      <c r="P27" s="366"/>
      <c r="Q27" s="579"/>
      <c r="R27" s="580">
        <v>17540111</v>
      </c>
      <c r="S27" s="463"/>
      <c r="T27" s="463"/>
      <c r="U27" s="463"/>
      <c r="V27" s="463"/>
      <c r="W27" s="463"/>
      <c r="X27" s="463"/>
      <c r="Y27" s="593"/>
      <c r="Z27" s="601">
        <v>49.1</v>
      </c>
      <c r="AA27" s="601"/>
      <c r="AB27" s="601"/>
      <c r="AC27" s="601"/>
      <c r="AD27" s="602">
        <v>16879886</v>
      </c>
      <c r="AE27" s="602"/>
      <c r="AF27" s="602"/>
      <c r="AG27" s="602"/>
      <c r="AH27" s="602"/>
      <c r="AI27" s="602"/>
      <c r="AJ27" s="602"/>
      <c r="AK27" s="602"/>
      <c r="AL27" s="583">
        <v>99.699996948242188</v>
      </c>
      <c r="AM27" s="326"/>
      <c r="AN27" s="326"/>
      <c r="AO27" s="603"/>
      <c r="AP27" s="578" t="s">
        <v>368</v>
      </c>
      <c r="AQ27" s="366"/>
      <c r="AR27" s="366"/>
      <c r="AS27" s="366"/>
      <c r="AT27" s="366"/>
      <c r="AU27" s="366"/>
      <c r="AV27" s="366"/>
      <c r="AW27" s="366"/>
      <c r="AX27" s="366"/>
      <c r="AY27" s="366"/>
      <c r="AZ27" s="366"/>
      <c r="BA27" s="366"/>
      <c r="BB27" s="366"/>
      <c r="BC27" s="366"/>
      <c r="BD27" s="366"/>
      <c r="BE27" s="366"/>
      <c r="BF27" s="579"/>
      <c r="BG27" s="580">
        <v>8232299</v>
      </c>
      <c r="BH27" s="463"/>
      <c r="BI27" s="463"/>
      <c r="BJ27" s="463"/>
      <c r="BK27" s="463"/>
      <c r="BL27" s="463"/>
      <c r="BM27" s="463"/>
      <c r="BN27" s="593"/>
      <c r="BO27" s="601">
        <v>100</v>
      </c>
      <c r="BP27" s="601"/>
      <c r="BQ27" s="601"/>
      <c r="BR27" s="601"/>
      <c r="BS27" s="602">
        <v>694362</v>
      </c>
      <c r="BT27" s="602"/>
      <c r="BU27" s="602"/>
      <c r="BV27" s="602"/>
      <c r="BW27" s="602"/>
      <c r="BX27" s="602"/>
      <c r="BY27" s="602"/>
      <c r="BZ27" s="602"/>
      <c r="CA27" s="602"/>
      <c r="CB27" s="634"/>
      <c r="CD27" s="578" t="s">
        <v>229</v>
      </c>
      <c r="CE27" s="366"/>
      <c r="CF27" s="366"/>
      <c r="CG27" s="366"/>
      <c r="CH27" s="366"/>
      <c r="CI27" s="366"/>
      <c r="CJ27" s="366"/>
      <c r="CK27" s="366"/>
      <c r="CL27" s="366"/>
      <c r="CM27" s="366"/>
      <c r="CN27" s="366"/>
      <c r="CO27" s="366"/>
      <c r="CP27" s="366"/>
      <c r="CQ27" s="579"/>
      <c r="CR27" s="580">
        <v>9929263</v>
      </c>
      <c r="CS27" s="581"/>
      <c r="CT27" s="581"/>
      <c r="CU27" s="581"/>
      <c r="CV27" s="581"/>
      <c r="CW27" s="581"/>
      <c r="CX27" s="581"/>
      <c r="CY27" s="582"/>
      <c r="CZ27" s="583">
        <v>28.5</v>
      </c>
      <c r="DA27" s="584"/>
      <c r="DB27" s="584"/>
      <c r="DC27" s="585"/>
      <c r="DD27" s="586">
        <v>2563535</v>
      </c>
      <c r="DE27" s="581"/>
      <c r="DF27" s="581"/>
      <c r="DG27" s="581"/>
      <c r="DH27" s="581"/>
      <c r="DI27" s="581"/>
      <c r="DJ27" s="581"/>
      <c r="DK27" s="582"/>
      <c r="DL27" s="586">
        <v>2521404</v>
      </c>
      <c r="DM27" s="581"/>
      <c r="DN27" s="581"/>
      <c r="DO27" s="581"/>
      <c r="DP27" s="581"/>
      <c r="DQ27" s="581"/>
      <c r="DR27" s="581"/>
      <c r="DS27" s="581"/>
      <c r="DT27" s="581"/>
      <c r="DU27" s="581"/>
      <c r="DV27" s="582"/>
      <c r="DW27" s="583">
        <v>14.1</v>
      </c>
      <c r="DX27" s="584"/>
      <c r="DY27" s="584"/>
      <c r="DZ27" s="584"/>
      <c r="EA27" s="584"/>
      <c r="EB27" s="584"/>
      <c r="EC27" s="613"/>
    </row>
    <row r="28" spans="2:133" ht="11.25" customHeight="1" x14ac:dyDescent="0.2">
      <c r="B28" s="578" t="s">
        <v>371</v>
      </c>
      <c r="C28" s="366"/>
      <c r="D28" s="366"/>
      <c r="E28" s="366"/>
      <c r="F28" s="366"/>
      <c r="G28" s="366"/>
      <c r="H28" s="366"/>
      <c r="I28" s="366"/>
      <c r="J28" s="366"/>
      <c r="K28" s="366"/>
      <c r="L28" s="366"/>
      <c r="M28" s="366"/>
      <c r="N28" s="366"/>
      <c r="O28" s="366"/>
      <c r="P28" s="366"/>
      <c r="Q28" s="579"/>
      <c r="R28" s="580">
        <v>13656</v>
      </c>
      <c r="S28" s="463"/>
      <c r="T28" s="463"/>
      <c r="U28" s="463"/>
      <c r="V28" s="463"/>
      <c r="W28" s="463"/>
      <c r="X28" s="463"/>
      <c r="Y28" s="593"/>
      <c r="Z28" s="601">
        <v>0</v>
      </c>
      <c r="AA28" s="601"/>
      <c r="AB28" s="601"/>
      <c r="AC28" s="601"/>
      <c r="AD28" s="602">
        <v>13656</v>
      </c>
      <c r="AE28" s="602"/>
      <c r="AF28" s="602"/>
      <c r="AG28" s="602"/>
      <c r="AH28" s="602"/>
      <c r="AI28" s="602"/>
      <c r="AJ28" s="602"/>
      <c r="AK28" s="602"/>
      <c r="AL28" s="583">
        <v>0.1</v>
      </c>
      <c r="AM28" s="326"/>
      <c r="AN28" s="326"/>
      <c r="AO28" s="603"/>
      <c r="AP28" s="578"/>
      <c r="AQ28" s="366"/>
      <c r="AR28" s="366"/>
      <c r="AS28" s="366"/>
      <c r="AT28" s="366"/>
      <c r="AU28" s="366"/>
      <c r="AV28" s="366"/>
      <c r="AW28" s="366"/>
      <c r="AX28" s="366"/>
      <c r="AY28" s="366"/>
      <c r="AZ28" s="366"/>
      <c r="BA28" s="366"/>
      <c r="BB28" s="366"/>
      <c r="BC28" s="366"/>
      <c r="BD28" s="366"/>
      <c r="BE28" s="366"/>
      <c r="BF28" s="579"/>
      <c r="BG28" s="580"/>
      <c r="BH28" s="463"/>
      <c r="BI28" s="463"/>
      <c r="BJ28" s="463"/>
      <c r="BK28" s="463"/>
      <c r="BL28" s="463"/>
      <c r="BM28" s="463"/>
      <c r="BN28" s="593"/>
      <c r="BO28" s="601"/>
      <c r="BP28" s="601"/>
      <c r="BQ28" s="601"/>
      <c r="BR28" s="601"/>
      <c r="BS28" s="586"/>
      <c r="BT28" s="463"/>
      <c r="BU28" s="463"/>
      <c r="BV28" s="463"/>
      <c r="BW28" s="463"/>
      <c r="BX28" s="463"/>
      <c r="BY28" s="463"/>
      <c r="BZ28" s="463"/>
      <c r="CA28" s="463"/>
      <c r="CB28" s="612"/>
      <c r="CD28" s="578" t="s">
        <v>365</v>
      </c>
      <c r="CE28" s="366"/>
      <c r="CF28" s="366"/>
      <c r="CG28" s="366"/>
      <c r="CH28" s="366"/>
      <c r="CI28" s="366"/>
      <c r="CJ28" s="366"/>
      <c r="CK28" s="366"/>
      <c r="CL28" s="366"/>
      <c r="CM28" s="366"/>
      <c r="CN28" s="366"/>
      <c r="CO28" s="366"/>
      <c r="CP28" s="366"/>
      <c r="CQ28" s="579"/>
      <c r="CR28" s="580">
        <v>3615501</v>
      </c>
      <c r="CS28" s="463"/>
      <c r="CT28" s="463"/>
      <c r="CU28" s="463"/>
      <c r="CV28" s="463"/>
      <c r="CW28" s="463"/>
      <c r="CX28" s="463"/>
      <c r="CY28" s="593"/>
      <c r="CZ28" s="583">
        <v>10.4</v>
      </c>
      <c r="DA28" s="584"/>
      <c r="DB28" s="584"/>
      <c r="DC28" s="585"/>
      <c r="DD28" s="586">
        <v>3444940</v>
      </c>
      <c r="DE28" s="463"/>
      <c r="DF28" s="463"/>
      <c r="DG28" s="463"/>
      <c r="DH28" s="463"/>
      <c r="DI28" s="463"/>
      <c r="DJ28" s="463"/>
      <c r="DK28" s="593"/>
      <c r="DL28" s="586">
        <v>3423328</v>
      </c>
      <c r="DM28" s="463"/>
      <c r="DN28" s="463"/>
      <c r="DO28" s="463"/>
      <c r="DP28" s="463"/>
      <c r="DQ28" s="463"/>
      <c r="DR28" s="463"/>
      <c r="DS28" s="463"/>
      <c r="DT28" s="463"/>
      <c r="DU28" s="463"/>
      <c r="DV28" s="593"/>
      <c r="DW28" s="583">
        <v>19.2</v>
      </c>
      <c r="DX28" s="584"/>
      <c r="DY28" s="584"/>
      <c r="DZ28" s="584"/>
      <c r="EA28" s="584"/>
      <c r="EB28" s="584"/>
      <c r="EC28" s="613"/>
    </row>
    <row r="29" spans="2:133" ht="11.25" customHeight="1" x14ac:dyDescent="0.2">
      <c r="B29" s="578" t="s">
        <v>161</v>
      </c>
      <c r="C29" s="366"/>
      <c r="D29" s="366"/>
      <c r="E29" s="366"/>
      <c r="F29" s="366"/>
      <c r="G29" s="366"/>
      <c r="H29" s="366"/>
      <c r="I29" s="366"/>
      <c r="J29" s="366"/>
      <c r="K29" s="366"/>
      <c r="L29" s="366"/>
      <c r="M29" s="366"/>
      <c r="N29" s="366"/>
      <c r="O29" s="366"/>
      <c r="P29" s="366"/>
      <c r="Q29" s="579"/>
      <c r="R29" s="580">
        <v>462139</v>
      </c>
      <c r="S29" s="463"/>
      <c r="T29" s="463"/>
      <c r="U29" s="463"/>
      <c r="V29" s="463"/>
      <c r="W29" s="463"/>
      <c r="X29" s="463"/>
      <c r="Y29" s="593"/>
      <c r="Z29" s="601">
        <v>1.3</v>
      </c>
      <c r="AA29" s="601"/>
      <c r="AB29" s="601"/>
      <c r="AC29" s="601"/>
      <c r="AD29" s="602">
        <v>2528</v>
      </c>
      <c r="AE29" s="602"/>
      <c r="AF29" s="602"/>
      <c r="AG29" s="602"/>
      <c r="AH29" s="602"/>
      <c r="AI29" s="602"/>
      <c r="AJ29" s="602"/>
      <c r="AK29" s="602"/>
      <c r="AL29" s="583">
        <v>0</v>
      </c>
      <c r="AM29" s="326"/>
      <c r="AN29" s="326"/>
      <c r="AO29" s="603"/>
      <c r="AP29" s="557"/>
      <c r="AQ29" s="558"/>
      <c r="AR29" s="558"/>
      <c r="AS29" s="558"/>
      <c r="AT29" s="558"/>
      <c r="AU29" s="558"/>
      <c r="AV29" s="558"/>
      <c r="AW29" s="558"/>
      <c r="AX29" s="558"/>
      <c r="AY29" s="558"/>
      <c r="AZ29" s="558"/>
      <c r="BA29" s="558"/>
      <c r="BB29" s="558"/>
      <c r="BC29" s="558"/>
      <c r="BD29" s="558"/>
      <c r="BE29" s="558"/>
      <c r="BF29" s="559"/>
      <c r="BG29" s="580"/>
      <c r="BH29" s="463"/>
      <c r="BI29" s="463"/>
      <c r="BJ29" s="463"/>
      <c r="BK29" s="463"/>
      <c r="BL29" s="463"/>
      <c r="BM29" s="463"/>
      <c r="BN29" s="593"/>
      <c r="BO29" s="601"/>
      <c r="BP29" s="601"/>
      <c r="BQ29" s="601"/>
      <c r="BR29" s="601"/>
      <c r="BS29" s="602"/>
      <c r="BT29" s="602"/>
      <c r="BU29" s="602"/>
      <c r="BV29" s="602"/>
      <c r="BW29" s="602"/>
      <c r="BX29" s="602"/>
      <c r="BY29" s="602"/>
      <c r="BZ29" s="602"/>
      <c r="CA29" s="602"/>
      <c r="CB29" s="634"/>
      <c r="CD29" s="357" t="s">
        <v>181</v>
      </c>
      <c r="CE29" s="359"/>
      <c r="CF29" s="578" t="s">
        <v>26</v>
      </c>
      <c r="CG29" s="366"/>
      <c r="CH29" s="366"/>
      <c r="CI29" s="366"/>
      <c r="CJ29" s="366"/>
      <c r="CK29" s="366"/>
      <c r="CL29" s="366"/>
      <c r="CM29" s="366"/>
      <c r="CN29" s="366"/>
      <c r="CO29" s="366"/>
      <c r="CP29" s="366"/>
      <c r="CQ29" s="579"/>
      <c r="CR29" s="580">
        <v>3615500</v>
      </c>
      <c r="CS29" s="581"/>
      <c r="CT29" s="581"/>
      <c r="CU29" s="581"/>
      <c r="CV29" s="581"/>
      <c r="CW29" s="581"/>
      <c r="CX29" s="581"/>
      <c r="CY29" s="582"/>
      <c r="CZ29" s="583">
        <v>10.4</v>
      </c>
      <c r="DA29" s="584"/>
      <c r="DB29" s="584"/>
      <c r="DC29" s="585"/>
      <c r="DD29" s="586">
        <v>3444939</v>
      </c>
      <c r="DE29" s="581"/>
      <c r="DF29" s="581"/>
      <c r="DG29" s="581"/>
      <c r="DH29" s="581"/>
      <c r="DI29" s="581"/>
      <c r="DJ29" s="581"/>
      <c r="DK29" s="582"/>
      <c r="DL29" s="586">
        <v>3423327</v>
      </c>
      <c r="DM29" s="581"/>
      <c r="DN29" s="581"/>
      <c r="DO29" s="581"/>
      <c r="DP29" s="581"/>
      <c r="DQ29" s="581"/>
      <c r="DR29" s="581"/>
      <c r="DS29" s="581"/>
      <c r="DT29" s="581"/>
      <c r="DU29" s="581"/>
      <c r="DV29" s="582"/>
      <c r="DW29" s="583">
        <v>19.2</v>
      </c>
      <c r="DX29" s="584"/>
      <c r="DY29" s="584"/>
      <c r="DZ29" s="584"/>
      <c r="EA29" s="584"/>
      <c r="EB29" s="584"/>
      <c r="EC29" s="613"/>
    </row>
    <row r="30" spans="2:133" ht="11.25" customHeight="1" x14ac:dyDescent="0.2">
      <c r="B30" s="578" t="s">
        <v>310</v>
      </c>
      <c r="C30" s="366"/>
      <c r="D30" s="366"/>
      <c r="E30" s="366"/>
      <c r="F30" s="366"/>
      <c r="G30" s="366"/>
      <c r="H30" s="366"/>
      <c r="I30" s="366"/>
      <c r="J30" s="366"/>
      <c r="K30" s="366"/>
      <c r="L30" s="366"/>
      <c r="M30" s="366"/>
      <c r="N30" s="366"/>
      <c r="O30" s="366"/>
      <c r="P30" s="366"/>
      <c r="Q30" s="579"/>
      <c r="R30" s="580">
        <v>297522</v>
      </c>
      <c r="S30" s="463"/>
      <c r="T30" s="463"/>
      <c r="U30" s="463"/>
      <c r="V30" s="463"/>
      <c r="W30" s="463"/>
      <c r="X30" s="463"/>
      <c r="Y30" s="593"/>
      <c r="Z30" s="601">
        <v>0.8</v>
      </c>
      <c r="AA30" s="601"/>
      <c r="AB30" s="601"/>
      <c r="AC30" s="601"/>
      <c r="AD30" s="602">
        <v>19401</v>
      </c>
      <c r="AE30" s="602"/>
      <c r="AF30" s="602"/>
      <c r="AG30" s="602"/>
      <c r="AH30" s="602"/>
      <c r="AI30" s="602"/>
      <c r="AJ30" s="602"/>
      <c r="AK30" s="602"/>
      <c r="AL30" s="583">
        <v>0.1</v>
      </c>
      <c r="AM30" s="326"/>
      <c r="AN30" s="326"/>
      <c r="AO30" s="603"/>
      <c r="AP30" s="492" t="s">
        <v>312</v>
      </c>
      <c r="AQ30" s="493"/>
      <c r="AR30" s="493"/>
      <c r="AS30" s="493"/>
      <c r="AT30" s="493"/>
      <c r="AU30" s="493"/>
      <c r="AV30" s="493"/>
      <c r="AW30" s="493"/>
      <c r="AX30" s="493"/>
      <c r="AY30" s="493"/>
      <c r="AZ30" s="493"/>
      <c r="BA30" s="493"/>
      <c r="BB30" s="493"/>
      <c r="BC30" s="493"/>
      <c r="BD30" s="493"/>
      <c r="BE30" s="493"/>
      <c r="BF30" s="535"/>
      <c r="BG30" s="492" t="s">
        <v>372</v>
      </c>
      <c r="BH30" s="632"/>
      <c r="BI30" s="632"/>
      <c r="BJ30" s="632"/>
      <c r="BK30" s="632"/>
      <c r="BL30" s="632"/>
      <c r="BM30" s="632"/>
      <c r="BN30" s="632"/>
      <c r="BO30" s="632"/>
      <c r="BP30" s="632"/>
      <c r="BQ30" s="633"/>
      <c r="BR30" s="492" t="s">
        <v>532</v>
      </c>
      <c r="BS30" s="632"/>
      <c r="BT30" s="632"/>
      <c r="BU30" s="632"/>
      <c r="BV30" s="632"/>
      <c r="BW30" s="632"/>
      <c r="BX30" s="632"/>
      <c r="BY30" s="632"/>
      <c r="BZ30" s="632"/>
      <c r="CA30" s="632"/>
      <c r="CB30" s="633"/>
      <c r="CD30" s="360"/>
      <c r="CE30" s="362"/>
      <c r="CF30" s="578" t="s">
        <v>533</v>
      </c>
      <c r="CG30" s="366"/>
      <c r="CH30" s="366"/>
      <c r="CI30" s="366"/>
      <c r="CJ30" s="366"/>
      <c r="CK30" s="366"/>
      <c r="CL30" s="366"/>
      <c r="CM30" s="366"/>
      <c r="CN30" s="366"/>
      <c r="CO30" s="366"/>
      <c r="CP30" s="366"/>
      <c r="CQ30" s="579"/>
      <c r="CR30" s="580">
        <v>3470925</v>
      </c>
      <c r="CS30" s="463"/>
      <c r="CT30" s="463"/>
      <c r="CU30" s="463"/>
      <c r="CV30" s="463"/>
      <c r="CW30" s="463"/>
      <c r="CX30" s="463"/>
      <c r="CY30" s="593"/>
      <c r="CZ30" s="583">
        <v>10</v>
      </c>
      <c r="DA30" s="584"/>
      <c r="DB30" s="584"/>
      <c r="DC30" s="585"/>
      <c r="DD30" s="586">
        <v>3307183</v>
      </c>
      <c r="DE30" s="463"/>
      <c r="DF30" s="463"/>
      <c r="DG30" s="463"/>
      <c r="DH30" s="463"/>
      <c r="DI30" s="463"/>
      <c r="DJ30" s="463"/>
      <c r="DK30" s="593"/>
      <c r="DL30" s="586">
        <v>3286502</v>
      </c>
      <c r="DM30" s="463"/>
      <c r="DN30" s="463"/>
      <c r="DO30" s="463"/>
      <c r="DP30" s="463"/>
      <c r="DQ30" s="463"/>
      <c r="DR30" s="463"/>
      <c r="DS30" s="463"/>
      <c r="DT30" s="463"/>
      <c r="DU30" s="463"/>
      <c r="DV30" s="593"/>
      <c r="DW30" s="583">
        <v>18.399999999999999</v>
      </c>
      <c r="DX30" s="584"/>
      <c r="DY30" s="584"/>
      <c r="DZ30" s="584"/>
      <c r="EA30" s="584"/>
      <c r="EB30" s="584"/>
      <c r="EC30" s="613"/>
    </row>
    <row r="31" spans="2:133" ht="11.25" customHeight="1" x14ac:dyDescent="0.2">
      <c r="B31" s="578" t="s">
        <v>21</v>
      </c>
      <c r="C31" s="366"/>
      <c r="D31" s="366"/>
      <c r="E31" s="366"/>
      <c r="F31" s="366"/>
      <c r="G31" s="366"/>
      <c r="H31" s="366"/>
      <c r="I31" s="366"/>
      <c r="J31" s="366"/>
      <c r="K31" s="366"/>
      <c r="L31" s="366"/>
      <c r="M31" s="366"/>
      <c r="N31" s="366"/>
      <c r="O31" s="366"/>
      <c r="P31" s="366"/>
      <c r="Q31" s="579"/>
      <c r="R31" s="580">
        <v>42783</v>
      </c>
      <c r="S31" s="463"/>
      <c r="T31" s="463"/>
      <c r="U31" s="463"/>
      <c r="V31" s="463"/>
      <c r="W31" s="463"/>
      <c r="X31" s="463"/>
      <c r="Y31" s="593"/>
      <c r="Z31" s="601">
        <v>0.1</v>
      </c>
      <c r="AA31" s="601"/>
      <c r="AB31" s="601"/>
      <c r="AC31" s="601"/>
      <c r="AD31" s="602" t="s">
        <v>205</v>
      </c>
      <c r="AE31" s="602"/>
      <c r="AF31" s="602"/>
      <c r="AG31" s="602"/>
      <c r="AH31" s="602"/>
      <c r="AI31" s="602"/>
      <c r="AJ31" s="602"/>
      <c r="AK31" s="602"/>
      <c r="AL31" s="583" t="s">
        <v>205</v>
      </c>
      <c r="AM31" s="326"/>
      <c r="AN31" s="326"/>
      <c r="AO31" s="603"/>
      <c r="AP31" s="349" t="s">
        <v>10</v>
      </c>
      <c r="AQ31" s="350"/>
      <c r="AR31" s="350"/>
      <c r="AS31" s="350"/>
      <c r="AT31" s="574" t="s">
        <v>534</v>
      </c>
      <c r="AU31" s="42"/>
      <c r="AV31" s="42"/>
      <c r="AW31" s="42"/>
      <c r="AX31" s="620" t="s">
        <v>274</v>
      </c>
      <c r="AY31" s="621"/>
      <c r="AZ31" s="621"/>
      <c r="BA31" s="621"/>
      <c r="BB31" s="621"/>
      <c r="BC31" s="621"/>
      <c r="BD31" s="621"/>
      <c r="BE31" s="621"/>
      <c r="BF31" s="622"/>
      <c r="BG31" s="631">
        <v>99.3</v>
      </c>
      <c r="BH31" s="628"/>
      <c r="BI31" s="628"/>
      <c r="BJ31" s="628"/>
      <c r="BK31" s="628"/>
      <c r="BL31" s="628"/>
      <c r="BM31" s="627">
        <v>97.7</v>
      </c>
      <c r="BN31" s="628"/>
      <c r="BO31" s="628"/>
      <c r="BP31" s="628"/>
      <c r="BQ31" s="629"/>
      <c r="BR31" s="631">
        <v>98.8</v>
      </c>
      <c r="BS31" s="628"/>
      <c r="BT31" s="628"/>
      <c r="BU31" s="628"/>
      <c r="BV31" s="628"/>
      <c r="BW31" s="628"/>
      <c r="BX31" s="627">
        <v>97</v>
      </c>
      <c r="BY31" s="628"/>
      <c r="BZ31" s="628"/>
      <c r="CA31" s="628"/>
      <c r="CB31" s="629"/>
      <c r="CD31" s="360"/>
      <c r="CE31" s="362"/>
      <c r="CF31" s="578" t="s">
        <v>535</v>
      </c>
      <c r="CG31" s="366"/>
      <c r="CH31" s="366"/>
      <c r="CI31" s="366"/>
      <c r="CJ31" s="366"/>
      <c r="CK31" s="366"/>
      <c r="CL31" s="366"/>
      <c r="CM31" s="366"/>
      <c r="CN31" s="366"/>
      <c r="CO31" s="366"/>
      <c r="CP31" s="366"/>
      <c r="CQ31" s="579"/>
      <c r="CR31" s="580">
        <v>144575</v>
      </c>
      <c r="CS31" s="581"/>
      <c r="CT31" s="581"/>
      <c r="CU31" s="581"/>
      <c r="CV31" s="581"/>
      <c r="CW31" s="581"/>
      <c r="CX31" s="581"/>
      <c r="CY31" s="582"/>
      <c r="CZ31" s="583">
        <v>0.4</v>
      </c>
      <c r="DA31" s="584"/>
      <c r="DB31" s="584"/>
      <c r="DC31" s="585"/>
      <c r="DD31" s="586">
        <v>137756</v>
      </c>
      <c r="DE31" s="581"/>
      <c r="DF31" s="581"/>
      <c r="DG31" s="581"/>
      <c r="DH31" s="581"/>
      <c r="DI31" s="581"/>
      <c r="DJ31" s="581"/>
      <c r="DK31" s="582"/>
      <c r="DL31" s="586">
        <v>136825</v>
      </c>
      <c r="DM31" s="581"/>
      <c r="DN31" s="581"/>
      <c r="DO31" s="581"/>
      <c r="DP31" s="581"/>
      <c r="DQ31" s="581"/>
      <c r="DR31" s="581"/>
      <c r="DS31" s="581"/>
      <c r="DT31" s="581"/>
      <c r="DU31" s="581"/>
      <c r="DV31" s="582"/>
      <c r="DW31" s="583">
        <v>0.8</v>
      </c>
      <c r="DX31" s="584"/>
      <c r="DY31" s="584"/>
      <c r="DZ31" s="584"/>
      <c r="EA31" s="584"/>
      <c r="EB31" s="584"/>
      <c r="EC31" s="613"/>
    </row>
    <row r="32" spans="2:133" ht="11.25" customHeight="1" x14ac:dyDescent="0.2">
      <c r="B32" s="578" t="s">
        <v>339</v>
      </c>
      <c r="C32" s="366"/>
      <c r="D32" s="366"/>
      <c r="E32" s="366"/>
      <c r="F32" s="366"/>
      <c r="G32" s="366"/>
      <c r="H32" s="366"/>
      <c r="I32" s="366"/>
      <c r="J32" s="366"/>
      <c r="K32" s="366"/>
      <c r="L32" s="366"/>
      <c r="M32" s="366"/>
      <c r="N32" s="366"/>
      <c r="O32" s="366"/>
      <c r="P32" s="366"/>
      <c r="Q32" s="579"/>
      <c r="R32" s="580">
        <v>8359429</v>
      </c>
      <c r="S32" s="463"/>
      <c r="T32" s="463"/>
      <c r="U32" s="463"/>
      <c r="V32" s="463"/>
      <c r="W32" s="463"/>
      <c r="X32" s="463"/>
      <c r="Y32" s="593"/>
      <c r="Z32" s="601">
        <v>23.4</v>
      </c>
      <c r="AA32" s="601"/>
      <c r="AB32" s="601"/>
      <c r="AC32" s="601"/>
      <c r="AD32" s="602" t="s">
        <v>205</v>
      </c>
      <c r="AE32" s="602"/>
      <c r="AF32" s="602"/>
      <c r="AG32" s="602"/>
      <c r="AH32" s="602"/>
      <c r="AI32" s="602"/>
      <c r="AJ32" s="602"/>
      <c r="AK32" s="602"/>
      <c r="AL32" s="583" t="s">
        <v>205</v>
      </c>
      <c r="AM32" s="326"/>
      <c r="AN32" s="326"/>
      <c r="AO32" s="603"/>
      <c r="AP32" s="573"/>
      <c r="AQ32" s="415"/>
      <c r="AR32" s="415"/>
      <c r="AS32" s="415"/>
      <c r="AT32" s="575"/>
      <c r="AU32" s="1" t="s">
        <v>247</v>
      </c>
      <c r="AX32" s="578" t="s">
        <v>288</v>
      </c>
      <c r="AY32" s="366"/>
      <c r="AZ32" s="366"/>
      <c r="BA32" s="366"/>
      <c r="BB32" s="366"/>
      <c r="BC32" s="366"/>
      <c r="BD32" s="366"/>
      <c r="BE32" s="366"/>
      <c r="BF32" s="579"/>
      <c r="BG32" s="630">
        <v>99.4</v>
      </c>
      <c r="BH32" s="581"/>
      <c r="BI32" s="581"/>
      <c r="BJ32" s="581"/>
      <c r="BK32" s="581"/>
      <c r="BL32" s="581"/>
      <c r="BM32" s="326">
        <v>98.2</v>
      </c>
      <c r="BN32" s="581"/>
      <c r="BO32" s="581"/>
      <c r="BP32" s="581"/>
      <c r="BQ32" s="611"/>
      <c r="BR32" s="630">
        <v>99.3</v>
      </c>
      <c r="BS32" s="581"/>
      <c r="BT32" s="581"/>
      <c r="BU32" s="581"/>
      <c r="BV32" s="581"/>
      <c r="BW32" s="581"/>
      <c r="BX32" s="326">
        <v>98</v>
      </c>
      <c r="BY32" s="581"/>
      <c r="BZ32" s="581"/>
      <c r="CA32" s="581"/>
      <c r="CB32" s="611"/>
      <c r="CD32" s="363"/>
      <c r="CE32" s="365"/>
      <c r="CF32" s="578" t="s">
        <v>536</v>
      </c>
      <c r="CG32" s="366"/>
      <c r="CH32" s="366"/>
      <c r="CI32" s="366"/>
      <c r="CJ32" s="366"/>
      <c r="CK32" s="366"/>
      <c r="CL32" s="366"/>
      <c r="CM32" s="366"/>
      <c r="CN32" s="366"/>
      <c r="CO32" s="366"/>
      <c r="CP32" s="366"/>
      <c r="CQ32" s="579"/>
      <c r="CR32" s="580">
        <v>1</v>
      </c>
      <c r="CS32" s="463"/>
      <c r="CT32" s="463"/>
      <c r="CU32" s="463"/>
      <c r="CV32" s="463"/>
      <c r="CW32" s="463"/>
      <c r="CX32" s="463"/>
      <c r="CY32" s="593"/>
      <c r="CZ32" s="583">
        <v>0</v>
      </c>
      <c r="DA32" s="584"/>
      <c r="DB32" s="584"/>
      <c r="DC32" s="585"/>
      <c r="DD32" s="586">
        <v>1</v>
      </c>
      <c r="DE32" s="463"/>
      <c r="DF32" s="463"/>
      <c r="DG32" s="463"/>
      <c r="DH32" s="463"/>
      <c r="DI32" s="463"/>
      <c r="DJ32" s="463"/>
      <c r="DK32" s="593"/>
      <c r="DL32" s="586">
        <v>1</v>
      </c>
      <c r="DM32" s="463"/>
      <c r="DN32" s="463"/>
      <c r="DO32" s="463"/>
      <c r="DP32" s="463"/>
      <c r="DQ32" s="463"/>
      <c r="DR32" s="463"/>
      <c r="DS32" s="463"/>
      <c r="DT32" s="463"/>
      <c r="DU32" s="463"/>
      <c r="DV32" s="593"/>
      <c r="DW32" s="583">
        <v>0</v>
      </c>
      <c r="DX32" s="584"/>
      <c r="DY32" s="584"/>
      <c r="DZ32" s="584"/>
      <c r="EA32" s="584"/>
      <c r="EB32" s="584"/>
      <c r="EC32" s="613"/>
    </row>
    <row r="33" spans="2:133" ht="11.25" customHeight="1" x14ac:dyDescent="0.2">
      <c r="B33" s="623" t="s">
        <v>58</v>
      </c>
      <c r="C33" s="624"/>
      <c r="D33" s="624"/>
      <c r="E33" s="624"/>
      <c r="F33" s="624"/>
      <c r="G33" s="624"/>
      <c r="H33" s="624"/>
      <c r="I33" s="624"/>
      <c r="J33" s="624"/>
      <c r="K33" s="624"/>
      <c r="L33" s="624"/>
      <c r="M33" s="624"/>
      <c r="N33" s="624"/>
      <c r="O33" s="624"/>
      <c r="P33" s="624"/>
      <c r="Q33" s="625"/>
      <c r="R33" s="580" t="s">
        <v>205</v>
      </c>
      <c r="S33" s="463"/>
      <c r="T33" s="463"/>
      <c r="U33" s="463"/>
      <c r="V33" s="463"/>
      <c r="W33" s="463"/>
      <c r="X33" s="463"/>
      <c r="Y33" s="593"/>
      <c r="Z33" s="601" t="s">
        <v>205</v>
      </c>
      <c r="AA33" s="601"/>
      <c r="AB33" s="601"/>
      <c r="AC33" s="601"/>
      <c r="AD33" s="602" t="s">
        <v>205</v>
      </c>
      <c r="AE33" s="602"/>
      <c r="AF33" s="602"/>
      <c r="AG33" s="602"/>
      <c r="AH33" s="602"/>
      <c r="AI33" s="602"/>
      <c r="AJ33" s="602"/>
      <c r="AK33" s="602"/>
      <c r="AL33" s="583" t="s">
        <v>205</v>
      </c>
      <c r="AM33" s="326"/>
      <c r="AN33" s="326"/>
      <c r="AO33" s="603"/>
      <c r="AP33" s="352"/>
      <c r="AQ33" s="353"/>
      <c r="AR33" s="353"/>
      <c r="AS33" s="353"/>
      <c r="AT33" s="576"/>
      <c r="AU33" s="43"/>
      <c r="AV33" s="43"/>
      <c r="AW33" s="43"/>
      <c r="AX33" s="557" t="s">
        <v>537</v>
      </c>
      <c r="AY33" s="558"/>
      <c r="AZ33" s="558"/>
      <c r="BA33" s="558"/>
      <c r="BB33" s="558"/>
      <c r="BC33" s="558"/>
      <c r="BD33" s="558"/>
      <c r="BE33" s="558"/>
      <c r="BF33" s="559"/>
      <c r="BG33" s="626">
        <v>99.2</v>
      </c>
      <c r="BH33" s="561"/>
      <c r="BI33" s="561"/>
      <c r="BJ33" s="561"/>
      <c r="BK33" s="561"/>
      <c r="BL33" s="561"/>
      <c r="BM33" s="599">
        <v>97.2</v>
      </c>
      <c r="BN33" s="561"/>
      <c r="BO33" s="561"/>
      <c r="BP33" s="561"/>
      <c r="BQ33" s="607"/>
      <c r="BR33" s="626">
        <v>98.3</v>
      </c>
      <c r="BS33" s="561"/>
      <c r="BT33" s="561"/>
      <c r="BU33" s="561"/>
      <c r="BV33" s="561"/>
      <c r="BW33" s="561"/>
      <c r="BX33" s="599">
        <v>96.1</v>
      </c>
      <c r="BY33" s="561"/>
      <c r="BZ33" s="561"/>
      <c r="CA33" s="561"/>
      <c r="CB33" s="607"/>
      <c r="CD33" s="578" t="s">
        <v>374</v>
      </c>
      <c r="CE33" s="366"/>
      <c r="CF33" s="366"/>
      <c r="CG33" s="366"/>
      <c r="CH33" s="366"/>
      <c r="CI33" s="366"/>
      <c r="CJ33" s="366"/>
      <c r="CK33" s="366"/>
      <c r="CL33" s="366"/>
      <c r="CM33" s="366"/>
      <c r="CN33" s="366"/>
      <c r="CO33" s="366"/>
      <c r="CP33" s="366"/>
      <c r="CQ33" s="579"/>
      <c r="CR33" s="580">
        <v>12747965</v>
      </c>
      <c r="CS33" s="581"/>
      <c r="CT33" s="581"/>
      <c r="CU33" s="581"/>
      <c r="CV33" s="581"/>
      <c r="CW33" s="581"/>
      <c r="CX33" s="581"/>
      <c r="CY33" s="582"/>
      <c r="CZ33" s="583">
        <v>36.6</v>
      </c>
      <c r="DA33" s="584"/>
      <c r="DB33" s="584"/>
      <c r="DC33" s="585"/>
      <c r="DD33" s="586">
        <v>8401710</v>
      </c>
      <c r="DE33" s="581"/>
      <c r="DF33" s="581"/>
      <c r="DG33" s="581"/>
      <c r="DH33" s="581"/>
      <c r="DI33" s="581"/>
      <c r="DJ33" s="581"/>
      <c r="DK33" s="582"/>
      <c r="DL33" s="586">
        <v>5258623</v>
      </c>
      <c r="DM33" s="581"/>
      <c r="DN33" s="581"/>
      <c r="DO33" s="581"/>
      <c r="DP33" s="581"/>
      <c r="DQ33" s="581"/>
      <c r="DR33" s="581"/>
      <c r="DS33" s="581"/>
      <c r="DT33" s="581"/>
      <c r="DU33" s="581"/>
      <c r="DV33" s="582"/>
      <c r="DW33" s="583">
        <v>29.4</v>
      </c>
      <c r="DX33" s="584"/>
      <c r="DY33" s="584"/>
      <c r="DZ33" s="584"/>
      <c r="EA33" s="584"/>
      <c r="EB33" s="584"/>
      <c r="EC33" s="613"/>
    </row>
    <row r="34" spans="2:133" ht="11.25" customHeight="1" x14ac:dyDescent="0.2">
      <c r="B34" s="578" t="s">
        <v>379</v>
      </c>
      <c r="C34" s="366"/>
      <c r="D34" s="366"/>
      <c r="E34" s="366"/>
      <c r="F34" s="366"/>
      <c r="G34" s="366"/>
      <c r="H34" s="366"/>
      <c r="I34" s="366"/>
      <c r="J34" s="366"/>
      <c r="K34" s="366"/>
      <c r="L34" s="366"/>
      <c r="M34" s="366"/>
      <c r="N34" s="366"/>
      <c r="O34" s="366"/>
      <c r="P34" s="366"/>
      <c r="Q34" s="579"/>
      <c r="R34" s="580">
        <v>3630527</v>
      </c>
      <c r="S34" s="463"/>
      <c r="T34" s="463"/>
      <c r="U34" s="463"/>
      <c r="V34" s="463"/>
      <c r="W34" s="463"/>
      <c r="X34" s="463"/>
      <c r="Y34" s="593"/>
      <c r="Z34" s="601">
        <v>10.199999999999999</v>
      </c>
      <c r="AA34" s="601"/>
      <c r="AB34" s="601"/>
      <c r="AC34" s="601"/>
      <c r="AD34" s="602" t="s">
        <v>205</v>
      </c>
      <c r="AE34" s="602"/>
      <c r="AF34" s="602"/>
      <c r="AG34" s="602"/>
      <c r="AH34" s="602"/>
      <c r="AI34" s="602"/>
      <c r="AJ34" s="602"/>
      <c r="AK34" s="602"/>
      <c r="AL34" s="583" t="s">
        <v>205</v>
      </c>
      <c r="AM34" s="326"/>
      <c r="AN34" s="326"/>
      <c r="AO34" s="603"/>
      <c r="AP34" s="11"/>
      <c r="AQ34" s="14"/>
      <c r="AS34" s="42"/>
      <c r="AT34" s="42"/>
      <c r="AU34" s="42"/>
      <c r="AV34" s="42"/>
      <c r="AW34" s="42"/>
      <c r="AX34" s="42"/>
      <c r="AY34" s="42"/>
      <c r="AZ34" s="42"/>
      <c r="BA34" s="42"/>
      <c r="BB34" s="42"/>
      <c r="BC34" s="42"/>
      <c r="BD34" s="42"/>
      <c r="BE34" s="42"/>
      <c r="BF34" s="42"/>
      <c r="BG34" s="14"/>
      <c r="BH34" s="14"/>
      <c r="BI34" s="14"/>
      <c r="BJ34" s="14"/>
      <c r="BK34" s="14"/>
      <c r="BL34" s="14"/>
      <c r="BM34" s="14"/>
      <c r="BN34" s="14"/>
      <c r="BO34" s="14"/>
      <c r="BP34" s="14"/>
      <c r="BQ34" s="14"/>
      <c r="BR34" s="14"/>
      <c r="BS34" s="14"/>
      <c r="BT34" s="14"/>
      <c r="BU34" s="14"/>
      <c r="BV34" s="14"/>
      <c r="BW34" s="14"/>
      <c r="BX34" s="14"/>
      <c r="BY34" s="14"/>
      <c r="BZ34" s="14"/>
      <c r="CA34" s="14"/>
      <c r="CB34" s="14"/>
      <c r="CD34" s="578" t="s">
        <v>381</v>
      </c>
      <c r="CE34" s="366"/>
      <c r="CF34" s="366"/>
      <c r="CG34" s="366"/>
      <c r="CH34" s="366"/>
      <c r="CI34" s="366"/>
      <c r="CJ34" s="366"/>
      <c r="CK34" s="366"/>
      <c r="CL34" s="366"/>
      <c r="CM34" s="366"/>
      <c r="CN34" s="366"/>
      <c r="CO34" s="366"/>
      <c r="CP34" s="366"/>
      <c r="CQ34" s="579"/>
      <c r="CR34" s="580">
        <v>3867162</v>
      </c>
      <c r="CS34" s="463"/>
      <c r="CT34" s="463"/>
      <c r="CU34" s="463"/>
      <c r="CV34" s="463"/>
      <c r="CW34" s="463"/>
      <c r="CX34" s="463"/>
      <c r="CY34" s="593"/>
      <c r="CZ34" s="583">
        <v>11.1</v>
      </c>
      <c r="DA34" s="584"/>
      <c r="DB34" s="584"/>
      <c r="DC34" s="585"/>
      <c r="DD34" s="586">
        <v>2794301</v>
      </c>
      <c r="DE34" s="463"/>
      <c r="DF34" s="463"/>
      <c r="DG34" s="463"/>
      <c r="DH34" s="463"/>
      <c r="DI34" s="463"/>
      <c r="DJ34" s="463"/>
      <c r="DK34" s="593"/>
      <c r="DL34" s="586">
        <v>2474778</v>
      </c>
      <c r="DM34" s="463"/>
      <c r="DN34" s="463"/>
      <c r="DO34" s="463"/>
      <c r="DP34" s="463"/>
      <c r="DQ34" s="463"/>
      <c r="DR34" s="463"/>
      <c r="DS34" s="463"/>
      <c r="DT34" s="463"/>
      <c r="DU34" s="463"/>
      <c r="DV34" s="593"/>
      <c r="DW34" s="583">
        <v>13.9</v>
      </c>
      <c r="DX34" s="584"/>
      <c r="DY34" s="584"/>
      <c r="DZ34" s="584"/>
      <c r="EA34" s="584"/>
      <c r="EB34" s="584"/>
      <c r="EC34" s="613"/>
    </row>
    <row r="35" spans="2:133" ht="11.25" customHeight="1" x14ac:dyDescent="0.2">
      <c r="B35" s="578" t="s">
        <v>225</v>
      </c>
      <c r="C35" s="366"/>
      <c r="D35" s="366"/>
      <c r="E35" s="366"/>
      <c r="F35" s="366"/>
      <c r="G35" s="366"/>
      <c r="H35" s="366"/>
      <c r="I35" s="366"/>
      <c r="J35" s="366"/>
      <c r="K35" s="366"/>
      <c r="L35" s="366"/>
      <c r="M35" s="366"/>
      <c r="N35" s="366"/>
      <c r="O35" s="366"/>
      <c r="P35" s="366"/>
      <c r="Q35" s="579"/>
      <c r="R35" s="580">
        <v>69468</v>
      </c>
      <c r="S35" s="463"/>
      <c r="T35" s="463"/>
      <c r="U35" s="463"/>
      <c r="V35" s="463"/>
      <c r="W35" s="463"/>
      <c r="X35" s="463"/>
      <c r="Y35" s="593"/>
      <c r="Z35" s="601">
        <v>0.2</v>
      </c>
      <c r="AA35" s="601"/>
      <c r="AB35" s="601"/>
      <c r="AC35" s="601"/>
      <c r="AD35" s="602">
        <v>10238</v>
      </c>
      <c r="AE35" s="602"/>
      <c r="AF35" s="602"/>
      <c r="AG35" s="602"/>
      <c r="AH35" s="602"/>
      <c r="AI35" s="602"/>
      <c r="AJ35" s="602"/>
      <c r="AK35" s="602"/>
      <c r="AL35" s="583">
        <v>0.1</v>
      </c>
      <c r="AM35" s="326"/>
      <c r="AN35" s="326"/>
      <c r="AO35" s="603"/>
      <c r="AP35" s="17"/>
      <c r="AQ35" s="492" t="s">
        <v>538</v>
      </c>
      <c r="AR35" s="493"/>
      <c r="AS35" s="493"/>
      <c r="AT35" s="493"/>
      <c r="AU35" s="493"/>
      <c r="AV35" s="493"/>
      <c r="AW35" s="493"/>
      <c r="AX35" s="493"/>
      <c r="AY35" s="493"/>
      <c r="AZ35" s="493"/>
      <c r="BA35" s="493"/>
      <c r="BB35" s="493"/>
      <c r="BC35" s="493"/>
      <c r="BD35" s="493"/>
      <c r="BE35" s="493"/>
      <c r="BF35" s="535"/>
      <c r="BG35" s="492" t="s">
        <v>539</v>
      </c>
      <c r="BH35" s="493"/>
      <c r="BI35" s="493"/>
      <c r="BJ35" s="493"/>
      <c r="BK35" s="493"/>
      <c r="BL35" s="493"/>
      <c r="BM35" s="493"/>
      <c r="BN35" s="493"/>
      <c r="BO35" s="493"/>
      <c r="BP35" s="493"/>
      <c r="BQ35" s="493"/>
      <c r="BR35" s="493"/>
      <c r="BS35" s="493"/>
      <c r="BT35" s="493"/>
      <c r="BU35" s="493"/>
      <c r="BV35" s="493"/>
      <c r="BW35" s="493"/>
      <c r="BX35" s="493"/>
      <c r="BY35" s="493"/>
      <c r="BZ35" s="493"/>
      <c r="CA35" s="493"/>
      <c r="CB35" s="535"/>
      <c r="CD35" s="578" t="s">
        <v>383</v>
      </c>
      <c r="CE35" s="366"/>
      <c r="CF35" s="366"/>
      <c r="CG35" s="366"/>
      <c r="CH35" s="366"/>
      <c r="CI35" s="366"/>
      <c r="CJ35" s="366"/>
      <c r="CK35" s="366"/>
      <c r="CL35" s="366"/>
      <c r="CM35" s="366"/>
      <c r="CN35" s="366"/>
      <c r="CO35" s="366"/>
      <c r="CP35" s="366"/>
      <c r="CQ35" s="579"/>
      <c r="CR35" s="580">
        <v>92158</v>
      </c>
      <c r="CS35" s="581"/>
      <c r="CT35" s="581"/>
      <c r="CU35" s="581"/>
      <c r="CV35" s="581"/>
      <c r="CW35" s="581"/>
      <c r="CX35" s="581"/>
      <c r="CY35" s="582"/>
      <c r="CZ35" s="583">
        <v>0.3</v>
      </c>
      <c r="DA35" s="584"/>
      <c r="DB35" s="584"/>
      <c r="DC35" s="585"/>
      <c r="DD35" s="586">
        <v>83059</v>
      </c>
      <c r="DE35" s="581"/>
      <c r="DF35" s="581"/>
      <c r="DG35" s="581"/>
      <c r="DH35" s="581"/>
      <c r="DI35" s="581"/>
      <c r="DJ35" s="581"/>
      <c r="DK35" s="582"/>
      <c r="DL35" s="586">
        <v>83059</v>
      </c>
      <c r="DM35" s="581"/>
      <c r="DN35" s="581"/>
      <c r="DO35" s="581"/>
      <c r="DP35" s="581"/>
      <c r="DQ35" s="581"/>
      <c r="DR35" s="581"/>
      <c r="DS35" s="581"/>
      <c r="DT35" s="581"/>
      <c r="DU35" s="581"/>
      <c r="DV35" s="582"/>
      <c r="DW35" s="583">
        <v>0.5</v>
      </c>
      <c r="DX35" s="584"/>
      <c r="DY35" s="584"/>
      <c r="DZ35" s="584"/>
      <c r="EA35" s="584"/>
      <c r="EB35" s="584"/>
      <c r="EC35" s="613"/>
    </row>
    <row r="36" spans="2:133" ht="11.25" customHeight="1" x14ac:dyDescent="0.2">
      <c r="B36" s="578" t="s">
        <v>151</v>
      </c>
      <c r="C36" s="366"/>
      <c r="D36" s="366"/>
      <c r="E36" s="366"/>
      <c r="F36" s="366"/>
      <c r="G36" s="366"/>
      <c r="H36" s="366"/>
      <c r="I36" s="366"/>
      <c r="J36" s="366"/>
      <c r="K36" s="366"/>
      <c r="L36" s="366"/>
      <c r="M36" s="366"/>
      <c r="N36" s="366"/>
      <c r="O36" s="366"/>
      <c r="P36" s="366"/>
      <c r="Q36" s="579"/>
      <c r="R36" s="580">
        <v>1189586</v>
      </c>
      <c r="S36" s="463"/>
      <c r="T36" s="463"/>
      <c r="U36" s="463"/>
      <c r="V36" s="463"/>
      <c r="W36" s="463"/>
      <c r="X36" s="463"/>
      <c r="Y36" s="593"/>
      <c r="Z36" s="601">
        <v>3.3</v>
      </c>
      <c r="AA36" s="601"/>
      <c r="AB36" s="601"/>
      <c r="AC36" s="601"/>
      <c r="AD36" s="602" t="s">
        <v>205</v>
      </c>
      <c r="AE36" s="602"/>
      <c r="AF36" s="602"/>
      <c r="AG36" s="602"/>
      <c r="AH36" s="602"/>
      <c r="AI36" s="602"/>
      <c r="AJ36" s="602"/>
      <c r="AK36" s="602"/>
      <c r="AL36" s="583" t="s">
        <v>205</v>
      </c>
      <c r="AM36" s="326"/>
      <c r="AN36" s="326"/>
      <c r="AO36" s="603"/>
      <c r="AP36" s="17"/>
      <c r="AQ36" s="614" t="s">
        <v>368</v>
      </c>
      <c r="AR36" s="615"/>
      <c r="AS36" s="615"/>
      <c r="AT36" s="615"/>
      <c r="AU36" s="615"/>
      <c r="AV36" s="615"/>
      <c r="AW36" s="615"/>
      <c r="AX36" s="615"/>
      <c r="AY36" s="616"/>
      <c r="AZ36" s="617">
        <v>3441857</v>
      </c>
      <c r="BA36" s="618"/>
      <c r="BB36" s="618"/>
      <c r="BC36" s="618"/>
      <c r="BD36" s="618"/>
      <c r="BE36" s="618"/>
      <c r="BF36" s="619"/>
      <c r="BG36" s="620" t="s">
        <v>540</v>
      </c>
      <c r="BH36" s="621"/>
      <c r="BI36" s="621"/>
      <c r="BJ36" s="621"/>
      <c r="BK36" s="621"/>
      <c r="BL36" s="621"/>
      <c r="BM36" s="621"/>
      <c r="BN36" s="621"/>
      <c r="BO36" s="621"/>
      <c r="BP36" s="621"/>
      <c r="BQ36" s="621"/>
      <c r="BR36" s="621"/>
      <c r="BS36" s="621"/>
      <c r="BT36" s="621"/>
      <c r="BU36" s="622"/>
      <c r="BV36" s="617">
        <v>151212</v>
      </c>
      <c r="BW36" s="618"/>
      <c r="BX36" s="618"/>
      <c r="BY36" s="618"/>
      <c r="BZ36" s="618"/>
      <c r="CA36" s="618"/>
      <c r="CB36" s="619"/>
      <c r="CD36" s="578" t="s">
        <v>30</v>
      </c>
      <c r="CE36" s="366"/>
      <c r="CF36" s="366"/>
      <c r="CG36" s="366"/>
      <c r="CH36" s="366"/>
      <c r="CI36" s="366"/>
      <c r="CJ36" s="366"/>
      <c r="CK36" s="366"/>
      <c r="CL36" s="366"/>
      <c r="CM36" s="366"/>
      <c r="CN36" s="366"/>
      <c r="CO36" s="366"/>
      <c r="CP36" s="366"/>
      <c r="CQ36" s="579"/>
      <c r="CR36" s="580">
        <v>3915098</v>
      </c>
      <c r="CS36" s="463"/>
      <c r="CT36" s="463"/>
      <c r="CU36" s="463"/>
      <c r="CV36" s="463"/>
      <c r="CW36" s="463"/>
      <c r="CX36" s="463"/>
      <c r="CY36" s="593"/>
      <c r="CZ36" s="583">
        <v>11.3</v>
      </c>
      <c r="DA36" s="584"/>
      <c r="DB36" s="584"/>
      <c r="DC36" s="585"/>
      <c r="DD36" s="586">
        <v>2223236</v>
      </c>
      <c r="DE36" s="463"/>
      <c r="DF36" s="463"/>
      <c r="DG36" s="463"/>
      <c r="DH36" s="463"/>
      <c r="DI36" s="463"/>
      <c r="DJ36" s="463"/>
      <c r="DK36" s="593"/>
      <c r="DL36" s="586">
        <v>927730</v>
      </c>
      <c r="DM36" s="463"/>
      <c r="DN36" s="463"/>
      <c r="DO36" s="463"/>
      <c r="DP36" s="463"/>
      <c r="DQ36" s="463"/>
      <c r="DR36" s="463"/>
      <c r="DS36" s="463"/>
      <c r="DT36" s="463"/>
      <c r="DU36" s="463"/>
      <c r="DV36" s="593"/>
      <c r="DW36" s="583">
        <v>5.2</v>
      </c>
      <c r="DX36" s="584"/>
      <c r="DY36" s="584"/>
      <c r="DZ36" s="584"/>
      <c r="EA36" s="584"/>
      <c r="EB36" s="584"/>
      <c r="EC36" s="613"/>
    </row>
    <row r="37" spans="2:133" ht="11.25" customHeight="1" x14ac:dyDescent="0.2">
      <c r="B37" s="578" t="s">
        <v>385</v>
      </c>
      <c r="C37" s="366"/>
      <c r="D37" s="366"/>
      <c r="E37" s="366"/>
      <c r="F37" s="366"/>
      <c r="G37" s="366"/>
      <c r="H37" s="366"/>
      <c r="I37" s="366"/>
      <c r="J37" s="366"/>
      <c r="K37" s="366"/>
      <c r="L37" s="366"/>
      <c r="M37" s="366"/>
      <c r="N37" s="366"/>
      <c r="O37" s="366"/>
      <c r="P37" s="366"/>
      <c r="Q37" s="579"/>
      <c r="R37" s="580">
        <v>357972</v>
      </c>
      <c r="S37" s="463"/>
      <c r="T37" s="463"/>
      <c r="U37" s="463"/>
      <c r="V37" s="463"/>
      <c r="W37" s="463"/>
      <c r="X37" s="463"/>
      <c r="Y37" s="593"/>
      <c r="Z37" s="601">
        <v>1</v>
      </c>
      <c r="AA37" s="601"/>
      <c r="AB37" s="601"/>
      <c r="AC37" s="601"/>
      <c r="AD37" s="602" t="s">
        <v>205</v>
      </c>
      <c r="AE37" s="602"/>
      <c r="AF37" s="602"/>
      <c r="AG37" s="602"/>
      <c r="AH37" s="602"/>
      <c r="AI37" s="602"/>
      <c r="AJ37" s="602"/>
      <c r="AK37" s="602"/>
      <c r="AL37" s="583" t="s">
        <v>205</v>
      </c>
      <c r="AM37" s="326"/>
      <c r="AN37" s="326"/>
      <c r="AO37" s="603"/>
      <c r="AQ37" s="609" t="s">
        <v>541</v>
      </c>
      <c r="AR37" s="424"/>
      <c r="AS37" s="424"/>
      <c r="AT37" s="424"/>
      <c r="AU37" s="424"/>
      <c r="AV37" s="424"/>
      <c r="AW37" s="424"/>
      <c r="AX37" s="424"/>
      <c r="AY37" s="610"/>
      <c r="AZ37" s="580">
        <v>780000</v>
      </c>
      <c r="BA37" s="463"/>
      <c r="BB37" s="463"/>
      <c r="BC37" s="463"/>
      <c r="BD37" s="581"/>
      <c r="BE37" s="581"/>
      <c r="BF37" s="611"/>
      <c r="BG37" s="578" t="s">
        <v>542</v>
      </c>
      <c r="BH37" s="366"/>
      <c r="BI37" s="366"/>
      <c r="BJ37" s="366"/>
      <c r="BK37" s="366"/>
      <c r="BL37" s="366"/>
      <c r="BM37" s="366"/>
      <c r="BN37" s="366"/>
      <c r="BO37" s="366"/>
      <c r="BP37" s="366"/>
      <c r="BQ37" s="366"/>
      <c r="BR37" s="366"/>
      <c r="BS37" s="366"/>
      <c r="BT37" s="366"/>
      <c r="BU37" s="579"/>
      <c r="BV37" s="580">
        <v>50705</v>
      </c>
      <c r="BW37" s="463"/>
      <c r="BX37" s="463"/>
      <c r="BY37" s="463"/>
      <c r="BZ37" s="463"/>
      <c r="CA37" s="463"/>
      <c r="CB37" s="612"/>
      <c r="CD37" s="578" t="s">
        <v>163</v>
      </c>
      <c r="CE37" s="366"/>
      <c r="CF37" s="366"/>
      <c r="CG37" s="366"/>
      <c r="CH37" s="366"/>
      <c r="CI37" s="366"/>
      <c r="CJ37" s="366"/>
      <c r="CK37" s="366"/>
      <c r="CL37" s="366"/>
      <c r="CM37" s="366"/>
      <c r="CN37" s="366"/>
      <c r="CO37" s="366"/>
      <c r="CP37" s="366"/>
      <c r="CQ37" s="579"/>
      <c r="CR37" s="580">
        <v>336561</v>
      </c>
      <c r="CS37" s="581"/>
      <c r="CT37" s="581"/>
      <c r="CU37" s="581"/>
      <c r="CV37" s="581"/>
      <c r="CW37" s="581"/>
      <c r="CX37" s="581"/>
      <c r="CY37" s="582"/>
      <c r="CZ37" s="583">
        <v>1</v>
      </c>
      <c r="DA37" s="584"/>
      <c r="DB37" s="584"/>
      <c r="DC37" s="585"/>
      <c r="DD37" s="586">
        <v>336561</v>
      </c>
      <c r="DE37" s="581"/>
      <c r="DF37" s="581"/>
      <c r="DG37" s="581"/>
      <c r="DH37" s="581"/>
      <c r="DI37" s="581"/>
      <c r="DJ37" s="581"/>
      <c r="DK37" s="582"/>
      <c r="DL37" s="586">
        <v>262735</v>
      </c>
      <c r="DM37" s="581"/>
      <c r="DN37" s="581"/>
      <c r="DO37" s="581"/>
      <c r="DP37" s="581"/>
      <c r="DQ37" s="581"/>
      <c r="DR37" s="581"/>
      <c r="DS37" s="581"/>
      <c r="DT37" s="581"/>
      <c r="DU37" s="581"/>
      <c r="DV37" s="582"/>
      <c r="DW37" s="583">
        <v>1.5</v>
      </c>
      <c r="DX37" s="584"/>
      <c r="DY37" s="584"/>
      <c r="DZ37" s="584"/>
      <c r="EA37" s="584"/>
      <c r="EB37" s="584"/>
      <c r="EC37" s="613"/>
    </row>
    <row r="38" spans="2:133" ht="11.25" customHeight="1" x14ac:dyDescent="0.2">
      <c r="B38" s="578" t="s">
        <v>290</v>
      </c>
      <c r="C38" s="366"/>
      <c r="D38" s="366"/>
      <c r="E38" s="366"/>
      <c r="F38" s="366"/>
      <c r="G38" s="366"/>
      <c r="H38" s="366"/>
      <c r="I38" s="366"/>
      <c r="J38" s="366"/>
      <c r="K38" s="366"/>
      <c r="L38" s="366"/>
      <c r="M38" s="366"/>
      <c r="N38" s="366"/>
      <c r="O38" s="366"/>
      <c r="P38" s="366"/>
      <c r="Q38" s="579"/>
      <c r="R38" s="580">
        <v>499631</v>
      </c>
      <c r="S38" s="463"/>
      <c r="T38" s="463"/>
      <c r="U38" s="463"/>
      <c r="V38" s="463"/>
      <c r="W38" s="463"/>
      <c r="X38" s="463"/>
      <c r="Y38" s="593"/>
      <c r="Z38" s="601">
        <v>1.4</v>
      </c>
      <c r="AA38" s="601"/>
      <c r="AB38" s="601"/>
      <c r="AC38" s="601"/>
      <c r="AD38" s="602" t="s">
        <v>205</v>
      </c>
      <c r="AE38" s="602"/>
      <c r="AF38" s="602"/>
      <c r="AG38" s="602"/>
      <c r="AH38" s="602"/>
      <c r="AI38" s="602"/>
      <c r="AJ38" s="602"/>
      <c r="AK38" s="602"/>
      <c r="AL38" s="583" t="s">
        <v>205</v>
      </c>
      <c r="AM38" s="326"/>
      <c r="AN38" s="326"/>
      <c r="AO38" s="603"/>
      <c r="AQ38" s="609" t="s">
        <v>387</v>
      </c>
      <c r="AR38" s="424"/>
      <c r="AS38" s="424"/>
      <c r="AT38" s="424"/>
      <c r="AU38" s="424"/>
      <c r="AV38" s="424"/>
      <c r="AW38" s="424"/>
      <c r="AX38" s="424"/>
      <c r="AY38" s="610"/>
      <c r="AZ38" s="580">
        <v>59500</v>
      </c>
      <c r="BA38" s="463"/>
      <c r="BB38" s="463"/>
      <c r="BC38" s="463"/>
      <c r="BD38" s="581"/>
      <c r="BE38" s="581"/>
      <c r="BF38" s="611"/>
      <c r="BG38" s="578" t="s">
        <v>389</v>
      </c>
      <c r="BH38" s="366"/>
      <c r="BI38" s="366"/>
      <c r="BJ38" s="366"/>
      <c r="BK38" s="366"/>
      <c r="BL38" s="366"/>
      <c r="BM38" s="366"/>
      <c r="BN38" s="366"/>
      <c r="BO38" s="366"/>
      <c r="BP38" s="366"/>
      <c r="BQ38" s="366"/>
      <c r="BR38" s="366"/>
      <c r="BS38" s="366"/>
      <c r="BT38" s="366"/>
      <c r="BU38" s="579"/>
      <c r="BV38" s="580">
        <v>8735</v>
      </c>
      <c r="BW38" s="463"/>
      <c r="BX38" s="463"/>
      <c r="BY38" s="463"/>
      <c r="BZ38" s="463"/>
      <c r="CA38" s="463"/>
      <c r="CB38" s="612"/>
      <c r="CD38" s="578" t="s">
        <v>544</v>
      </c>
      <c r="CE38" s="366"/>
      <c r="CF38" s="366"/>
      <c r="CG38" s="366"/>
      <c r="CH38" s="366"/>
      <c r="CI38" s="366"/>
      <c r="CJ38" s="366"/>
      <c r="CK38" s="366"/>
      <c r="CL38" s="366"/>
      <c r="CM38" s="366"/>
      <c r="CN38" s="366"/>
      <c r="CO38" s="366"/>
      <c r="CP38" s="366"/>
      <c r="CQ38" s="579"/>
      <c r="CR38" s="580">
        <v>2578201</v>
      </c>
      <c r="CS38" s="463"/>
      <c r="CT38" s="463"/>
      <c r="CU38" s="463"/>
      <c r="CV38" s="463"/>
      <c r="CW38" s="463"/>
      <c r="CX38" s="463"/>
      <c r="CY38" s="593"/>
      <c r="CZ38" s="583">
        <v>7.4</v>
      </c>
      <c r="DA38" s="584"/>
      <c r="DB38" s="584"/>
      <c r="DC38" s="585"/>
      <c r="DD38" s="586">
        <v>2018455</v>
      </c>
      <c r="DE38" s="463"/>
      <c r="DF38" s="463"/>
      <c r="DG38" s="463"/>
      <c r="DH38" s="463"/>
      <c r="DI38" s="463"/>
      <c r="DJ38" s="463"/>
      <c r="DK38" s="593"/>
      <c r="DL38" s="586">
        <v>1756478</v>
      </c>
      <c r="DM38" s="463"/>
      <c r="DN38" s="463"/>
      <c r="DO38" s="463"/>
      <c r="DP38" s="463"/>
      <c r="DQ38" s="463"/>
      <c r="DR38" s="463"/>
      <c r="DS38" s="463"/>
      <c r="DT38" s="463"/>
      <c r="DU38" s="463"/>
      <c r="DV38" s="593"/>
      <c r="DW38" s="583">
        <v>9.8000000000000007</v>
      </c>
      <c r="DX38" s="584"/>
      <c r="DY38" s="584"/>
      <c r="DZ38" s="584"/>
      <c r="EA38" s="584"/>
      <c r="EB38" s="584"/>
      <c r="EC38" s="613"/>
    </row>
    <row r="39" spans="2:133" ht="11.25" customHeight="1" x14ac:dyDescent="0.2">
      <c r="B39" s="578" t="s">
        <v>376</v>
      </c>
      <c r="C39" s="366"/>
      <c r="D39" s="366"/>
      <c r="E39" s="366"/>
      <c r="F39" s="366"/>
      <c r="G39" s="366"/>
      <c r="H39" s="366"/>
      <c r="I39" s="366"/>
      <c r="J39" s="366"/>
      <c r="K39" s="366"/>
      <c r="L39" s="366"/>
      <c r="M39" s="366"/>
      <c r="N39" s="366"/>
      <c r="O39" s="366"/>
      <c r="P39" s="366"/>
      <c r="Q39" s="579"/>
      <c r="R39" s="580">
        <v>820559</v>
      </c>
      <c r="S39" s="463"/>
      <c r="T39" s="463"/>
      <c r="U39" s="463"/>
      <c r="V39" s="463"/>
      <c r="W39" s="463"/>
      <c r="X39" s="463"/>
      <c r="Y39" s="593"/>
      <c r="Z39" s="601">
        <v>2.2999999999999998</v>
      </c>
      <c r="AA39" s="601"/>
      <c r="AB39" s="601"/>
      <c r="AC39" s="601"/>
      <c r="AD39" s="602">
        <v>35</v>
      </c>
      <c r="AE39" s="602"/>
      <c r="AF39" s="602"/>
      <c r="AG39" s="602"/>
      <c r="AH39" s="602"/>
      <c r="AI39" s="602"/>
      <c r="AJ39" s="602"/>
      <c r="AK39" s="602"/>
      <c r="AL39" s="583">
        <v>0</v>
      </c>
      <c r="AM39" s="326"/>
      <c r="AN39" s="326"/>
      <c r="AO39" s="603"/>
      <c r="AQ39" s="609" t="s">
        <v>304</v>
      </c>
      <c r="AR39" s="424"/>
      <c r="AS39" s="424"/>
      <c r="AT39" s="424"/>
      <c r="AU39" s="424"/>
      <c r="AV39" s="424"/>
      <c r="AW39" s="424"/>
      <c r="AX39" s="424"/>
      <c r="AY39" s="610"/>
      <c r="AZ39" s="580">
        <v>24156</v>
      </c>
      <c r="BA39" s="463"/>
      <c r="BB39" s="463"/>
      <c r="BC39" s="463"/>
      <c r="BD39" s="581"/>
      <c r="BE39" s="581"/>
      <c r="BF39" s="611"/>
      <c r="BG39" s="578" t="s">
        <v>331</v>
      </c>
      <c r="BH39" s="366"/>
      <c r="BI39" s="366"/>
      <c r="BJ39" s="366"/>
      <c r="BK39" s="366"/>
      <c r="BL39" s="366"/>
      <c r="BM39" s="366"/>
      <c r="BN39" s="366"/>
      <c r="BO39" s="366"/>
      <c r="BP39" s="366"/>
      <c r="BQ39" s="366"/>
      <c r="BR39" s="366"/>
      <c r="BS39" s="366"/>
      <c r="BT39" s="366"/>
      <c r="BU39" s="579"/>
      <c r="BV39" s="580">
        <v>12974</v>
      </c>
      <c r="BW39" s="463"/>
      <c r="BX39" s="463"/>
      <c r="BY39" s="463"/>
      <c r="BZ39" s="463"/>
      <c r="CA39" s="463"/>
      <c r="CB39" s="612"/>
      <c r="CD39" s="578" t="s">
        <v>545</v>
      </c>
      <c r="CE39" s="366"/>
      <c r="CF39" s="366"/>
      <c r="CG39" s="366"/>
      <c r="CH39" s="366"/>
      <c r="CI39" s="366"/>
      <c r="CJ39" s="366"/>
      <c r="CK39" s="366"/>
      <c r="CL39" s="366"/>
      <c r="CM39" s="366"/>
      <c r="CN39" s="366"/>
      <c r="CO39" s="366"/>
      <c r="CP39" s="366"/>
      <c r="CQ39" s="579"/>
      <c r="CR39" s="580">
        <v>1782359</v>
      </c>
      <c r="CS39" s="581"/>
      <c r="CT39" s="581"/>
      <c r="CU39" s="581"/>
      <c r="CV39" s="581"/>
      <c r="CW39" s="581"/>
      <c r="CX39" s="581"/>
      <c r="CY39" s="582"/>
      <c r="CZ39" s="583">
        <v>5.0999999999999996</v>
      </c>
      <c r="DA39" s="584"/>
      <c r="DB39" s="584"/>
      <c r="DC39" s="585"/>
      <c r="DD39" s="586">
        <v>1167172</v>
      </c>
      <c r="DE39" s="581"/>
      <c r="DF39" s="581"/>
      <c r="DG39" s="581"/>
      <c r="DH39" s="581"/>
      <c r="DI39" s="581"/>
      <c r="DJ39" s="581"/>
      <c r="DK39" s="582"/>
      <c r="DL39" s="586" t="s">
        <v>205</v>
      </c>
      <c r="DM39" s="581"/>
      <c r="DN39" s="581"/>
      <c r="DO39" s="581"/>
      <c r="DP39" s="581"/>
      <c r="DQ39" s="581"/>
      <c r="DR39" s="581"/>
      <c r="DS39" s="581"/>
      <c r="DT39" s="581"/>
      <c r="DU39" s="581"/>
      <c r="DV39" s="582"/>
      <c r="DW39" s="583" t="s">
        <v>205</v>
      </c>
      <c r="DX39" s="584"/>
      <c r="DY39" s="584"/>
      <c r="DZ39" s="584"/>
      <c r="EA39" s="584"/>
      <c r="EB39" s="584"/>
      <c r="EC39" s="613"/>
    </row>
    <row r="40" spans="2:133" ht="11.25" customHeight="1" x14ac:dyDescent="0.2">
      <c r="B40" s="578" t="s">
        <v>393</v>
      </c>
      <c r="C40" s="366"/>
      <c r="D40" s="366"/>
      <c r="E40" s="366"/>
      <c r="F40" s="366"/>
      <c r="G40" s="366"/>
      <c r="H40" s="366"/>
      <c r="I40" s="366"/>
      <c r="J40" s="366"/>
      <c r="K40" s="366"/>
      <c r="L40" s="366"/>
      <c r="M40" s="366"/>
      <c r="N40" s="366"/>
      <c r="O40" s="366"/>
      <c r="P40" s="366"/>
      <c r="Q40" s="579"/>
      <c r="R40" s="580">
        <v>2456222</v>
      </c>
      <c r="S40" s="463"/>
      <c r="T40" s="463"/>
      <c r="U40" s="463"/>
      <c r="V40" s="463"/>
      <c r="W40" s="463"/>
      <c r="X40" s="463"/>
      <c r="Y40" s="593"/>
      <c r="Z40" s="601">
        <v>6.9</v>
      </c>
      <c r="AA40" s="601"/>
      <c r="AB40" s="601"/>
      <c r="AC40" s="601"/>
      <c r="AD40" s="602" t="s">
        <v>205</v>
      </c>
      <c r="AE40" s="602"/>
      <c r="AF40" s="602"/>
      <c r="AG40" s="602"/>
      <c r="AH40" s="602"/>
      <c r="AI40" s="602"/>
      <c r="AJ40" s="602"/>
      <c r="AK40" s="602"/>
      <c r="AL40" s="583" t="s">
        <v>205</v>
      </c>
      <c r="AM40" s="326"/>
      <c r="AN40" s="326"/>
      <c r="AO40" s="603"/>
      <c r="AQ40" s="609" t="s">
        <v>546</v>
      </c>
      <c r="AR40" s="424"/>
      <c r="AS40" s="424"/>
      <c r="AT40" s="424"/>
      <c r="AU40" s="424"/>
      <c r="AV40" s="424"/>
      <c r="AW40" s="424"/>
      <c r="AX40" s="424"/>
      <c r="AY40" s="610"/>
      <c r="AZ40" s="580" t="s">
        <v>205</v>
      </c>
      <c r="BA40" s="463"/>
      <c r="BB40" s="463"/>
      <c r="BC40" s="463"/>
      <c r="BD40" s="581"/>
      <c r="BE40" s="581"/>
      <c r="BF40" s="611"/>
      <c r="BG40" s="573" t="s">
        <v>547</v>
      </c>
      <c r="BH40" s="415"/>
      <c r="BI40" s="415"/>
      <c r="BJ40" s="415"/>
      <c r="BK40" s="415"/>
      <c r="BL40" s="7"/>
      <c r="BM40" s="366" t="s">
        <v>394</v>
      </c>
      <c r="BN40" s="366"/>
      <c r="BO40" s="366"/>
      <c r="BP40" s="366"/>
      <c r="BQ40" s="366"/>
      <c r="BR40" s="366"/>
      <c r="BS40" s="366"/>
      <c r="BT40" s="366"/>
      <c r="BU40" s="579"/>
      <c r="BV40" s="580">
        <v>92</v>
      </c>
      <c r="BW40" s="463"/>
      <c r="BX40" s="463"/>
      <c r="BY40" s="463"/>
      <c r="BZ40" s="463"/>
      <c r="CA40" s="463"/>
      <c r="CB40" s="612"/>
      <c r="CD40" s="578" t="s">
        <v>548</v>
      </c>
      <c r="CE40" s="366"/>
      <c r="CF40" s="366"/>
      <c r="CG40" s="366"/>
      <c r="CH40" s="366"/>
      <c r="CI40" s="366"/>
      <c r="CJ40" s="366"/>
      <c r="CK40" s="366"/>
      <c r="CL40" s="366"/>
      <c r="CM40" s="366"/>
      <c r="CN40" s="366"/>
      <c r="CO40" s="366"/>
      <c r="CP40" s="366"/>
      <c r="CQ40" s="579"/>
      <c r="CR40" s="580">
        <v>512987</v>
      </c>
      <c r="CS40" s="463"/>
      <c r="CT40" s="463"/>
      <c r="CU40" s="463"/>
      <c r="CV40" s="463"/>
      <c r="CW40" s="463"/>
      <c r="CX40" s="463"/>
      <c r="CY40" s="593"/>
      <c r="CZ40" s="583">
        <v>1.5</v>
      </c>
      <c r="DA40" s="584"/>
      <c r="DB40" s="584"/>
      <c r="DC40" s="585"/>
      <c r="DD40" s="586">
        <v>115487</v>
      </c>
      <c r="DE40" s="463"/>
      <c r="DF40" s="463"/>
      <c r="DG40" s="463"/>
      <c r="DH40" s="463"/>
      <c r="DI40" s="463"/>
      <c r="DJ40" s="463"/>
      <c r="DK40" s="593"/>
      <c r="DL40" s="586">
        <v>16578</v>
      </c>
      <c r="DM40" s="463"/>
      <c r="DN40" s="463"/>
      <c r="DO40" s="463"/>
      <c r="DP40" s="463"/>
      <c r="DQ40" s="463"/>
      <c r="DR40" s="463"/>
      <c r="DS40" s="463"/>
      <c r="DT40" s="463"/>
      <c r="DU40" s="463"/>
      <c r="DV40" s="593"/>
      <c r="DW40" s="583">
        <v>0.1</v>
      </c>
      <c r="DX40" s="584"/>
      <c r="DY40" s="584"/>
      <c r="DZ40" s="584"/>
      <c r="EA40" s="584"/>
      <c r="EB40" s="584"/>
      <c r="EC40" s="613"/>
    </row>
    <row r="41" spans="2:133" ht="11.25" customHeight="1" x14ac:dyDescent="0.2">
      <c r="B41" s="578" t="s">
        <v>549</v>
      </c>
      <c r="C41" s="366"/>
      <c r="D41" s="366"/>
      <c r="E41" s="366"/>
      <c r="F41" s="366"/>
      <c r="G41" s="366"/>
      <c r="H41" s="366"/>
      <c r="I41" s="366"/>
      <c r="J41" s="366"/>
      <c r="K41" s="366"/>
      <c r="L41" s="366"/>
      <c r="M41" s="366"/>
      <c r="N41" s="366"/>
      <c r="O41" s="366"/>
      <c r="P41" s="366"/>
      <c r="Q41" s="579"/>
      <c r="R41" s="580" t="s">
        <v>205</v>
      </c>
      <c r="S41" s="463"/>
      <c r="T41" s="463"/>
      <c r="U41" s="463"/>
      <c r="V41" s="463"/>
      <c r="W41" s="463"/>
      <c r="X41" s="463"/>
      <c r="Y41" s="593"/>
      <c r="Z41" s="601" t="s">
        <v>205</v>
      </c>
      <c r="AA41" s="601"/>
      <c r="AB41" s="601"/>
      <c r="AC41" s="601"/>
      <c r="AD41" s="602" t="s">
        <v>205</v>
      </c>
      <c r="AE41" s="602"/>
      <c r="AF41" s="602"/>
      <c r="AG41" s="602"/>
      <c r="AH41" s="602"/>
      <c r="AI41" s="602"/>
      <c r="AJ41" s="602"/>
      <c r="AK41" s="602"/>
      <c r="AL41" s="583" t="s">
        <v>205</v>
      </c>
      <c r="AM41" s="326"/>
      <c r="AN41" s="326"/>
      <c r="AO41" s="603"/>
      <c r="AQ41" s="609" t="s">
        <v>550</v>
      </c>
      <c r="AR41" s="424"/>
      <c r="AS41" s="424"/>
      <c r="AT41" s="424"/>
      <c r="AU41" s="424"/>
      <c r="AV41" s="424"/>
      <c r="AW41" s="424"/>
      <c r="AX41" s="424"/>
      <c r="AY41" s="610"/>
      <c r="AZ41" s="580">
        <v>744885</v>
      </c>
      <c r="BA41" s="463"/>
      <c r="BB41" s="463"/>
      <c r="BC41" s="463"/>
      <c r="BD41" s="581"/>
      <c r="BE41" s="581"/>
      <c r="BF41" s="611"/>
      <c r="BG41" s="573"/>
      <c r="BH41" s="415"/>
      <c r="BI41" s="415"/>
      <c r="BJ41" s="415"/>
      <c r="BK41" s="415"/>
      <c r="BL41" s="7"/>
      <c r="BM41" s="366" t="s">
        <v>339</v>
      </c>
      <c r="BN41" s="366"/>
      <c r="BO41" s="366"/>
      <c r="BP41" s="366"/>
      <c r="BQ41" s="366"/>
      <c r="BR41" s="366"/>
      <c r="BS41" s="366"/>
      <c r="BT41" s="366"/>
      <c r="BU41" s="579"/>
      <c r="BV41" s="580" t="s">
        <v>205</v>
      </c>
      <c r="BW41" s="463"/>
      <c r="BX41" s="463"/>
      <c r="BY41" s="463"/>
      <c r="BZ41" s="463"/>
      <c r="CA41" s="463"/>
      <c r="CB41" s="612"/>
      <c r="CD41" s="578" t="s">
        <v>551</v>
      </c>
      <c r="CE41" s="366"/>
      <c r="CF41" s="366"/>
      <c r="CG41" s="366"/>
      <c r="CH41" s="366"/>
      <c r="CI41" s="366"/>
      <c r="CJ41" s="366"/>
      <c r="CK41" s="366"/>
      <c r="CL41" s="366"/>
      <c r="CM41" s="366"/>
      <c r="CN41" s="366"/>
      <c r="CO41" s="366"/>
      <c r="CP41" s="366"/>
      <c r="CQ41" s="579"/>
      <c r="CR41" s="580" t="s">
        <v>205</v>
      </c>
      <c r="CS41" s="581"/>
      <c r="CT41" s="581"/>
      <c r="CU41" s="581"/>
      <c r="CV41" s="581"/>
      <c r="CW41" s="581"/>
      <c r="CX41" s="581"/>
      <c r="CY41" s="582"/>
      <c r="CZ41" s="583" t="s">
        <v>205</v>
      </c>
      <c r="DA41" s="584"/>
      <c r="DB41" s="584"/>
      <c r="DC41" s="585"/>
      <c r="DD41" s="586" t="s">
        <v>205</v>
      </c>
      <c r="DE41" s="581"/>
      <c r="DF41" s="581"/>
      <c r="DG41" s="581"/>
      <c r="DH41" s="581"/>
      <c r="DI41" s="581"/>
      <c r="DJ41" s="581"/>
      <c r="DK41" s="582"/>
      <c r="DL41" s="587"/>
      <c r="DM41" s="588"/>
      <c r="DN41" s="588"/>
      <c r="DO41" s="588"/>
      <c r="DP41" s="588"/>
      <c r="DQ41" s="588"/>
      <c r="DR41" s="588"/>
      <c r="DS41" s="588"/>
      <c r="DT41" s="588"/>
      <c r="DU41" s="588"/>
      <c r="DV41" s="589"/>
      <c r="DW41" s="590"/>
      <c r="DX41" s="591"/>
      <c r="DY41" s="591"/>
      <c r="DZ41" s="591"/>
      <c r="EA41" s="591"/>
      <c r="EB41" s="591"/>
      <c r="EC41" s="592"/>
    </row>
    <row r="42" spans="2:133" ht="11.25" customHeight="1" x14ac:dyDescent="0.2">
      <c r="B42" s="578" t="s">
        <v>552</v>
      </c>
      <c r="C42" s="366"/>
      <c r="D42" s="366"/>
      <c r="E42" s="366"/>
      <c r="F42" s="366"/>
      <c r="G42" s="366"/>
      <c r="H42" s="366"/>
      <c r="I42" s="366"/>
      <c r="J42" s="366"/>
      <c r="K42" s="366"/>
      <c r="L42" s="366"/>
      <c r="M42" s="366"/>
      <c r="N42" s="366"/>
      <c r="O42" s="366"/>
      <c r="P42" s="366"/>
      <c r="Q42" s="579"/>
      <c r="R42" s="580" t="s">
        <v>205</v>
      </c>
      <c r="S42" s="463"/>
      <c r="T42" s="463"/>
      <c r="U42" s="463"/>
      <c r="V42" s="463"/>
      <c r="W42" s="463"/>
      <c r="X42" s="463"/>
      <c r="Y42" s="593"/>
      <c r="Z42" s="601" t="s">
        <v>205</v>
      </c>
      <c r="AA42" s="601"/>
      <c r="AB42" s="601"/>
      <c r="AC42" s="601"/>
      <c r="AD42" s="602" t="s">
        <v>205</v>
      </c>
      <c r="AE42" s="602"/>
      <c r="AF42" s="602"/>
      <c r="AG42" s="602"/>
      <c r="AH42" s="602"/>
      <c r="AI42" s="602"/>
      <c r="AJ42" s="602"/>
      <c r="AK42" s="602"/>
      <c r="AL42" s="583" t="s">
        <v>205</v>
      </c>
      <c r="AM42" s="326"/>
      <c r="AN42" s="326"/>
      <c r="AO42" s="603"/>
      <c r="AQ42" s="604" t="s">
        <v>553</v>
      </c>
      <c r="AR42" s="605"/>
      <c r="AS42" s="605"/>
      <c r="AT42" s="605"/>
      <c r="AU42" s="605"/>
      <c r="AV42" s="605"/>
      <c r="AW42" s="605"/>
      <c r="AX42" s="605"/>
      <c r="AY42" s="606"/>
      <c r="AZ42" s="560">
        <v>1833316</v>
      </c>
      <c r="BA42" s="595"/>
      <c r="BB42" s="595"/>
      <c r="BC42" s="595"/>
      <c r="BD42" s="561"/>
      <c r="BE42" s="561"/>
      <c r="BF42" s="607"/>
      <c r="BG42" s="352"/>
      <c r="BH42" s="353"/>
      <c r="BI42" s="353"/>
      <c r="BJ42" s="353"/>
      <c r="BK42" s="353"/>
      <c r="BL42" s="21"/>
      <c r="BM42" s="558" t="s">
        <v>206</v>
      </c>
      <c r="BN42" s="558"/>
      <c r="BO42" s="558"/>
      <c r="BP42" s="558"/>
      <c r="BQ42" s="558"/>
      <c r="BR42" s="558"/>
      <c r="BS42" s="558"/>
      <c r="BT42" s="558"/>
      <c r="BU42" s="559"/>
      <c r="BV42" s="560">
        <v>385</v>
      </c>
      <c r="BW42" s="595"/>
      <c r="BX42" s="595"/>
      <c r="BY42" s="595"/>
      <c r="BZ42" s="595"/>
      <c r="CA42" s="595"/>
      <c r="CB42" s="608"/>
      <c r="CD42" s="578" t="s">
        <v>277</v>
      </c>
      <c r="CE42" s="366"/>
      <c r="CF42" s="366"/>
      <c r="CG42" s="366"/>
      <c r="CH42" s="366"/>
      <c r="CI42" s="366"/>
      <c r="CJ42" s="366"/>
      <c r="CK42" s="366"/>
      <c r="CL42" s="366"/>
      <c r="CM42" s="366"/>
      <c r="CN42" s="366"/>
      <c r="CO42" s="366"/>
      <c r="CP42" s="366"/>
      <c r="CQ42" s="579"/>
      <c r="CR42" s="580">
        <v>3469546</v>
      </c>
      <c r="CS42" s="581"/>
      <c r="CT42" s="581"/>
      <c r="CU42" s="581"/>
      <c r="CV42" s="581"/>
      <c r="CW42" s="581"/>
      <c r="CX42" s="581"/>
      <c r="CY42" s="582"/>
      <c r="CZ42" s="583">
        <v>10</v>
      </c>
      <c r="DA42" s="584"/>
      <c r="DB42" s="584"/>
      <c r="DC42" s="585"/>
      <c r="DD42" s="586">
        <v>661805</v>
      </c>
      <c r="DE42" s="581"/>
      <c r="DF42" s="581"/>
      <c r="DG42" s="581"/>
      <c r="DH42" s="581"/>
      <c r="DI42" s="581"/>
      <c r="DJ42" s="581"/>
      <c r="DK42" s="582"/>
      <c r="DL42" s="587"/>
      <c r="DM42" s="588"/>
      <c r="DN42" s="588"/>
      <c r="DO42" s="588"/>
      <c r="DP42" s="588"/>
      <c r="DQ42" s="588"/>
      <c r="DR42" s="588"/>
      <c r="DS42" s="588"/>
      <c r="DT42" s="588"/>
      <c r="DU42" s="588"/>
      <c r="DV42" s="589"/>
      <c r="DW42" s="590"/>
      <c r="DX42" s="591"/>
      <c r="DY42" s="591"/>
      <c r="DZ42" s="591"/>
      <c r="EA42" s="591"/>
      <c r="EB42" s="591"/>
      <c r="EC42" s="592"/>
    </row>
    <row r="43" spans="2:133" ht="11.25" customHeight="1" x14ac:dyDescent="0.2">
      <c r="B43" s="578" t="s">
        <v>554</v>
      </c>
      <c r="C43" s="366"/>
      <c r="D43" s="366"/>
      <c r="E43" s="366"/>
      <c r="F43" s="366"/>
      <c r="G43" s="366"/>
      <c r="H43" s="366"/>
      <c r="I43" s="366"/>
      <c r="J43" s="366"/>
      <c r="K43" s="366"/>
      <c r="L43" s="366"/>
      <c r="M43" s="366"/>
      <c r="N43" s="366"/>
      <c r="O43" s="366"/>
      <c r="P43" s="366"/>
      <c r="Q43" s="579"/>
      <c r="R43" s="580">
        <v>932722</v>
      </c>
      <c r="S43" s="463"/>
      <c r="T43" s="463"/>
      <c r="U43" s="463"/>
      <c r="V43" s="463"/>
      <c r="W43" s="463"/>
      <c r="X43" s="463"/>
      <c r="Y43" s="593"/>
      <c r="Z43" s="601">
        <v>2.6</v>
      </c>
      <c r="AA43" s="601"/>
      <c r="AB43" s="601"/>
      <c r="AC43" s="601"/>
      <c r="AD43" s="602" t="s">
        <v>205</v>
      </c>
      <c r="AE43" s="602"/>
      <c r="AF43" s="602"/>
      <c r="AG43" s="602"/>
      <c r="AH43" s="602"/>
      <c r="AI43" s="602"/>
      <c r="AJ43" s="602"/>
      <c r="AK43" s="602"/>
      <c r="AL43" s="583" t="s">
        <v>205</v>
      </c>
      <c r="AM43" s="326"/>
      <c r="AN43" s="326"/>
      <c r="AO43" s="603"/>
      <c r="CD43" s="578" t="s">
        <v>91</v>
      </c>
      <c r="CE43" s="366"/>
      <c r="CF43" s="366"/>
      <c r="CG43" s="366"/>
      <c r="CH43" s="366"/>
      <c r="CI43" s="366"/>
      <c r="CJ43" s="366"/>
      <c r="CK43" s="366"/>
      <c r="CL43" s="366"/>
      <c r="CM43" s="366"/>
      <c r="CN43" s="366"/>
      <c r="CO43" s="366"/>
      <c r="CP43" s="366"/>
      <c r="CQ43" s="579"/>
      <c r="CR43" s="580">
        <v>94831</v>
      </c>
      <c r="CS43" s="581"/>
      <c r="CT43" s="581"/>
      <c r="CU43" s="581"/>
      <c r="CV43" s="581"/>
      <c r="CW43" s="581"/>
      <c r="CX43" s="581"/>
      <c r="CY43" s="582"/>
      <c r="CZ43" s="583">
        <v>0.3</v>
      </c>
      <c r="DA43" s="584"/>
      <c r="DB43" s="584"/>
      <c r="DC43" s="585"/>
      <c r="DD43" s="586">
        <v>94755</v>
      </c>
      <c r="DE43" s="581"/>
      <c r="DF43" s="581"/>
      <c r="DG43" s="581"/>
      <c r="DH43" s="581"/>
      <c r="DI43" s="581"/>
      <c r="DJ43" s="581"/>
      <c r="DK43" s="582"/>
      <c r="DL43" s="587"/>
      <c r="DM43" s="588"/>
      <c r="DN43" s="588"/>
      <c r="DO43" s="588"/>
      <c r="DP43" s="588"/>
      <c r="DQ43" s="588"/>
      <c r="DR43" s="588"/>
      <c r="DS43" s="588"/>
      <c r="DT43" s="588"/>
      <c r="DU43" s="588"/>
      <c r="DV43" s="589"/>
      <c r="DW43" s="590"/>
      <c r="DX43" s="591"/>
      <c r="DY43" s="591"/>
      <c r="DZ43" s="591"/>
      <c r="EA43" s="591"/>
      <c r="EB43" s="591"/>
      <c r="EC43" s="592"/>
    </row>
    <row r="44" spans="2:133" ht="11.25" customHeight="1" x14ac:dyDescent="0.2">
      <c r="B44" s="557" t="s">
        <v>555</v>
      </c>
      <c r="C44" s="558"/>
      <c r="D44" s="558"/>
      <c r="E44" s="558"/>
      <c r="F44" s="558"/>
      <c r="G44" s="558"/>
      <c r="H44" s="558"/>
      <c r="I44" s="558"/>
      <c r="J44" s="558"/>
      <c r="K44" s="558"/>
      <c r="L44" s="558"/>
      <c r="M44" s="558"/>
      <c r="N44" s="558"/>
      <c r="O44" s="558"/>
      <c r="P44" s="558"/>
      <c r="Q44" s="559"/>
      <c r="R44" s="560">
        <v>35739605</v>
      </c>
      <c r="S44" s="595"/>
      <c r="T44" s="595"/>
      <c r="U44" s="595"/>
      <c r="V44" s="595"/>
      <c r="W44" s="595"/>
      <c r="X44" s="595"/>
      <c r="Y44" s="596"/>
      <c r="Z44" s="597">
        <v>100</v>
      </c>
      <c r="AA44" s="597"/>
      <c r="AB44" s="597"/>
      <c r="AC44" s="597"/>
      <c r="AD44" s="598">
        <v>16925744</v>
      </c>
      <c r="AE44" s="598"/>
      <c r="AF44" s="598"/>
      <c r="AG44" s="598"/>
      <c r="AH44" s="598"/>
      <c r="AI44" s="598"/>
      <c r="AJ44" s="598"/>
      <c r="AK44" s="598"/>
      <c r="AL44" s="563">
        <v>100</v>
      </c>
      <c r="AM44" s="599"/>
      <c r="AN44" s="599"/>
      <c r="AO44" s="600"/>
      <c r="CD44" s="357" t="s">
        <v>181</v>
      </c>
      <c r="CE44" s="359"/>
      <c r="CF44" s="578" t="s">
        <v>556</v>
      </c>
      <c r="CG44" s="366"/>
      <c r="CH44" s="366"/>
      <c r="CI44" s="366"/>
      <c r="CJ44" s="366"/>
      <c r="CK44" s="366"/>
      <c r="CL44" s="366"/>
      <c r="CM44" s="366"/>
      <c r="CN44" s="366"/>
      <c r="CO44" s="366"/>
      <c r="CP44" s="366"/>
      <c r="CQ44" s="579"/>
      <c r="CR44" s="580">
        <v>3420446</v>
      </c>
      <c r="CS44" s="463"/>
      <c r="CT44" s="463"/>
      <c r="CU44" s="463"/>
      <c r="CV44" s="463"/>
      <c r="CW44" s="463"/>
      <c r="CX44" s="463"/>
      <c r="CY44" s="593"/>
      <c r="CZ44" s="583">
        <v>9.8000000000000007</v>
      </c>
      <c r="DA44" s="326"/>
      <c r="DB44" s="326"/>
      <c r="DC44" s="594"/>
      <c r="DD44" s="586">
        <v>655255</v>
      </c>
      <c r="DE44" s="463"/>
      <c r="DF44" s="463"/>
      <c r="DG44" s="463"/>
      <c r="DH44" s="463"/>
      <c r="DI44" s="463"/>
      <c r="DJ44" s="463"/>
      <c r="DK44" s="593"/>
      <c r="DL44" s="587"/>
      <c r="DM44" s="588"/>
      <c r="DN44" s="588"/>
      <c r="DO44" s="588"/>
      <c r="DP44" s="588"/>
      <c r="DQ44" s="588"/>
      <c r="DR44" s="588"/>
      <c r="DS44" s="588"/>
      <c r="DT44" s="588"/>
      <c r="DU44" s="588"/>
      <c r="DV44" s="589"/>
      <c r="DW44" s="590"/>
      <c r="DX44" s="591"/>
      <c r="DY44" s="591"/>
      <c r="DZ44" s="591"/>
      <c r="EA44" s="591"/>
      <c r="EB44" s="591"/>
      <c r="EC44" s="592"/>
    </row>
    <row r="45" spans="2:133" ht="11.25" customHeight="1" x14ac:dyDescent="0.2">
      <c r="CD45" s="360"/>
      <c r="CE45" s="362"/>
      <c r="CF45" s="578" t="s">
        <v>557</v>
      </c>
      <c r="CG45" s="366"/>
      <c r="CH45" s="366"/>
      <c r="CI45" s="366"/>
      <c r="CJ45" s="366"/>
      <c r="CK45" s="366"/>
      <c r="CL45" s="366"/>
      <c r="CM45" s="366"/>
      <c r="CN45" s="366"/>
      <c r="CO45" s="366"/>
      <c r="CP45" s="366"/>
      <c r="CQ45" s="579"/>
      <c r="CR45" s="580">
        <v>2477077</v>
      </c>
      <c r="CS45" s="581"/>
      <c r="CT45" s="581"/>
      <c r="CU45" s="581"/>
      <c r="CV45" s="581"/>
      <c r="CW45" s="581"/>
      <c r="CX45" s="581"/>
      <c r="CY45" s="582"/>
      <c r="CZ45" s="583">
        <v>7.1</v>
      </c>
      <c r="DA45" s="584"/>
      <c r="DB45" s="584"/>
      <c r="DC45" s="585"/>
      <c r="DD45" s="586">
        <v>141805</v>
      </c>
      <c r="DE45" s="581"/>
      <c r="DF45" s="581"/>
      <c r="DG45" s="581"/>
      <c r="DH45" s="581"/>
      <c r="DI45" s="581"/>
      <c r="DJ45" s="581"/>
      <c r="DK45" s="582"/>
      <c r="DL45" s="587"/>
      <c r="DM45" s="588"/>
      <c r="DN45" s="588"/>
      <c r="DO45" s="588"/>
      <c r="DP45" s="588"/>
      <c r="DQ45" s="588"/>
      <c r="DR45" s="588"/>
      <c r="DS45" s="588"/>
      <c r="DT45" s="588"/>
      <c r="DU45" s="588"/>
      <c r="DV45" s="589"/>
      <c r="DW45" s="590"/>
      <c r="DX45" s="591"/>
      <c r="DY45" s="591"/>
      <c r="DZ45" s="591"/>
      <c r="EA45" s="591"/>
      <c r="EB45" s="591"/>
      <c r="EC45" s="592"/>
    </row>
    <row r="46" spans="2:133" ht="11.25" customHeight="1" x14ac:dyDescent="0.2">
      <c r="B46" s="1" t="s">
        <v>56</v>
      </c>
      <c r="CD46" s="360"/>
      <c r="CE46" s="362"/>
      <c r="CF46" s="578" t="s">
        <v>396</v>
      </c>
      <c r="CG46" s="366"/>
      <c r="CH46" s="366"/>
      <c r="CI46" s="366"/>
      <c r="CJ46" s="366"/>
      <c r="CK46" s="366"/>
      <c r="CL46" s="366"/>
      <c r="CM46" s="366"/>
      <c r="CN46" s="366"/>
      <c r="CO46" s="366"/>
      <c r="CP46" s="366"/>
      <c r="CQ46" s="579"/>
      <c r="CR46" s="580">
        <v>836162</v>
      </c>
      <c r="CS46" s="463"/>
      <c r="CT46" s="463"/>
      <c r="CU46" s="463"/>
      <c r="CV46" s="463"/>
      <c r="CW46" s="463"/>
      <c r="CX46" s="463"/>
      <c r="CY46" s="593"/>
      <c r="CZ46" s="583">
        <v>2.4</v>
      </c>
      <c r="DA46" s="326"/>
      <c r="DB46" s="326"/>
      <c r="DC46" s="594"/>
      <c r="DD46" s="586">
        <v>504643</v>
      </c>
      <c r="DE46" s="463"/>
      <c r="DF46" s="463"/>
      <c r="DG46" s="463"/>
      <c r="DH46" s="463"/>
      <c r="DI46" s="463"/>
      <c r="DJ46" s="463"/>
      <c r="DK46" s="593"/>
      <c r="DL46" s="587"/>
      <c r="DM46" s="588"/>
      <c r="DN46" s="588"/>
      <c r="DO46" s="588"/>
      <c r="DP46" s="588"/>
      <c r="DQ46" s="588"/>
      <c r="DR46" s="588"/>
      <c r="DS46" s="588"/>
      <c r="DT46" s="588"/>
      <c r="DU46" s="588"/>
      <c r="DV46" s="589"/>
      <c r="DW46" s="590"/>
      <c r="DX46" s="591"/>
      <c r="DY46" s="591"/>
      <c r="DZ46" s="591"/>
      <c r="EA46" s="591"/>
      <c r="EB46" s="591"/>
      <c r="EC46" s="592"/>
    </row>
    <row r="47" spans="2:133" ht="11.25" customHeight="1" x14ac:dyDescent="0.2">
      <c r="B47" s="577" t="s">
        <v>558</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7"/>
      <c r="AL47" s="577"/>
      <c r="AM47" s="577"/>
      <c r="AN47" s="577"/>
      <c r="AO47" s="577"/>
      <c r="AP47" s="577"/>
      <c r="AQ47" s="577"/>
      <c r="AR47" s="577"/>
      <c r="AS47" s="577"/>
      <c r="AT47" s="577"/>
      <c r="AU47" s="577"/>
      <c r="AV47" s="577"/>
      <c r="AW47" s="577"/>
      <c r="AX47" s="577"/>
      <c r="AY47" s="577"/>
      <c r="AZ47" s="577"/>
      <c r="BA47" s="577"/>
      <c r="BB47" s="577"/>
      <c r="BC47" s="577"/>
      <c r="BD47" s="577"/>
      <c r="BE47" s="577"/>
      <c r="BF47" s="577"/>
      <c r="BG47" s="577"/>
      <c r="BH47" s="577"/>
      <c r="BI47" s="577"/>
      <c r="BJ47" s="577"/>
      <c r="BK47" s="577"/>
      <c r="BL47" s="577"/>
      <c r="BM47" s="577"/>
      <c r="BN47" s="577"/>
      <c r="BO47" s="577"/>
      <c r="BP47" s="577"/>
      <c r="BQ47" s="577"/>
      <c r="BR47" s="577"/>
      <c r="BS47" s="577"/>
      <c r="BT47" s="577"/>
      <c r="BU47" s="577"/>
      <c r="BV47" s="577"/>
      <c r="BW47" s="577"/>
      <c r="BX47" s="577"/>
      <c r="BY47" s="577"/>
      <c r="BZ47" s="577"/>
      <c r="CA47" s="577"/>
      <c r="CB47" s="577"/>
      <c r="CD47" s="360"/>
      <c r="CE47" s="362"/>
      <c r="CF47" s="578" t="s">
        <v>559</v>
      </c>
      <c r="CG47" s="366"/>
      <c r="CH47" s="366"/>
      <c r="CI47" s="366"/>
      <c r="CJ47" s="366"/>
      <c r="CK47" s="366"/>
      <c r="CL47" s="366"/>
      <c r="CM47" s="366"/>
      <c r="CN47" s="366"/>
      <c r="CO47" s="366"/>
      <c r="CP47" s="366"/>
      <c r="CQ47" s="579"/>
      <c r="CR47" s="580">
        <v>49100</v>
      </c>
      <c r="CS47" s="581"/>
      <c r="CT47" s="581"/>
      <c r="CU47" s="581"/>
      <c r="CV47" s="581"/>
      <c r="CW47" s="581"/>
      <c r="CX47" s="581"/>
      <c r="CY47" s="582"/>
      <c r="CZ47" s="583">
        <v>0.1</v>
      </c>
      <c r="DA47" s="584"/>
      <c r="DB47" s="584"/>
      <c r="DC47" s="585"/>
      <c r="DD47" s="586">
        <v>6550</v>
      </c>
      <c r="DE47" s="581"/>
      <c r="DF47" s="581"/>
      <c r="DG47" s="581"/>
      <c r="DH47" s="581"/>
      <c r="DI47" s="581"/>
      <c r="DJ47" s="581"/>
      <c r="DK47" s="582"/>
      <c r="DL47" s="587"/>
      <c r="DM47" s="588"/>
      <c r="DN47" s="588"/>
      <c r="DO47" s="588"/>
      <c r="DP47" s="588"/>
      <c r="DQ47" s="588"/>
      <c r="DR47" s="588"/>
      <c r="DS47" s="588"/>
      <c r="DT47" s="588"/>
      <c r="DU47" s="588"/>
      <c r="DV47" s="589"/>
      <c r="DW47" s="590"/>
      <c r="DX47" s="591"/>
      <c r="DY47" s="591"/>
      <c r="DZ47" s="591"/>
      <c r="EA47" s="591"/>
      <c r="EB47" s="591"/>
      <c r="EC47" s="592"/>
    </row>
    <row r="48" spans="2:133" ht="10.8" x14ac:dyDescent="0.2">
      <c r="B48" s="577" t="s">
        <v>263</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77"/>
      <c r="AM48" s="577"/>
      <c r="AN48" s="577"/>
      <c r="AO48" s="577"/>
      <c r="AP48" s="577"/>
      <c r="AQ48" s="577"/>
      <c r="AR48" s="577"/>
      <c r="AS48" s="577"/>
      <c r="AT48" s="577"/>
      <c r="AU48" s="577"/>
      <c r="AV48" s="577"/>
      <c r="AW48" s="577"/>
      <c r="AX48" s="577"/>
      <c r="AY48" s="577"/>
      <c r="AZ48" s="577"/>
      <c r="BA48" s="577"/>
      <c r="BB48" s="577"/>
      <c r="BC48" s="577"/>
      <c r="BD48" s="577"/>
      <c r="BE48" s="577"/>
      <c r="BF48" s="577"/>
      <c r="BG48" s="577"/>
      <c r="BH48" s="577"/>
      <c r="BI48" s="577"/>
      <c r="BJ48" s="577"/>
      <c r="BK48" s="577"/>
      <c r="BL48" s="577"/>
      <c r="BM48" s="577"/>
      <c r="BN48" s="577"/>
      <c r="BO48" s="577"/>
      <c r="BP48" s="577"/>
      <c r="BQ48" s="577"/>
      <c r="BR48" s="577"/>
      <c r="BS48" s="577"/>
      <c r="BT48" s="577"/>
      <c r="BU48" s="577"/>
      <c r="BV48" s="577"/>
      <c r="BW48" s="577"/>
      <c r="BX48" s="577"/>
      <c r="BY48" s="577"/>
      <c r="BZ48" s="577"/>
      <c r="CA48" s="577"/>
      <c r="CB48" s="577"/>
      <c r="CD48" s="363"/>
      <c r="CE48" s="365"/>
      <c r="CF48" s="578" t="s">
        <v>560</v>
      </c>
      <c r="CG48" s="366"/>
      <c r="CH48" s="366"/>
      <c r="CI48" s="366"/>
      <c r="CJ48" s="366"/>
      <c r="CK48" s="366"/>
      <c r="CL48" s="366"/>
      <c r="CM48" s="366"/>
      <c r="CN48" s="366"/>
      <c r="CO48" s="366"/>
      <c r="CP48" s="366"/>
      <c r="CQ48" s="579"/>
      <c r="CR48" s="580" t="s">
        <v>205</v>
      </c>
      <c r="CS48" s="463"/>
      <c r="CT48" s="463"/>
      <c r="CU48" s="463"/>
      <c r="CV48" s="463"/>
      <c r="CW48" s="463"/>
      <c r="CX48" s="463"/>
      <c r="CY48" s="593"/>
      <c r="CZ48" s="583" t="s">
        <v>205</v>
      </c>
      <c r="DA48" s="326"/>
      <c r="DB48" s="326"/>
      <c r="DC48" s="594"/>
      <c r="DD48" s="586" t="s">
        <v>205</v>
      </c>
      <c r="DE48" s="463"/>
      <c r="DF48" s="463"/>
      <c r="DG48" s="463"/>
      <c r="DH48" s="463"/>
      <c r="DI48" s="463"/>
      <c r="DJ48" s="463"/>
      <c r="DK48" s="593"/>
      <c r="DL48" s="587"/>
      <c r="DM48" s="588"/>
      <c r="DN48" s="588"/>
      <c r="DO48" s="588"/>
      <c r="DP48" s="588"/>
      <c r="DQ48" s="588"/>
      <c r="DR48" s="588"/>
      <c r="DS48" s="588"/>
      <c r="DT48" s="588"/>
      <c r="DU48" s="588"/>
      <c r="DV48" s="589"/>
      <c r="DW48" s="590"/>
      <c r="DX48" s="591"/>
      <c r="DY48" s="591"/>
      <c r="DZ48" s="591"/>
      <c r="EA48" s="591"/>
      <c r="EB48" s="591"/>
      <c r="EC48" s="592"/>
    </row>
    <row r="49" spans="2:133" ht="11.25" customHeight="1" x14ac:dyDescent="0.2">
      <c r="B49" s="13"/>
      <c r="CD49" s="557" t="s">
        <v>198</v>
      </c>
      <c r="CE49" s="558"/>
      <c r="CF49" s="558"/>
      <c r="CG49" s="558"/>
      <c r="CH49" s="558"/>
      <c r="CI49" s="558"/>
      <c r="CJ49" s="558"/>
      <c r="CK49" s="558"/>
      <c r="CL49" s="558"/>
      <c r="CM49" s="558"/>
      <c r="CN49" s="558"/>
      <c r="CO49" s="558"/>
      <c r="CP49" s="558"/>
      <c r="CQ49" s="559"/>
      <c r="CR49" s="560">
        <v>34794758</v>
      </c>
      <c r="CS49" s="561"/>
      <c r="CT49" s="561"/>
      <c r="CU49" s="561"/>
      <c r="CV49" s="561"/>
      <c r="CW49" s="561"/>
      <c r="CX49" s="561"/>
      <c r="CY49" s="562"/>
      <c r="CZ49" s="563">
        <v>100</v>
      </c>
      <c r="DA49" s="564"/>
      <c r="DB49" s="564"/>
      <c r="DC49" s="565"/>
      <c r="DD49" s="566">
        <v>19676642</v>
      </c>
      <c r="DE49" s="561"/>
      <c r="DF49" s="561"/>
      <c r="DG49" s="561"/>
      <c r="DH49" s="561"/>
      <c r="DI49" s="561"/>
      <c r="DJ49" s="561"/>
      <c r="DK49" s="562"/>
      <c r="DL49" s="567"/>
      <c r="DM49" s="568"/>
      <c r="DN49" s="568"/>
      <c r="DO49" s="568"/>
      <c r="DP49" s="568"/>
      <c r="DQ49" s="568"/>
      <c r="DR49" s="568"/>
      <c r="DS49" s="568"/>
      <c r="DT49" s="568"/>
      <c r="DU49" s="568"/>
      <c r="DV49" s="569"/>
      <c r="DW49" s="570"/>
      <c r="DX49" s="571"/>
      <c r="DY49" s="571"/>
      <c r="DZ49" s="571"/>
      <c r="EA49" s="571"/>
      <c r="EB49" s="571"/>
      <c r="EC49" s="572"/>
    </row>
    <row r="50" spans="2:133" ht="10.8" hidden="1" x14ac:dyDescent="0.2">
      <c r="B50" s="13"/>
    </row>
  </sheetData>
  <sheetProtection algorithmName="SHA-512" hashValue="aiHlXBOGdW0vH5IDgpM9wAxIA8DL743p+8d0g/ff5pBemvRlb0qQlEvDLskdNg1SwPXNjiqJ+zi2BMOrl96+6A==" saltValue="zcVtJK9nvCjD2Qh2Yq3fP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6" t="s">
        <v>298</v>
      </c>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c r="AZ2" s="976"/>
      <c r="BA2" s="976"/>
      <c r="BB2" s="976"/>
      <c r="BC2" s="976"/>
      <c r="BD2" s="976"/>
      <c r="BE2" s="976"/>
      <c r="BF2" s="976"/>
      <c r="BG2" s="976"/>
      <c r="BH2" s="976"/>
      <c r="BI2" s="976"/>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7" t="s">
        <v>301</v>
      </c>
      <c r="DK2" s="978"/>
      <c r="DL2" s="978"/>
      <c r="DM2" s="978"/>
      <c r="DN2" s="978"/>
      <c r="DO2" s="979"/>
      <c r="DP2" s="50"/>
      <c r="DQ2" s="977" t="s">
        <v>302</v>
      </c>
      <c r="DR2" s="978"/>
      <c r="DS2" s="978"/>
      <c r="DT2" s="978"/>
      <c r="DU2" s="978"/>
      <c r="DV2" s="978"/>
      <c r="DW2" s="978"/>
      <c r="DX2" s="978"/>
      <c r="DY2" s="978"/>
      <c r="DZ2" s="979"/>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7" t="s">
        <v>400</v>
      </c>
      <c r="B4" s="967"/>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7"/>
      <c r="AG4" s="967"/>
      <c r="AH4" s="967"/>
      <c r="AI4" s="967"/>
      <c r="AJ4" s="967"/>
      <c r="AK4" s="967"/>
      <c r="AL4" s="967"/>
      <c r="AM4" s="967"/>
      <c r="AN4" s="967"/>
      <c r="AO4" s="967"/>
      <c r="AP4" s="967"/>
      <c r="AQ4" s="967"/>
      <c r="AR4" s="967"/>
      <c r="AS4" s="967"/>
      <c r="AT4" s="967"/>
      <c r="AU4" s="967"/>
      <c r="AV4" s="967"/>
      <c r="AW4" s="967"/>
      <c r="AX4" s="967"/>
      <c r="AY4" s="967"/>
      <c r="AZ4" s="56"/>
      <c r="BA4" s="56"/>
      <c r="BB4" s="56"/>
      <c r="BC4" s="56"/>
      <c r="BD4" s="56"/>
      <c r="BE4" s="67"/>
      <c r="BF4" s="67"/>
      <c r="BG4" s="67"/>
      <c r="BH4" s="67"/>
      <c r="BI4" s="67"/>
      <c r="BJ4" s="67"/>
      <c r="BK4" s="67"/>
      <c r="BL4" s="67"/>
      <c r="BM4" s="67"/>
      <c r="BN4" s="67"/>
      <c r="BO4" s="67"/>
      <c r="BP4" s="67"/>
      <c r="BQ4" s="749" t="s">
        <v>401</v>
      </c>
      <c r="BR4" s="749"/>
      <c r="BS4" s="749"/>
      <c r="BT4" s="749"/>
      <c r="BU4" s="749"/>
      <c r="BV4" s="749"/>
      <c r="BW4" s="749"/>
      <c r="BX4" s="749"/>
      <c r="BY4" s="749"/>
      <c r="BZ4" s="749"/>
      <c r="CA4" s="749"/>
      <c r="CB4" s="749"/>
      <c r="CC4" s="749"/>
      <c r="CD4" s="749"/>
      <c r="CE4" s="749"/>
      <c r="CF4" s="749"/>
      <c r="CG4" s="749"/>
      <c r="CH4" s="749"/>
      <c r="CI4" s="749"/>
      <c r="CJ4" s="749"/>
      <c r="CK4" s="749"/>
      <c r="CL4" s="749"/>
      <c r="CM4" s="749"/>
      <c r="CN4" s="749"/>
      <c r="CO4" s="749"/>
      <c r="CP4" s="749"/>
      <c r="CQ4" s="749"/>
      <c r="CR4" s="749"/>
      <c r="CS4" s="749"/>
      <c r="CT4" s="749"/>
      <c r="CU4" s="749"/>
      <c r="CV4" s="749"/>
      <c r="CW4" s="749"/>
      <c r="CX4" s="749"/>
      <c r="CY4" s="749"/>
      <c r="CZ4" s="749"/>
      <c r="DA4" s="749"/>
      <c r="DB4" s="749"/>
      <c r="DC4" s="749"/>
      <c r="DD4" s="749"/>
      <c r="DE4" s="749"/>
      <c r="DF4" s="749"/>
      <c r="DG4" s="749"/>
      <c r="DH4" s="749"/>
      <c r="DI4" s="749"/>
      <c r="DJ4" s="749"/>
      <c r="DK4" s="749"/>
      <c r="DL4" s="749"/>
      <c r="DM4" s="749"/>
      <c r="DN4" s="749"/>
      <c r="DO4" s="749"/>
      <c r="DP4" s="749"/>
      <c r="DQ4" s="749"/>
      <c r="DR4" s="749"/>
      <c r="DS4" s="749"/>
      <c r="DT4" s="749"/>
      <c r="DU4" s="749"/>
      <c r="DV4" s="749"/>
      <c r="DW4" s="749"/>
      <c r="DX4" s="749"/>
      <c r="DY4" s="749"/>
      <c r="DZ4" s="749"/>
      <c r="EA4" s="67"/>
    </row>
    <row r="5" spans="1:131" s="47" customFormat="1" ht="26.25" customHeight="1" x14ac:dyDescent="0.2">
      <c r="A5" s="665" t="s">
        <v>402</v>
      </c>
      <c r="B5" s="666"/>
      <c r="C5" s="666"/>
      <c r="D5" s="666"/>
      <c r="E5" s="666"/>
      <c r="F5" s="666"/>
      <c r="G5" s="666"/>
      <c r="H5" s="666"/>
      <c r="I5" s="666"/>
      <c r="J5" s="666"/>
      <c r="K5" s="666"/>
      <c r="L5" s="666"/>
      <c r="M5" s="666"/>
      <c r="N5" s="666"/>
      <c r="O5" s="666"/>
      <c r="P5" s="667"/>
      <c r="Q5" s="657" t="s">
        <v>185</v>
      </c>
      <c r="R5" s="658"/>
      <c r="S5" s="658"/>
      <c r="T5" s="658"/>
      <c r="U5" s="659"/>
      <c r="V5" s="657" t="s">
        <v>403</v>
      </c>
      <c r="W5" s="658"/>
      <c r="X5" s="658"/>
      <c r="Y5" s="658"/>
      <c r="Z5" s="659"/>
      <c r="AA5" s="657" t="s">
        <v>404</v>
      </c>
      <c r="AB5" s="658"/>
      <c r="AC5" s="658"/>
      <c r="AD5" s="658"/>
      <c r="AE5" s="658"/>
      <c r="AF5" s="699" t="s">
        <v>182</v>
      </c>
      <c r="AG5" s="658"/>
      <c r="AH5" s="658"/>
      <c r="AI5" s="658"/>
      <c r="AJ5" s="663"/>
      <c r="AK5" s="658" t="s">
        <v>156</v>
      </c>
      <c r="AL5" s="658"/>
      <c r="AM5" s="658"/>
      <c r="AN5" s="658"/>
      <c r="AO5" s="659"/>
      <c r="AP5" s="657" t="s">
        <v>405</v>
      </c>
      <c r="AQ5" s="658"/>
      <c r="AR5" s="658"/>
      <c r="AS5" s="658"/>
      <c r="AT5" s="659"/>
      <c r="AU5" s="657" t="s">
        <v>407</v>
      </c>
      <c r="AV5" s="658"/>
      <c r="AW5" s="658"/>
      <c r="AX5" s="658"/>
      <c r="AY5" s="663"/>
      <c r="AZ5" s="56"/>
      <c r="BA5" s="56"/>
      <c r="BB5" s="56"/>
      <c r="BC5" s="56"/>
      <c r="BD5" s="56"/>
      <c r="BE5" s="67"/>
      <c r="BF5" s="67"/>
      <c r="BG5" s="67"/>
      <c r="BH5" s="67"/>
      <c r="BI5" s="67"/>
      <c r="BJ5" s="67"/>
      <c r="BK5" s="67"/>
      <c r="BL5" s="67"/>
      <c r="BM5" s="67"/>
      <c r="BN5" s="67"/>
      <c r="BO5" s="67"/>
      <c r="BP5" s="67"/>
      <c r="BQ5" s="665" t="s">
        <v>408</v>
      </c>
      <c r="BR5" s="666"/>
      <c r="BS5" s="666"/>
      <c r="BT5" s="666"/>
      <c r="BU5" s="666"/>
      <c r="BV5" s="666"/>
      <c r="BW5" s="666"/>
      <c r="BX5" s="666"/>
      <c r="BY5" s="666"/>
      <c r="BZ5" s="666"/>
      <c r="CA5" s="666"/>
      <c r="CB5" s="666"/>
      <c r="CC5" s="666"/>
      <c r="CD5" s="666"/>
      <c r="CE5" s="666"/>
      <c r="CF5" s="666"/>
      <c r="CG5" s="667"/>
      <c r="CH5" s="657" t="s">
        <v>355</v>
      </c>
      <c r="CI5" s="658"/>
      <c r="CJ5" s="658"/>
      <c r="CK5" s="658"/>
      <c r="CL5" s="659"/>
      <c r="CM5" s="657" t="s">
        <v>316</v>
      </c>
      <c r="CN5" s="658"/>
      <c r="CO5" s="658"/>
      <c r="CP5" s="658"/>
      <c r="CQ5" s="659"/>
      <c r="CR5" s="657" t="s">
        <v>243</v>
      </c>
      <c r="CS5" s="658"/>
      <c r="CT5" s="658"/>
      <c r="CU5" s="658"/>
      <c r="CV5" s="659"/>
      <c r="CW5" s="657" t="s">
        <v>57</v>
      </c>
      <c r="CX5" s="658"/>
      <c r="CY5" s="658"/>
      <c r="CZ5" s="658"/>
      <c r="DA5" s="659"/>
      <c r="DB5" s="657" t="s">
        <v>409</v>
      </c>
      <c r="DC5" s="658"/>
      <c r="DD5" s="658"/>
      <c r="DE5" s="658"/>
      <c r="DF5" s="659"/>
      <c r="DG5" s="989" t="s">
        <v>240</v>
      </c>
      <c r="DH5" s="990"/>
      <c r="DI5" s="990"/>
      <c r="DJ5" s="990"/>
      <c r="DK5" s="991"/>
      <c r="DL5" s="989" t="s">
        <v>413</v>
      </c>
      <c r="DM5" s="990"/>
      <c r="DN5" s="990"/>
      <c r="DO5" s="990"/>
      <c r="DP5" s="991"/>
      <c r="DQ5" s="657" t="s">
        <v>414</v>
      </c>
      <c r="DR5" s="658"/>
      <c r="DS5" s="658"/>
      <c r="DT5" s="658"/>
      <c r="DU5" s="659"/>
      <c r="DV5" s="657" t="s">
        <v>407</v>
      </c>
      <c r="DW5" s="658"/>
      <c r="DX5" s="658"/>
      <c r="DY5" s="658"/>
      <c r="DZ5" s="663"/>
      <c r="EA5" s="67"/>
    </row>
    <row r="6" spans="1:131" s="47" customFormat="1" ht="26.25" customHeight="1" x14ac:dyDescent="0.2">
      <c r="A6" s="668"/>
      <c r="B6" s="669"/>
      <c r="C6" s="669"/>
      <c r="D6" s="669"/>
      <c r="E6" s="669"/>
      <c r="F6" s="669"/>
      <c r="G6" s="669"/>
      <c r="H6" s="669"/>
      <c r="I6" s="669"/>
      <c r="J6" s="669"/>
      <c r="K6" s="669"/>
      <c r="L6" s="669"/>
      <c r="M6" s="669"/>
      <c r="N6" s="669"/>
      <c r="O6" s="669"/>
      <c r="P6" s="670"/>
      <c r="Q6" s="660"/>
      <c r="R6" s="661"/>
      <c r="S6" s="661"/>
      <c r="T6" s="661"/>
      <c r="U6" s="662"/>
      <c r="V6" s="660"/>
      <c r="W6" s="661"/>
      <c r="X6" s="661"/>
      <c r="Y6" s="661"/>
      <c r="Z6" s="662"/>
      <c r="AA6" s="660"/>
      <c r="AB6" s="661"/>
      <c r="AC6" s="661"/>
      <c r="AD6" s="661"/>
      <c r="AE6" s="661"/>
      <c r="AF6" s="700"/>
      <c r="AG6" s="661"/>
      <c r="AH6" s="661"/>
      <c r="AI6" s="661"/>
      <c r="AJ6" s="664"/>
      <c r="AK6" s="661"/>
      <c r="AL6" s="661"/>
      <c r="AM6" s="661"/>
      <c r="AN6" s="661"/>
      <c r="AO6" s="662"/>
      <c r="AP6" s="660"/>
      <c r="AQ6" s="661"/>
      <c r="AR6" s="661"/>
      <c r="AS6" s="661"/>
      <c r="AT6" s="662"/>
      <c r="AU6" s="660"/>
      <c r="AV6" s="661"/>
      <c r="AW6" s="661"/>
      <c r="AX6" s="661"/>
      <c r="AY6" s="664"/>
      <c r="AZ6" s="56"/>
      <c r="BA6" s="56"/>
      <c r="BB6" s="56"/>
      <c r="BC6" s="56"/>
      <c r="BD6" s="56"/>
      <c r="BE6" s="67"/>
      <c r="BF6" s="67"/>
      <c r="BG6" s="67"/>
      <c r="BH6" s="67"/>
      <c r="BI6" s="67"/>
      <c r="BJ6" s="67"/>
      <c r="BK6" s="67"/>
      <c r="BL6" s="67"/>
      <c r="BM6" s="67"/>
      <c r="BN6" s="67"/>
      <c r="BO6" s="67"/>
      <c r="BP6" s="67"/>
      <c r="BQ6" s="668"/>
      <c r="BR6" s="669"/>
      <c r="BS6" s="669"/>
      <c r="BT6" s="669"/>
      <c r="BU6" s="669"/>
      <c r="BV6" s="669"/>
      <c r="BW6" s="669"/>
      <c r="BX6" s="669"/>
      <c r="BY6" s="669"/>
      <c r="BZ6" s="669"/>
      <c r="CA6" s="669"/>
      <c r="CB6" s="669"/>
      <c r="CC6" s="669"/>
      <c r="CD6" s="669"/>
      <c r="CE6" s="669"/>
      <c r="CF6" s="669"/>
      <c r="CG6" s="670"/>
      <c r="CH6" s="660"/>
      <c r="CI6" s="661"/>
      <c r="CJ6" s="661"/>
      <c r="CK6" s="661"/>
      <c r="CL6" s="662"/>
      <c r="CM6" s="660"/>
      <c r="CN6" s="661"/>
      <c r="CO6" s="661"/>
      <c r="CP6" s="661"/>
      <c r="CQ6" s="662"/>
      <c r="CR6" s="660"/>
      <c r="CS6" s="661"/>
      <c r="CT6" s="661"/>
      <c r="CU6" s="661"/>
      <c r="CV6" s="662"/>
      <c r="CW6" s="660"/>
      <c r="CX6" s="661"/>
      <c r="CY6" s="661"/>
      <c r="CZ6" s="661"/>
      <c r="DA6" s="662"/>
      <c r="DB6" s="660"/>
      <c r="DC6" s="661"/>
      <c r="DD6" s="661"/>
      <c r="DE6" s="661"/>
      <c r="DF6" s="662"/>
      <c r="DG6" s="992"/>
      <c r="DH6" s="993"/>
      <c r="DI6" s="993"/>
      <c r="DJ6" s="993"/>
      <c r="DK6" s="994"/>
      <c r="DL6" s="992"/>
      <c r="DM6" s="993"/>
      <c r="DN6" s="993"/>
      <c r="DO6" s="993"/>
      <c r="DP6" s="994"/>
      <c r="DQ6" s="660"/>
      <c r="DR6" s="661"/>
      <c r="DS6" s="661"/>
      <c r="DT6" s="661"/>
      <c r="DU6" s="662"/>
      <c r="DV6" s="660"/>
      <c r="DW6" s="661"/>
      <c r="DX6" s="661"/>
      <c r="DY6" s="661"/>
      <c r="DZ6" s="664"/>
      <c r="EA6" s="67"/>
    </row>
    <row r="7" spans="1:131" s="47" customFormat="1" ht="26.25" customHeight="1" x14ac:dyDescent="0.2">
      <c r="A7" s="51">
        <v>1</v>
      </c>
      <c r="B7" s="930" t="s">
        <v>416</v>
      </c>
      <c r="C7" s="931"/>
      <c r="D7" s="931"/>
      <c r="E7" s="931"/>
      <c r="F7" s="931"/>
      <c r="G7" s="931"/>
      <c r="H7" s="931"/>
      <c r="I7" s="931"/>
      <c r="J7" s="931"/>
      <c r="K7" s="931"/>
      <c r="L7" s="931"/>
      <c r="M7" s="931"/>
      <c r="N7" s="931"/>
      <c r="O7" s="931"/>
      <c r="P7" s="932"/>
      <c r="Q7" s="933">
        <v>35376</v>
      </c>
      <c r="R7" s="934"/>
      <c r="S7" s="934"/>
      <c r="T7" s="934"/>
      <c r="U7" s="934"/>
      <c r="V7" s="934">
        <v>34440</v>
      </c>
      <c r="W7" s="934"/>
      <c r="X7" s="934"/>
      <c r="Y7" s="934"/>
      <c r="Z7" s="934"/>
      <c r="AA7" s="934">
        <v>936</v>
      </c>
      <c r="AB7" s="934"/>
      <c r="AC7" s="934"/>
      <c r="AD7" s="934"/>
      <c r="AE7" s="980"/>
      <c r="AF7" s="981">
        <v>706</v>
      </c>
      <c r="AG7" s="982"/>
      <c r="AH7" s="982"/>
      <c r="AI7" s="982"/>
      <c r="AJ7" s="983"/>
      <c r="AK7" s="984">
        <v>388</v>
      </c>
      <c r="AL7" s="934"/>
      <c r="AM7" s="934"/>
      <c r="AN7" s="934"/>
      <c r="AO7" s="934"/>
      <c r="AP7" s="934">
        <v>32571</v>
      </c>
      <c r="AQ7" s="934"/>
      <c r="AR7" s="934"/>
      <c r="AS7" s="934"/>
      <c r="AT7" s="934"/>
      <c r="AU7" s="935"/>
      <c r="AV7" s="935"/>
      <c r="AW7" s="935"/>
      <c r="AX7" s="935"/>
      <c r="AY7" s="936"/>
      <c r="AZ7" s="56"/>
      <c r="BA7" s="56"/>
      <c r="BB7" s="56"/>
      <c r="BC7" s="56"/>
      <c r="BD7" s="56"/>
      <c r="BE7" s="67"/>
      <c r="BF7" s="67"/>
      <c r="BG7" s="67"/>
      <c r="BH7" s="67"/>
      <c r="BI7" s="67"/>
      <c r="BJ7" s="67"/>
      <c r="BK7" s="67"/>
      <c r="BL7" s="67"/>
      <c r="BM7" s="67"/>
      <c r="BN7" s="67"/>
      <c r="BO7" s="67"/>
      <c r="BP7" s="67"/>
      <c r="BQ7" s="51">
        <v>1</v>
      </c>
      <c r="BR7" s="71"/>
      <c r="BS7" s="930" t="s">
        <v>395</v>
      </c>
      <c r="BT7" s="931"/>
      <c r="BU7" s="931"/>
      <c r="BV7" s="931"/>
      <c r="BW7" s="931"/>
      <c r="BX7" s="931"/>
      <c r="BY7" s="931"/>
      <c r="BZ7" s="931"/>
      <c r="CA7" s="931"/>
      <c r="CB7" s="931"/>
      <c r="CC7" s="931"/>
      <c r="CD7" s="931"/>
      <c r="CE7" s="931"/>
      <c r="CF7" s="931"/>
      <c r="CG7" s="932"/>
      <c r="CH7" s="985">
        <v>0</v>
      </c>
      <c r="CI7" s="986"/>
      <c r="CJ7" s="986"/>
      <c r="CK7" s="986"/>
      <c r="CL7" s="987"/>
      <c r="CM7" s="985">
        <v>42</v>
      </c>
      <c r="CN7" s="986"/>
      <c r="CO7" s="986"/>
      <c r="CP7" s="986"/>
      <c r="CQ7" s="987"/>
      <c r="CR7" s="985">
        <v>30</v>
      </c>
      <c r="CS7" s="986"/>
      <c r="CT7" s="986"/>
      <c r="CU7" s="986"/>
      <c r="CV7" s="987"/>
      <c r="CW7" s="985">
        <v>6</v>
      </c>
      <c r="CX7" s="986"/>
      <c r="CY7" s="986"/>
      <c r="CZ7" s="986"/>
      <c r="DA7" s="987"/>
      <c r="DB7" s="985" t="s">
        <v>205</v>
      </c>
      <c r="DC7" s="986"/>
      <c r="DD7" s="986"/>
      <c r="DE7" s="986"/>
      <c r="DF7" s="987"/>
      <c r="DG7" s="985" t="s">
        <v>205</v>
      </c>
      <c r="DH7" s="986"/>
      <c r="DI7" s="986"/>
      <c r="DJ7" s="986"/>
      <c r="DK7" s="987"/>
      <c r="DL7" s="985" t="s">
        <v>205</v>
      </c>
      <c r="DM7" s="986"/>
      <c r="DN7" s="986"/>
      <c r="DO7" s="986"/>
      <c r="DP7" s="987"/>
      <c r="DQ7" s="985" t="s">
        <v>205</v>
      </c>
      <c r="DR7" s="986"/>
      <c r="DS7" s="986"/>
      <c r="DT7" s="986"/>
      <c r="DU7" s="987"/>
      <c r="DV7" s="930"/>
      <c r="DW7" s="931"/>
      <c r="DX7" s="931"/>
      <c r="DY7" s="931"/>
      <c r="DZ7" s="988"/>
      <c r="EA7" s="67"/>
    </row>
    <row r="8" spans="1:131" s="47" customFormat="1" ht="26.25" customHeight="1" x14ac:dyDescent="0.2">
      <c r="A8" s="52">
        <v>2</v>
      </c>
      <c r="B8" s="919" t="s">
        <v>418</v>
      </c>
      <c r="C8" s="920"/>
      <c r="D8" s="920"/>
      <c r="E8" s="920"/>
      <c r="F8" s="920"/>
      <c r="G8" s="920"/>
      <c r="H8" s="920"/>
      <c r="I8" s="920"/>
      <c r="J8" s="920"/>
      <c r="K8" s="920"/>
      <c r="L8" s="920"/>
      <c r="M8" s="920"/>
      <c r="N8" s="920"/>
      <c r="O8" s="920"/>
      <c r="P8" s="921"/>
      <c r="Q8" s="922">
        <v>339</v>
      </c>
      <c r="R8" s="923"/>
      <c r="S8" s="923"/>
      <c r="T8" s="923"/>
      <c r="U8" s="923"/>
      <c r="V8" s="923">
        <v>336</v>
      </c>
      <c r="W8" s="923"/>
      <c r="X8" s="923"/>
      <c r="Y8" s="923"/>
      <c r="Z8" s="923"/>
      <c r="AA8" s="923">
        <v>2</v>
      </c>
      <c r="AB8" s="923"/>
      <c r="AC8" s="923"/>
      <c r="AD8" s="923"/>
      <c r="AE8" s="929"/>
      <c r="AF8" s="949">
        <v>2</v>
      </c>
      <c r="AG8" s="927"/>
      <c r="AH8" s="927"/>
      <c r="AI8" s="927"/>
      <c r="AJ8" s="950"/>
      <c r="AK8" s="928">
        <v>4</v>
      </c>
      <c r="AL8" s="923"/>
      <c r="AM8" s="923"/>
      <c r="AN8" s="923"/>
      <c r="AO8" s="923"/>
      <c r="AP8" s="923">
        <v>481</v>
      </c>
      <c r="AQ8" s="923"/>
      <c r="AR8" s="923"/>
      <c r="AS8" s="923"/>
      <c r="AT8" s="923"/>
      <c r="AU8" s="924"/>
      <c r="AV8" s="924"/>
      <c r="AW8" s="924"/>
      <c r="AX8" s="924"/>
      <c r="AY8" s="925"/>
      <c r="AZ8" s="56"/>
      <c r="BA8" s="56"/>
      <c r="BB8" s="56"/>
      <c r="BC8" s="56"/>
      <c r="BD8" s="56"/>
      <c r="BE8" s="67"/>
      <c r="BF8" s="67"/>
      <c r="BG8" s="67"/>
      <c r="BH8" s="67"/>
      <c r="BI8" s="67"/>
      <c r="BJ8" s="67"/>
      <c r="BK8" s="67"/>
      <c r="BL8" s="67"/>
      <c r="BM8" s="67"/>
      <c r="BN8" s="67"/>
      <c r="BO8" s="67"/>
      <c r="BP8" s="67"/>
      <c r="BQ8" s="52">
        <v>2</v>
      </c>
      <c r="BR8" s="72"/>
      <c r="BS8" s="919" t="s">
        <v>23</v>
      </c>
      <c r="BT8" s="920"/>
      <c r="BU8" s="920"/>
      <c r="BV8" s="920"/>
      <c r="BW8" s="920"/>
      <c r="BX8" s="920"/>
      <c r="BY8" s="920"/>
      <c r="BZ8" s="920"/>
      <c r="CA8" s="920"/>
      <c r="CB8" s="920"/>
      <c r="CC8" s="920"/>
      <c r="CD8" s="920"/>
      <c r="CE8" s="920"/>
      <c r="CF8" s="920"/>
      <c r="CG8" s="921"/>
      <c r="CH8" s="926">
        <v>2</v>
      </c>
      <c r="CI8" s="927"/>
      <c r="CJ8" s="927"/>
      <c r="CK8" s="927"/>
      <c r="CL8" s="937"/>
      <c r="CM8" s="926">
        <v>-44</v>
      </c>
      <c r="CN8" s="927"/>
      <c r="CO8" s="927"/>
      <c r="CP8" s="927"/>
      <c r="CQ8" s="937"/>
      <c r="CR8" s="926">
        <v>46</v>
      </c>
      <c r="CS8" s="927"/>
      <c r="CT8" s="927"/>
      <c r="CU8" s="927"/>
      <c r="CV8" s="937"/>
      <c r="CW8" s="926">
        <v>7</v>
      </c>
      <c r="CX8" s="927"/>
      <c r="CY8" s="927"/>
      <c r="CZ8" s="927"/>
      <c r="DA8" s="937"/>
      <c r="DB8" s="926">
        <v>53</v>
      </c>
      <c r="DC8" s="927"/>
      <c r="DD8" s="927"/>
      <c r="DE8" s="927"/>
      <c r="DF8" s="937"/>
      <c r="DG8" s="926" t="s">
        <v>205</v>
      </c>
      <c r="DH8" s="927"/>
      <c r="DI8" s="927"/>
      <c r="DJ8" s="927"/>
      <c r="DK8" s="937"/>
      <c r="DL8" s="926" t="s">
        <v>205</v>
      </c>
      <c r="DM8" s="927"/>
      <c r="DN8" s="927"/>
      <c r="DO8" s="927"/>
      <c r="DP8" s="937"/>
      <c r="DQ8" s="926" t="s">
        <v>205</v>
      </c>
      <c r="DR8" s="927"/>
      <c r="DS8" s="927"/>
      <c r="DT8" s="927"/>
      <c r="DU8" s="937"/>
      <c r="DV8" s="919"/>
      <c r="DW8" s="920"/>
      <c r="DX8" s="920"/>
      <c r="DY8" s="920"/>
      <c r="DZ8" s="938"/>
      <c r="EA8" s="67"/>
    </row>
    <row r="9" spans="1:131" s="47" customFormat="1" ht="26.25" customHeight="1" x14ac:dyDescent="0.2">
      <c r="A9" s="52">
        <v>3</v>
      </c>
      <c r="B9" s="919" t="s">
        <v>419</v>
      </c>
      <c r="C9" s="920"/>
      <c r="D9" s="920"/>
      <c r="E9" s="920"/>
      <c r="F9" s="920"/>
      <c r="G9" s="920"/>
      <c r="H9" s="920"/>
      <c r="I9" s="920"/>
      <c r="J9" s="920"/>
      <c r="K9" s="920"/>
      <c r="L9" s="920"/>
      <c r="M9" s="920"/>
      <c r="N9" s="920"/>
      <c r="O9" s="920"/>
      <c r="P9" s="921"/>
      <c r="Q9" s="922">
        <v>63</v>
      </c>
      <c r="R9" s="923"/>
      <c r="S9" s="923"/>
      <c r="T9" s="923"/>
      <c r="U9" s="923"/>
      <c r="V9" s="923">
        <v>57</v>
      </c>
      <c r="W9" s="923"/>
      <c r="X9" s="923"/>
      <c r="Y9" s="923"/>
      <c r="Z9" s="923"/>
      <c r="AA9" s="923">
        <v>6</v>
      </c>
      <c r="AB9" s="923"/>
      <c r="AC9" s="923"/>
      <c r="AD9" s="923"/>
      <c r="AE9" s="929"/>
      <c r="AF9" s="949">
        <v>6</v>
      </c>
      <c r="AG9" s="927"/>
      <c r="AH9" s="927"/>
      <c r="AI9" s="927"/>
      <c r="AJ9" s="950"/>
      <c r="AK9" s="928" t="s">
        <v>205</v>
      </c>
      <c r="AL9" s="923"/>
      <c r="AM9" s="923"/>
      <c r="AN9" s="923"/>
      <c r="AO9" s="923"/>
      <c r="AP9" s="923" t="s">
        <v>205</v>
      </c>
      <c r="AQ9" s="923"/>
      <c r="AR9" s="923"/>
      <c r="AS9" s="923"/>
      <c r="AT9" s="923"/>
      <c r="AU9" s="924"/>
      <c r="AV9" s="924"/>
      <c r="AW9" s="924"/>
      <c r="AX9" s="924"/>
      <c r="AY9" s="925"/>
      <c r="AZ9" s="56"/>
      <c r="BA9" s="56"/>
      <c r="BB9" s="56"/>
      <c r="BC9" s="56"/>
      <c r="BD9" s="56"/>
      <c r="BE9" s="67"/>
      <c r="BF9" s="67"/>
      <c r="BG9" s="67"/>
      <c r="BH9" s="67"/>
      <c r="BI9" s="67"/>
      <c r="BJ9" s="67"/>
      <c r="BK9" s="67"/>
      <c r="BL9" s="67"/>
      <c r="BM9" s="67"/>
      <c r="BN9" s="67"/>
      <c r="BO9" s="67"/>
      <c r="BP9" s="67"/>
      <c r="BQ9" s="52">
        <v>3</v>
      </c>
      <c r="BR9" s="72"/>
      <c r="BS9" s="919" t="s">
        <v>513</v>
      </c>
      <c r="BT9" s="920"/>
      <c r="BU9" s="920"/>
      <c r="BV9" s="920"/>
      <c r="BW9" s="920"/>
      <c r="BX9" s="920"/>
      <c r="BY9" s="920"/>
      <c r="BZ9" s="920"/>
      <c r="CA9" s="920"/>
      <c r="CB9" s="920"/>
      <c r="CC9" s="920"/>
      <c r="CD9" s="920"/>
      <c r="CE9" s="920"/>
      <c r="CF9" s="920"/>
      <c r="CG9" s="921"/>
      <c r="CH9" s="926">
        <v>-18</v>
      </c>
      <c r="CI9" s="927"/>
      <c r="CJ9" s="927"/>
      <c r="CK9" s="927"/>
      <c r="CL9" s="937"/>
      <c r="CM9" s="926">
        <v>224</v>
      </c>
      <c r="CN9" s="927"/>
      <c r="CO9" s="927"/>
      <c r="CP9" s="927"/>
      <c r="CQ9" s="937"/>
      <c r="CR9" s="926">
        <v>281</v>
      </c>
      <c r="CS9" s="927"/>
      <c r="CT9" s="927"/>
      <c r="CU9" s="927"/>
      <c r="CV9" s="937"/>
      <c r="CW9" s="926" t="s">
        <v>205</v>
      </c>
      <c r="CX9" s="927"/>
      <c r="CY9" s="927"/>
      <c r="CZ9" s="927"/>
      <c r="DA9" s="937"/>
      <c r="DB9" s="926">
        <v>132</v>
      </c>
      <c r="DC9" s="927"/>
      <c r="DD9" s="927"/>
      <c r="DE9" s="927"/>
      <c r="DF9" s="937"/>
      <c r="DG9" s="926" t="s">
        <v>205</v>
      </c>
      <c r="DH9" s="927"/>
      <c r="DI9" s="927"/>
      <c r="DJ9" s="927"/>
      <c r="DK9" s="937"/>
      <c r="DL9" s="926" t="s">
        <v>205</v>
      </c>
      <c r="DM9" s="927"/>
      <c r="DN9" s="927"/>
      <c r="DO9" s="927"/>
      <c r="DP9" s="937"/>
      <c r="DQ9" s="926" t="s">
        <v>205</v>
      </c>
      <c r="DR9" s="927"/>
      <c r="DS9" s="927"/>
      <c r="DT9" s="927"/>
      <c r="DU9" s="937"/>
      <c r="DV9" s="919"/>
      <c r="DW9" s="920"/>
      <c r="DX9" s="920"/>
      <c r="DY9" s="920"/>
      <c r="DZ9" s="938"/>
      <c r="EA9" s="67"/>
    </row>
    <row r="10" spans="1:131" s="47" customFormat="1" ht="26.25" customHeight="1" x14ac:dyDescent="0.2">
      <c r="A10" s="52">
        <v>4</v>
      </c>
      <c r="B10" s="919" t="s">
        <v>421</v>
      </c>
      <c r="C10" s="920"/>
      <c r="D10" s="920"/>
      <c r="E10" s="920"/>
      <c r="F10" s="920"/>
      <c r="G10" s="920"/>
      <c r="H10" s="920"/>
      <c r="I10" s="920"/>
      <c r="J10" s="920"/>
      <c r="K10" s="920"/>
      <c r="L10" s="920"/>
      <c r="M10" s="920"/>
      <c r="N10" s="920"/>
      <c r="O10" s="920"/>
      <c r="P10" s="921"/>
      <c r="Q10" s="922" t="s">
        <v>205</v>
      </c>
      <c r="R10" s="923"/>
      <c r="S10" s="923"/>
      <c r="T10" s="923"/>
      <c r="U10" s="923"/>
      <c r="V10" s="923" t="s">
        <v>205</v>
      </c>
      <c r="W10" s="923"/>
      <c r="X10" s="923"/>
      <c r="Y10" s="923"/>
      <c r="Z10" s="923"/>
      <c r="AA10" s="923" t="s">
        <v>205</v>
      </c>
      <c r="AB10" s="923"/>
      <c r="AC10" s="923"/>
      <c r="AD10" s="923"/>
      <c r="AE10" s="929"/>
      <c r="AF10" s="949" t="s">
        <v>205</v>
      </c>
      <c r="AG10" s="927"/>
      <c r="AH10" s="927"/>
      <c r="AI10" s="927"/>
      <c r="AJ10" s="950"/>
      <c r="AK10" s="928" t="s">
        <v>205</v>
      </c>
      <c r="AL10" s="923"/>
      <c r="AM10" s="923"/>
      <c r="AN10" s="923"/>
      <c r="AO10" s="923"/>
      <c r="AP10" s="923" t="s">
        <v>205</v>
      </c>
      <c r="AQ10" s="923"/>
      <c r="AR10" s="923"/>
      <c r="AS10" s="923"/>
      <c r="AT10" s="923"/>
      <c r="AU10" s="924"/>
      <c r="AV10" s="924"/>
      <c r="AW10" s="924"/>
      <c r="AX10" s="924"/>
      <c r="AY10" s="925"/>
      <c r="AZ10" s="56"/>
      <c r="BA10" s="56"/>
      <c r="BB10" s="56"/>
      <c r="BC10" s="56"/>
      <c r="BD10" s="56"/>
      <c r="BE10" s="67"/>
      <c r="BF10" s="67"/>
      <c r="BG10" s="67"/>
      <c r="BH10" s="67"/>
      <c r="BI10" s="67"/>
      <c r="BJ10" s="67"/>
      <c r="BK10" s="67"/>
      <c r="BL10" s="67"/>
      <c r="BM10" s="67"/>
      <c r="BN10" s="67"/>
      <c r="BO10" s="67"/>
      <c r="BP10" s="67"/>
      <c r="BQ10" s="52">
        <v>4</v>
      </c>
      <c r="BR10" s="72"/>
      <c r="BS10" s="919" t="s">
        <v>357</v>
      </c>
      <c r="BT10" s="920"/>
      <c r="BU10" s="920"/>
      <c r="BV10" s="920"/>
      <c r="BW10" s="920"/>
      <c r="BX10" s="920"/>
      <c r="BY10" s="920"/>
      <c r="BZ10" s="920"/>
      <c r="CA10" s="920"/>
      <c r="CB10" s="920"/>
      <c r="CC10" s="920"/>
      <c r="CD10" s="920"/>
      <c r="CE10" s="920"/>
      <c r="CF10" s="920"/>
      <c r="CG10" s="921"/>
      <c r="CH10" s="926">
        <v>3</v>
      </c>
      <c r="CI10" s="927"/>
      <c r="CJ10" s="927"/>
      <c r="CK10" s="927"/>
      <c r="CL10" s="937"/>
      <c r="CM10" s="926">
        <v>43</v>
      </c>
      <c r="CN10" s="927"/>
      <c r="CO10" s="927"/>
      <c r="CP10" s="927"/>
      <c r="CQ10" s="937"/>
      <c r="CR10" s="926">
        <v>30</v>
      </c>
      <c r="CS10" s="927"/>
      <c r="CT10" s="927"/>
      <c r="CU10" s="927"/>
      <c r="CV10" s="937"/>
      <c r="CW10" s="926">
        <v>3</v>
      </c>
      <c r="CX10" s="927"/>
      <c r="CY10" s="927"/>
      <c r="CZ10" s="927"/>
      <c r="DA10" s="937"/>
      <c r="DB10" s="926" t="s">
        <v>205</v>
      </c>
      <c r="DC10" s="927"/>
      <c r="DD10" s="927"/>
      <c r="DE10" s="927"/>
      <c r="DF10" s="937"/>
      <c r="DG10" s="926" t="s">
        <v>205</v>
      </c>
      <c r="DH10" s="927"/>
      <c r="DI10" s="927"/>
      <c r="DJ10" s="927"/>
      <c r="DK10" s="937"/>
      <c r="DL10" s="926" t="s">
        <v>205</v>
      </c>
      <c r="DM10" s="927"/>
      <c r="DN10" s="927"/>
      <c r="DO10" s="927"/>
      <c r="DP10" s="937"/>
      <c r="DQ10" s="926" t="s">
        <v>205</v>
      </c>
      <c r="DR10" s="927"/>
      <c r="DS10" s="927"/>
      <c r="DT10" s="927"/>
      <c r="DU10" s="937"/>
      <c r="DV10" s="919"/>
      <c r="DW10" s="920"/>
      <c r="DX10" s="920"/>
      <c r="DY10" s="920"/>
      <c r="DZ10" s="938"/>
      <c r="EA10" s="67"/>
    </row>
    <row r="11" spans="1:131" s="47" customFormat="1" ht="26.25" customHeight="1" x14ac:dyDescent="0.2">
      <c r="A11" s="52">
        <v>5</v>
      </c>
      <c r="B11" s="919" t="s">
        <v>423</v>
      </c>
      <c r="C11" s="920"/>
      <c r="D11" s="920"/>
      <c r="E11" s="920"/>
      <c r="F11" s="920"/>
      <c r="G11" s="920"/>
      <c r="H11" s="920"/>
      <c r="I11" s="920"/>
      <c r="J11" s="920"/>
      <c r="K11" s="920"/>
      <c r="L11" s="920"/>
      <c r="M11" s="920"/>
      <c r="N11" s="920"/>
      <c r="O11" s="920"/>
      <c r="P11" s="921"/>
      <c r="Q11" s="922">
        <v>6</v>
      </c>
      <c r="R11" s="923"/>
      <c r="S11" s="923"/>
      <c r="T11" s="923"/>
      <c r="U11" s="923"/>
      <c r="V11" s="923">
        <v>6</v>
      </c>
      <c r="W11" s="923"/>
      <c r="X11" s="923"/>
      <c r="Y11" s="923"/>
      <c r="Z11" s="923"/>
      <c r="AA11" s="923">
        <v>0</v>
      </c>
      <c r="AB11" s="923"/>
      <c r="AC11" s="923"/>
      <c r="AD11" s="923"/>
      <c r="AE11" s="929"/>
      <c r="AF11" s="949">
        <v>0</v>
      </c>
      <c r="AG11" s="927"/>
      <c r="AH11" s="927"/>
      <c r="AI11" s="927"/>
      <c r="AJ11" s="950"/>
      <c r="AK11" s="928">
        <v>2</v>
      </c>
      <c r="AL11" s="923"/>
      <c r="AM11" s="923"/>
      <c r="AN11" s="923"/>
      <c r="AO11" s="923"/>
      <c r="AP11" s="923" t="s">
        <v>205</v>
      </c>
      <c r="AQ11" s="923"/>
      <c r="AR11" s="923"/>
      <c r="AS11" s="923"/>
      <c r="AT11" s="923"/>
      <c r="AU11" s="924"/>
      <c r="AV11" s="924"/>
      <c r="AW11" s="924"/>
      <c r="AX11" s="924"/>
      <c r="AY11" s="925"/>
      <c r="AZ11" s="56"/>
      <c r="BA11" s="56"/>
      <c r="BB11" s="56"/>
      <c r="BC11" s="56"/>
      <c r="BD11" s="56"/>
      <c r="BE11" s="67"/>
      <c r="BF11" s="67"/>
      <c r="BG11" s="67"/>
      <c r="BH11" s="67"/>
      <c r="BI11" s="67"/>
      <c r="BJ11" s="67"/>
      <c r="BK11" s="67"/>
      <c r="BL11" s="67"/>
      <c r="BM11" s="67"/>
      <c r="BN11" s="67"/>
      <c r="BO11" s="67"/>
      <c r="BP11" s="67"/>
      <c r="BQ11" s="52">
        <v>5</v>
      </c>
      <c r="BR11" s="72"/>
      <c r="BS11" s="919" t="s">
        <v>71</v>
      </c>
      <c r="BT11" s="920"/>
      <c r="BU11" s="920"/>
      <c r="BV11" s="920"/>
      <c r="BW11" s="920"/>
      <c r="BX11" s="920"/>
      <c r="BY11" s="920"/>
      <c r="BZ11" s="920"/>
      <c r="CA11" s="920"/>
      <c r="CB11" s="920"/>
      <c r="CC11" s="920"/>
      <c r="CD11" s="920"/>
      <c r="CE11" s="920"/>
      <c r="CF11" s="920"/>
      <c r="CG11" s="921"/>
      <c r="CH11" s="926">
        <v>28</v>
      </c>
      <c r="CI11" s="927"/>
      <c r="CJ11" s="927"/>
      <c r="CK11" s="927"/>
      <c r="CL11" s="937"/>
      <c r="CM11" s="926">
        <v>-11303</v>
      </c>
      <c r="CN11" s="927"/>
      <c r="CO11" s="927"/>
      <c r="CP11" s="927"/>
      <c r="CQ11" s="937"/>
      <c r="CR11" s="926">
        <v>0</v>
      </c>
      <c r="CS11" s="927"/>
      <c r="CT11" s="927"/>
      <c r="CU11" s="927"/>
      <c r="CV11" s="937"/>
      <c r="CW11" s="926" t="s">
        <v>205</v>
      </c>
      <c r="CX11" s="927"/>
      <c r="CY11" s="927"/>
      <c r="CZ11" s="927"/>
      <c r="DA11" s="937"/>
      <c r="DB11" s="926">
        <v>69</v>
      </c>
      <c r="DC11" s="927"/>
      <c r="DD11" s="927"/>
      <c r="DE11" s="927"/>
      <c r="DF11" s="937"/>
      <c r="DG11" s="926" t="s">
        <v>205</v>
      </c>
      <c r="DH11" s="927"/>
      <c r="DI11" s="927"/>
      <c r="DJ11" s="927"/>
      <c r="DK11" s="937"/>
      <c r="DL11" s="926" t="s">
        <v>205</v>
      </c>
      <c r="DM11" s="927"/>
      <c r="DN11" s="927"/>
      <c r="DO11" s="927"/>
      <c r="DP11" s="937"/>
      <c r="DQ11" s="926" t="s">
        <v>205</v>
      </c>
      <c r="DR11" s="927"/>
      <c r="DS11" s="927"/>
      <c r="DT11" s="927"/>
      <c r="DU11" s="937"/>
      <c r="DV11" s="919"/>
      <c r="DW11" s="920"/>
      <c r="DX11" s="920"/>
      <c r="DY11" s="920"/>
      <c r="DZ11" s="938"/>
      <c r="EA11" s="67"/>
    </row>
    <row r="12" spans="1:131" s="47" customFormat="1" ht="26.25" customHeight="1" x14ac:dyDescent="0.2">
      <c r="A12" s="52">
        <v>6</v>
      </c>
      <c r="B12" s="919" t="s">
        <v>177</v>
      </c>
      <c r="C12" s="920"/>
      <c r="D12" s="920"/>
      <c r="E12" s="920"/>
      <c r="F12" s="920"/>
      <c r="G12" s="920"/>
      <c r="H12" s="920"/>
      <c r="I12" s="920"/>
      <c r="J12" s="920"/>
      <c r="K12" s="920"/>
      <c r="L12" s="920"/>
      <c r="M12" s="920"/>
      <c r="N12" s="920"/>
      <c r="O12" s="920"/>
      <c r="P12" s="921"/>
      <c r="Q12" s="922">
        <v>2</v>
      </c>
      <c r="R12" s="923"/>
      <c r="S12" s="923"/>
      <c r="T12" s="923"/>
      <c r="U12" s="923"/>
      <c r="V12" s="923">
        <v>2</v>
      </c>
      <c r="W12" s="923"/>
      <c r="X12" s="923"/>
      <c r="Y12" s="923"/>
      <c r="Z12" s="923"/>
      <c r="AA12" s="923">
        <v>0</v>
      </c>
      <c r="AB12" s="923"/>
      <c r="AC12" s="923"/>
      <c r="AD12" s="923"/>
      <c r="AE12" s="929"/>
      <c r="AF12" s="949">
        <v>0</v>
      </c>
      <c r="AG12" s="927"/>
      <c r="AH12" s="927"/>
      <c r="AI12" s="927"/>
      <c r="AJ12" s="950"/>
      <c r="AK12" s="928">
        <v>2</v>
      </c>
      <c r="AL12" s="923"/>
      <c r="AM12" s="923"/>
      <c r="AN12" s="923"/>
      <c r="AO12" s="923"/>
      <c r="AP12" s="923" t="s">
        <v>205</v>
      </c>
      <c r="AQ12" s="923"/>
      <c r="AR12" s="923"/>
      <c r="AS12" s="923"/>
      <c r="AT12" s="923"/>
      <c r="AU12" s="924"/>
      <c r="AV12" s="924"/>
      <c r="AW12" s="924"/>
      <c r="AX12" s="924"/>
      <c r="AY12" s="925"/>
      <c r="AZ12" s="56"/>
      <c r="BA12" s="56"/>
      <c r="BB12" s="56"/>
      <c r="BC12" s="56"/>
      <c r="BD12" s="56"/>
      <c r="BE12" s="67"/>
      <c r="BF12" s="67"/>
      <c r="BG12" s="67"/>
      <c r="BH12" s="67"/>
      <c r="BI12" s="67"/>
      <c r="BJ12" s="67"/>
      <c r="BK12" s="67"/>
      <c r="BL12" s="67"/>
      <c r="BM12" s="67"/>
      <c r="BN12" s="67"/>
      <c r="BO12" s="67"/>
      <c r="BP12" s="67"/>
      <c r="BQ12" s="52">
        <v>6</v>
      </c>
      <c r="BR12" s="72"/>
      <c r="BS12" s="919"/>
      <c r="BT12" s="920"/>
      <c r="BU12" s="920"/>
      <c r="BV12" s="920"/>
      <c r="BW12" s="920"/>
      <c r="BX12" s="920"/>
      <c r="BY12" s="920"/>
      <c r="BZ12" s="920"/>
      <c r="CA12" s="920"/>
      <c r="CB12" s="920"/>
      <c r="CC12" s="920"/>
      <c r="CD12" s="920"/>
      <c r="CE12" s="920"/>
      <c r="CF12" s="920"/>
      <c r="CG12" s="921"/>
      <c r="CH12" s="926"/>
      <c r="CI12" s="927"/>
      <c r="CJ12" s="927"/>
      <c r="CK12" s="927"/>
      <c r="CL12" s="937"/>
      <c r="CM12" s="926"/>
      <c r="CN12" s="927"/>
      <c r="CO12" s="927"/>
      <c r="CP12" s="927"/>
      <c r="CQ12" s="937"/>
      <c r="CR12" s="926"/>
      <c r="CS12" s="927"/>
      <c r="CT12" s="927"/>
      <c r="CU12" s="927"/>
      <c r="CV12" s="937"/>
      <c r="CW12" s="926"/>
      <c r="CX12" s="927"/>
      <c r="CY12" s="927"/>
      <c r="CZ12" s="927"/>
      <c r="DA12" s="937"/>
      <c r="DB12" s="926"/>
      <c r="DC12" s="927"/>
      <c r="DD12" s="927"/>
      <c r="DE12" s="927"/>
      <c r="DF12" s="937"/>
      <c r="DG12" s="926"/>
      <c r="DH12" s="927"/>
      <c r="DI12" s="927"/>
      <c r="DJ12" s="927"/>
      <c r="DK12" s="937"/>
      <c r="DL12" s="926"/>
      <c r="DM12" s="927"/>
      <c r="DN12" s="927"/>
      <c r="DO12" s="927"/>
      <c r="DP12" s="937"/>
      <c r="DQ12" s="926"/>
      <c r="DR12" s="927"/>
      <c r="DS12" s="927"/>
      <c r="DT12" s="927"/>
      <c r="DU12" s="937"/>
      <c r="DV12" s="919"/>
      <c r="DW12" s="920"/>
      <c r="DX12" s="920"/>
      <c r="DY12" s="920"/>
      <c r="DZ12" s="938"/>
      <c r="EA12" s="67"/>
    </row>
    <row r="13" spans="1:131" s="47" customFormat="1" ht="26.25" customHeight="1" x14ac:dyDescent="0.2">
      <c r="A13" s="52">
        <v>7</v>
      </c>
      <c r="B13" s="919"/>
      <c r="C13" s="920"/>
      <c r="D13" s="920"/>
      <c r="E13" s="920"/>
      <c r="F13" s="920"/>
      <c r="G13" s="920"/>
      <c r="H13" s="920"/>
      <c r="I13" s="920"/>
      <c r="J13" s="920"/>
      <c r="K13" s="920"/>
      <c r="L13" s="920"/>
      <c r="M13" s="920"/>
      <c r="N13" s="920"/>
      <c r="O13" s="920"/>
      <c r="P13" s="921"/>
      <c r="Q13" s="922"/>
      <c r="R13" s="923"/>
      <c r="S13" s="923"/>
      <c r="T13" s="923"/>
      <c r="U13" s="923"/>
      <c r="V13" s="923"/>
      <c r="W13" s="923"/>
      <c r="X13" s="923"/>
      <c r="Y13" s="923"/>
      <c r="Z13" s="923"/>
      <c r="AA13" s="923"/>
      <c r="AB13" s="923"/>
      <c r="AC13" s="923"/>
      <c r="AD13" s="923"/>
      <c r="AE13" s="929"/>
      <c r="AF13" s="949"/>
      <c r="AG13" s="927"/>
      <c r="AH13" s="927"/>
      <c r="AI13" s="927"/>
      <c r="AJ13" s="950"/>
      <c r="AK13" s="928"/>
      <c r="AL13" s="923"/>
      <c r="AM13" s="923"/>
      <c r="AN13" s="923"/>
      <c r="AO13" s="923"/>
      <c r="AP13" s="923"/>
      <c r="AQ13" s="923"/>
      <c r="AR13" s="923"/>
      <c r="AS13" s="923"/>
      <c r="AT13" s="923"/>
      <c r="AU13" s="924"/>
      <c r="AV13" s="924"/>
      <c r="AW13" s="924"/>
      <c r="AX13" s="924"/>
      <c r="AY13" s="925"/>
      <c r="AZ13" s="56"/>
      <c r="BA13" s="56"/>
      <c r="BB13" s="56"/>
      <c r="BC13" s="56"/>
      <c r="BD13" s="56"/>
      <c r="BE13" s="67"/>
      <c r="BF13" s="67"/>
      <c r="BG13" s="67"/>
      <c r="BH13" s="67"/>
      <c r="BI13" s="67"/>
      <c r="BJ13" s="67"/>
      <c r="BK13" s="67"/>
      <c r="BL13" s="67"/>
      <c r="BM13" s="67"/>
      <c r="BN13" s="67"/>
      <c r="BO13" s="67"/>
      <c r="BP13" s="67"/>
      <c r="BQ13" s="52">
        <v>7</v>
      </c>
      <c r="BR13" s="72"/>
      <c r="BS13" s="919"/>
      <c r="BT13" s="920"/>
      <c r="BU13" s="920"/>
      <c r="BV13" s="920"/>
      <c r="BW13" s="920"/>
      <c r="BX13" s="920"/>
      <c r="BY13" s="920"/>
      <c r="BZ13" s="920"/>
      <c r="CA13" s="920"/>
      <c r="CB13" s="920"/>
      <c r="CC13" s="920"/>
      <c r="CD13" s="920"/>
      <c r="CE13" s="920"/>
      <c r="CF13" s="920"/>
      <c r="CG13" s="921"/>
      <c r="CH13" s="926"/>
      <c r="CI13" s="927"/>
      <c r="CJ13" s="927"/>
      <c r="CK13" s="927"/>
      <c r="CL13" s="937"/>
      <c r="CM13" s="926"/>
      <c r="CN13" s="927"/>
      <c r="CO13" s="927"/>
      <c r="CP13" s="927"/>
      <c r="CQ13" s="937"/>
      <c r="CR13" s="926"/>
      <c r="CS13" s="927"/>
      <c r="CT13" s="927"/>
      <c r="CU13" s="927"/>
      <c r="CV13" s="937"/>
      <c r="CW13" s="926"/>
      <c r="CX13" s="927"/>
      <c r="CY13" s="927"/>
      <c r="CZ13" s="927"/>
      <c r="DA13" s="937"/>
      <c r="DB13" s="926"/>
      <c r="DC13" s="927"/>
      <c r="DD13" s="927"/>
      <c r="DE13" s="927"/>
      <c r="DF13" s="937"/>
      <c r="DG13" s="926"/>
      <c r="DH13" s="927"/>
      <c r="DI13" s="927"/>
      <c r="DJ13" s="927"/>
      <c r="DK13" s="937"/>
      <c r="DL13" s="926"/>
      <c r="DM13" s="927"/>
      <c r="DN13" s="927"/>
      <c r="DO13" s="927"/>
      <c r="DP13" s="937"/>
      <c r="DQ13" s="926"/>
      <c r="DR13" s="927"/>
      <c r="DS13" s="927"/>
      <c r="DT13" s="927"/>
      <c r="DU13" s="937"/>
      <c r="DV13" s="919"/>
      <c r="DW13" s="920"/>
      <c r="DX13" s="920"/>
      <c r="DY13" s="920"/>
      <c r="DZ13" s="938"/>
      <c r="EA13" s="67"/>
    </row>
    <row r="14" spans="1:131" s="47" customFormat="1" ht="26.25" customHeight="1" x14ac:dyDescent="0.2">
      <c r="A14" s="52">
        <v>8</v>
      </c>
      <c r="B14" s="919"/>
      <c r="C14" s="920"/>
      <c r="D14" s="920"/>
      <c r="E14" s="920"/>
      <c r="F14" s="920"/>
      <c r="G14" s="920"/>
      <c r="H14" s="920"/>
      <c r="I14" s="920"/>
      <c r="J14" s="920"/>
      <c r="K14" s="920"/>
      <c r="L14" s="920"/>
      <c r="M14" s="920"/>
      <c r="N14" s="920"/>
      <c r="O14" s="920"/>
      <c r="P14" s="921"/>
      <c r="Q14" s="922"/>
      <c r="R14" s="923"/>
      <c r="S14" s="923"/>
      <c r="T14" s="923"/>
      <c r="U14" s="923"/>
      <c r="V14" s="923"/>
      <c r="W14" s="923"/>
      <c r="X14" s="923"/>
      <c r="Y14" s="923"/>
      <c r="Z14" s="923"/>
      <c r="AA14" s="923"/>
      <c r="AB14" s="923"/>
      <c r="AC14" s="923"/>
      <c r="AD14" s="923"/>
      <c r="AE14" s="929"/>
      <c r="AF14" s="949"/>
      <c r="AG14" s="927"/>
      <c r="AH14" s="927"/>
      <c r="AI14" s="927"/>
      <c r="AJ14" s="950"/>
      <c r="AK14" s="928"/>
      <c r="AL14" s="923"/>
      <c r="AM14" s="923"/>
      <c r="AN14" s="923"/>
      <c r="AO14" s="923"/>
      <c r="AP14" s="923"/>
      <c r="AQ14" s="923"/>
      <c r="AR14" s="923"/>
      <c r="AS14" s="923"/>
      <c r="AT14" s="923"/>
      <c r="AU14" s="924"/>
      <c r="AV14" s="924"/>
      <c r="AW14" s="924"/>
      <c r="AX14" s="924"/>
      <c r="AY14" s="925"/>
      <c r="AZ14" s="56"/>
      <c r="BA14" s="56"/>
      <c r="BB14" s="56"/>
      <c r="BC14" s="56"/>
      <c r="BD14" s="56"/>
      <c r="BE14" s="67"/>
      <c r="BF14" s="67"/>
      <c r="BG14" s="67"/>
      <c r="BH14" s="67"/>
      <c r="BI14" s="67"/>
      <c r="BJ14" s="67"/>
      <c r="BK14" s="67"/>
      <c r="BL14" s="67"/>
      <c r="BM14" s="67"/>
      <c r="BN14" s="67"/>
      <c r="BO14" s="67"/>
      <c r="BP14" s="67"/>
      <c r="BQ14" s="52">
        <v>8</v>
      </c>
      <c r="BR14" s="72"/>
      <c r="BS14" s="919"/>
      <c r="BT14" s="920"/>
      <c r="BU14" s="920"/>
      <c r="BV14" s="920"/>
      <c r="BW14" s="920"/>
      <c r="BX14" s="920"/>
      <c r="BY14" s="920"/>
      <c r="BZ14" s="920"/>
      <c r="CA14" s="920"/>
      <c r="CB14" s="920"/>
      <c r="CC14" s="920"/>
      <c r="CD14" s="920"/>
      <c r="CE14" s="920"/>
      <c r="CF14" s="920"/>
      <c r="CG14" s="921"/>
      <c r="CH14" s="926"/>
      <c r="CI14" s="927"/>
      <c r="CJ14" s="927"/>
      <c r="CK14" s="927"/>
      <c r="CL14" s="937"/>
      <c r="CM14" s="926"/>
      <c r="CN14" s="927"/>
      <c r="CO14" s="927"/>
      <c r="CP14" s="927"/>
      <c r="CQ14" s="937"/>
      <c r="CR14" s="926"/>
      <c r="CS14" s="927"/>
      <c r="CT14" s="927"/>
      <c r="CU14" s="927"/>
      <c r="CV14" s="937"/>
      <c r="CW14" s="926"/>
      <c r="CX14" s="927"/>
      <c r="CY14" s="927"/>
      <c r="CZ14" s="927"/>
      <c r="DA14" s="937"/>
      <c r="DB14" s="926"/>
      <c r="DC14" s="927"/>
      <c r="DD14" s="927"/>
      <c r="DE14" s="927"/>
      <c r="DF14" s="937"/>
      <c r="DG14" s="926"/>
      <c r="DH14" s="927"/>
      <c r="DI14" s="927"/>
      <c r="DJ14" s="927"/>
      <c r="DK14" s="937"/>
      <c r="DL14" s="926"/>
      <c r="DM14" s="927"/>
      <c r="DN14" s="927"/>
      <c r="DO14" s="927"/>
      <c r="DP14" s="937"/>
      <c r="DQ14" s="926"/>
      <c r="DR14" s="927"/>
      <c r="DS14" s="927"/>
      <c r="DT14" s="927"/>
      <c r="DU14" s="937"/>
      <c r="DV14" s="919"/>
      <c r="DW14" s="920"/>
      <c r="DX14" s="920"/>
      <c r="DY14" s="920"/>
      <c r="DZ14" s="938"/>
      <c r="EA14" s="67"/>
    </row>
    <row r="15" spans="1:131" s="47" customFormat="1" ht="26.25" customHeight="1" x14ac:dyDescent="0.2">
      <c r="A15" s="52">
        <v>9</v>
      </c>
      <c r="B15" s="919"/>
      <c r="C15" s="920"/>
      <c r="D15" s="920"/>
      <c r="E15" s="920"/>
      <c r="F15" s="920"/>
      <c r="G15" s="920"/>
      <c r="H15" s="920"/>
      <c r="I15" s="920"/>
      <c r="J15" s="920"/>
      <c r="K15" s="920"/>
      <c r="L15" s="920"/>
      <c r="M15" s="920"/>
      <c r="N15" s="920"/>
      <c r="O15" s="920"/>
      <c r="P15" s="921"/>
      <c r="Q15" s="922"/>
      <c r="R15" s="923"/>
      <c r="S15" s="923"/>
      <c r="T15" s="923"/>
      <c r="U15" s="923"/>
      <c r="V15" s="923"/>
      <c r="W15" s="923"/>
      <c r="X15" s="923"/>
      <c r="Y15" s="923"/>
      <c r="Z15" s="923"/>
      <c r="AA15" s="923"/>
      <c r="AB15" s="923"/>
      <c r="AC15" s="923"/>
      <c r="AD15" s="923"/>
      <c r="AE15" s="929"/>
      <c r="AF15" s="949"/>
      <c r="AG15" s="927"/>
      <c r="AH15" s="927"/>
      <c r="AI15" s="927"/>
      <c r="AJ15" s="950"/>
      <c r="AK15" s="928"/>
      <c r="AL15" s="923"/>
      <c r="AM15" s="923"/>
      <c r="AN15" s="923"/>
      <c r="AO15" s="923"/>
      <c r="AP15" s="923"/>
      <c r="AQ15" s="923"/>
      <c r="AR15" s="923"/>
      <c r="AS15" s="923"/>
      <c r="AT15" s="923"/>
      <c r="AU15" s="924"/>
      <c r="AV15" s="924"/>
      <c r="AW15" s="924"/>
      <c r="AX15" s="924"/>
      <c r="AY15" s="925"/>
      <c r="AZ15" s="56"/>
      <c r="BA15" s="56"/>
      <c r="BB15" s="56"/>
      <c r="BC15" s="56"/>
      <c r="BD15" s="56"/>
      <c r="BE15" s="67"/>
      <c r="BF15" s="67"/>
      <c r="BG15" s="67"/>
      <c r="BH15" s="67"/>
      <c r="BI15" s="67"/>
      <c r="BJ15" s="67"/>
      <c r="BK15" s="67"/>
      <c r="BL15" s="67"/>
      <c r="BM15" s="67"/>
      <c r="BN15" s="67"/>
      <c r="BO15" s="67"/>
      <c r="BP15" s="67"/>
      <c r="BQ15" s="52">
        <v>9</v>
      </c>
      <c r="BR15" s="72"/>
      <c r="BS15" s="919"/>
      <c r="BT15" s="920"/>
      <c r="BU15" s="920"/>
      <c r="BV15" s="920"/>
      <c r="BW15" s="920"/>
      <c r="BX15" s="920"/>
      <c r="BY15" s="920"/>
      <c r="BZ15" s="920"/>
      <c r="CA15" s="920"/>
      <c r="CB15" s="920"/>
      <c r="CC15" s="920"/>
      <c r="CD15" s="920"/>
      <c r="CE15" s="920"/>
      <c r="CF15" s="920"/>
      <c r="CG15" s="921"/>
      <c r="CH15" s="926"/>
      <c r="CI15" s="927"/>
      <c r="CJ15" s="927"/>
      <c r="CK15" s="927"/>
      <c r="CL15" s="937"/>
      <c r="CM15" s="926"/>
      <c r="CN15" s="927"/>
      <c r="CO15" s="927"/>
      <c r="CP15" s="927"/>
      <c r="CQ15" s="937"/>
      <c r="CR15" s="926"/>
      <c r="CS15" s="927"/>
      <c r="CT15" s="927"/>
      <c r="CU15" s="927"/>
      <c r="CV15" s="937"/>
      <c r="CW15" s="926"/>
      <c r="CX15" s="927"/>
      <c r="CY15" s="927"/>
      <c r="CZ15" s="927"/>
      <c r="DA15" s="937"/>
      <c r="DB15" s="926"/>
      <c r="DC15" s="927"/>
      <c r="DD15" s="927"/>
      <c r="DE15" s="927"/>
      <c r="DF15" s="937"/>
      <c r="DG15" s="926"/>
      <c r="DH15" s="927"/>
      <c r="DI15" s="927"/>
      <c r="DJ15" s="927"/>
      <c r="DK15" s="937"/>
      <c r="DL15" s="926"/>
      <c r="DM15" s="927"/>
      <c r="DN15" s="927"/>
      <c r="DO15" s="927"/>
      <c r="DP15" s="937"/>
      <c r="DQ15" s="926"/>
      <c r="DR15" s="927"/>
      <c r="DS15" s="927"/>
      <c r="DT15" s="927"/>
      <c r="DU15" s="937"/>
      <c r="DV15" s="919"/>
      <c r="DW15" s="920"/>
      <c r="DX15" s="920"/>
      <c r="DY15" s="920"/>
      <c r="DZ15" s="938"/>
      <c r="EA15" s="67"/>
    </row>
    <row r="16" spans="1:131" s="47" customFormat="1" ht="26.25" customHeight="1" x14ac:dyDescent="0.2">
      <c r="A16" s="52">
        <v>10</v>
      </c>
      <c r="B16" s="919"/>
      <c r="C16" s="920"/>
      <c r="D16" s="920"/>
      <c r="E16" s="920"/>
      <c r="F16" s="920"/>
      <c r="G16" s="920"/>
      <c r="H16" s="920"/>
      <c r="I16" s="920"/>
      <c r="J16" s="920"/>
      <c r="K16" s="920"/>
      <c r="L16" s="920"/>
      <c r="M16" s="920"/>
      <c r="N16" s="920"/>
      <c r="O16" s="920"/>
      <c r="P16" s="921"/>
      <c r="Q16" s="922"/>
      <c r="R16" s="923"/>
      <c r="S16" s="923"/>
      <c r="T16" s="923"/>
      <c r="U16" s="923"/>
      <c r="V16" s="923"/>
      <c r="W16" s="923"/>
      <c r="X16" s="923"/>
      <c r="Y16" s="923"/>
      <c r="Z16" s="923"/>
      <c r="AA16" s="923"/>
      <c r="AB16" s="923"/>
      <c r="AC16" s="923"/>
      <c r="AD16" s="923"/>
      <c r="AE16" s="929"/>
      <c r="AF16" s="949"/>
      <c r="AG16" s="927"/>
      <c r="AH16" s="927"/>
      <c r="AI16" s="927"/>
      <c r="AJ16" s="950"/>
      <c r="AK16" s="928"/>
      <c r="AL16" s="923"/>
      <c r="AM16" s="923"/>
      <c r="AN16" s="923"/>
      <c r="AO16" s="923"/>
      <c r="AP16" s="923"/>
      <c r="AQ16" s="923"/>
      <c r="AR16" s="923"/>
      <c r="AS16" s="923"/>
      <c r="AT16" s="923"/>
      <c r="AU16" s="924"/>
      <c r="AV16" s="924"/>
      <c r="AW16" s="924"/>
      <c r="AX16" s="924"/>
      <c r="AY16" s="925"/>
      <c r="AZ16" s="56"/>
      <c r="BA16" s="56"/>
      <c r="BB16" s="56"/>
      <c r="BC16" s="56"/>
      <c r="BD16" s="56"/>
      <c r="BE16" s="67"/>
      <c r="BF16" s="67"/>
      <c r="BG16" s="67"/>
      <c r="BH16" s="67"/>
      <c r="BI16" s="67"/>
      <c r="BJ16" s="67"/>
      <c r="BK16" s="67"/>
      <c r="BL16" s="67"/>
      <c r="BM16" s="67"/>
      <c r="BN16" s="67"/>
      <c r="BO16" s="67"/>
      <c r="BP16" s="67"/>
      <c r="BQ16" s="52">
        <v>10</v>
      </c>
      <c r="BR16" s="72"/>
      <c r="BS16" s="919"/>
      <c r="BT16" s="920"/>
      <c r="BU16" s="920"/>
      <c r="BV16" s="920"/>
      <c r="BW16" s="920"/>
      <c r="BX16" s="920"/>
      <c r="BY16" s="920"/>
      <c r="BZ16" s="920"/>
      <c r="CA16" s="920"/>
      <c r="CB16" s="920"/>
      <c r="CC16" s="920"/>
      <c r="CD16" s="920"/>
      <c r="CE16" s="920"/>
      <c r="CF16" s="920"/>
      <c r="CG16" s="921"/>
      <c r="CH16" s="926"/>
      <c r="CI16" s="927"/>
      <c r="CJ16" s="927"/>
      <c r="CK16" s="927"/>
      <c r="CL16" s="937"/>
      <c r="CM16" s="926"/>
      <c r="CN16" s="927"/>
      <c r="CO16" s="927"/>
      <c r="CP16" s="927"/>
      <c r="CQ16" s="937"/>
      <c r="CR16" s="926"/>
      <c r="CS16" s="927"/>
      <c r="CT16" s="927"/>
      <c r="CU16" s="927"/>
      <c r="CV16" s="937"/>
      <c r="CW16" s="926"/>
      <c r="CX16" s="927"/>
      <c r="CY16" s="927"/>
      <c r="CZ16" s="927"/>
      <c r="DA16" s="937"/>
      <c r="DB16" s="926"/>
      <c r="DC16" s="927"/>
      <c r="DD16" s="927"/>
      <c r="DE16" s="927"/>
      <c r="DF16" s="937"/>
      <c r="DG16" s="926"/>
      <c r="DH16" s="927"/>
      <c r="DI16" s="927"/>
      <c r="DJ16" s="927"/>
      <c r="DK16" s="937"/>
      <c r="DL16" s="926"/>
      <c r="DM16" s="927"/>
      <c r="DN16" s="927"/>
      <c r="DO16" s="927"/>
      <c r="DP16" s="937"/>
      <c r="DQ16" s="926"/>
      <c r="DR16" s="927"/>
      <c r="DS16" s="927"/>
      <c r="DT16" s="927"/>
      <c r="DU16" s="937"/>
      <c r="DV16" s="919"/>
      <c r="DW16" s="920"/>
      <c r="DX16" s="920"/>
      <c r="DY16" s="920"/>
      <c r="DZ16" s="938"/>
      <c r="EA16" s="67"/>
    </row>
    <row r="17" spans="1:131" s="47" customFormat="1" ht="26.25" customHeight="1" x14ac:dyDescent="0.2">
      <c r="A17" s="52">
        <v>11</v>
      </c>
      <c r="B17" s="919"/>
      <c r="C17" s="920"/>
      <c r="D17" s="920"/>
      <c r="E17" s="920"/>
      <c r="F17" s="920"/>
      <c r="G17" s="920"/>
      <c r="H17" s="920"/>
      <c r="I17" s="920"/>
      <c r="J17" s="920"/>
      <c r="K17" s="920"/>
      <c r="L17" s="920"/>
      <c r="M17" s="920"/>
      <c r="N17" s="920"/>
      <c r="O17" s="920"/>
      <c r="P17" s="921"/>
      <c r="Q17" s="922"/>
      <c r="R17" s="923"/>
      <c r="S17" s="923"/>
      <c r="T17" s="923"/>
      <c r="U17" s="923"/>
      <c r="V17" s="923"/>
      <c r="W17" s="923"/>
      <c r="X17" s="923"/>
      <c r="Y17" s="923"/>
      <c r="Z17" s="923"/>
      <c r="AA17" s="923"/>
      <c r="AB17" s="923"/>
      <c r="AC17" s="923"/>
      <c r="AD17" s="923"/>
      <c r="AE17" s="929"/>
      <c r="AF17" s="949"/>
      <c r="AG17" s="927"/>
      <c r="AH17" s="927"/>
      <c r="AI17" s="927"/>
      <c r="AJ17" s="950"/>
      <c r="AK17" s="928"/>
      <c r="AL17" s="923"/>
      <c r="AM17" s="923"/>
      <c r="AN17" s="923"/>
      <c r="AO17" s="923"/>
      <c r="AP17" s="923"/>
      <c r="AQ17" s="923"/>
      <c r="AR17" s="923"/>
      <c r="AS17" s="923"/>
      <c r="AT17" s="923"/>
      <c r="AU17" s="924"/>
      <c r="AV17" s="924"/>
      <c r="AW17" s="924"/>
      <c r="AX17" s="924"/>
      <c r="AY17" s="925"/>
      <c r="AZ17" s="56"/>
      <c r="BA17" s="56"/>
      <c r="BB17" s="56"/>
      <c r="BC17" s="56"/>
      <c r="BD17" s="56"/>
      <c r="BE17" s="67"/>
      <c r="BF17" s="67"/>
      <c r="BG17" s="67"/>
      <c r="BH17" s="67"/>
      <c r="BI17" s="67"/>
      <c r="BJ17" s="67"/>
      <c r="BK17" s="67"/>
      <c r="BL17" s="67"/>
      <c r="BM17" s="67"/>
      <c r="BN17" s="67"/>
      <c r="BO17" s="67"/>
      <c r="BP17" s="67"/>
      <c r="BQ17" s="52">
        <v>11</v>
      </c>
      <c r="BR17" s="72"/>
      <c r="BS17" s="919"/>
      <c r="BT17" s="920"/>
      <c r="BU17" s="920"/>
      <c r="BV17" s="920"/>
      <c r="BW17" s="920"/>
      <c r="BX17" s="920"/>
      <c r="BY17" s="920"/>
      <c r="BZ17" s="920"/>
      <c r="CA17" s="920"/>
      <c r="CB17" s="920"/>
      <c r="CC17" s="920"/>
      <c r="CD17" s="920"/>
      <c r="CE17" s="920"/>
      <c r="CF17" s="920"/>
      <c r="CG17" s="921"/>
      <c r="CH17" s="926"/>
      <c r="CI17" s="927"/>
      <c r="CJ17" s="927"/>
      <c r="CK17" s="927"/>
      <c r="CL17" s="937"/>
      <c r="CM17" s="926"/>
      <c r="CN17" s="927"/>
      <c r="CO17" s="927"/>
      <c r="CP17" s="927"/>
      <c r="CQ17" s="937"/>
      <c r="CR17" s="926"/>
      <c r="CS17" s="927"/>
      <c r="CT17" s="927"/>
      <c r="CU17" s="927"/>
      <c r="CV17" s="937"/>
      <c r="CW17" s="926"/>
      <c r="CX17" s="927"/>
      <c r="CY17" s="927"/>
      <c r="CZ17" s="927"/>
      <c r="DA17" s="937"/>
      <c r="DB17" s="926"/>
      <c r="DC17" s="927"/>
      <c r="DD17" s="927"/>
      <c r="DE17" s="927"/>
      <c r="DF17" s="937"/>
      <c r="DG17" s="926"/>
      <c r="DH17" s="927"/>
      <c r="DI17" s="927"/>
      <c r="DJ17" s="927"/>
      <c r="DK17" s="937"/>
      <c r="DL17" s="926"/>
      <c r="DM17" s="927"/>
      <c r="DN17" s="927"/>
      <c r="DO17" s="927"/>
      <c r="DP17" s="937"/>
      <c r="DQ17" s="926"/>
      <c r="DR17" s="927"/>
      <c r="DS17" s="927"/>
      <c r="DT17" s="927"/>
      <c r="DU17" s="937"/>
      <c r="DV17" s="919"/>
      <c r="DW17" s="920"/>
      <c r="DX17" s="920"/>
      <c r="DY17" s="920"/>
      <c r="DZ17" s="938"/>
      <c r="EA17" s="67"/>
    </row>
    <row r="18" spans="1:131" s="47" customFormat="1" ht="26.25" customHeight="1" x14ac:dyDescent="0.2">
      <c r="A18" s="52">
        <v>12</v>
      </c>
      <c r="B18" s="919"/>
      <c r="C18" s="920"/>
      <c r="D18" s="920"/>
      <c r="E18" s="920"/>
      <c r="F18" s="920"/>
      <c r="G18" s="920"/>
      <c r="H18" s="920"/>
      <c r="I18" s="920"/>
      <c r="J18" s="920"/>
      <c r="K18" s="920"/>
      <c r="L18" s="920"/>
      <c r="M18" s="920"/>
      <c r="N18" s="920"/>
      <c r="O18" s="920"/>
      <c r="P18" s="921"/>
      <c r="Q18" s="922"/>
      <c r="R18" s="923"/>
      <c r="S18" s="923"/>
      <c r="T18" s="923"/>
      <c r="U18" s="923"/>
      <c r="V18" s="923"/>
      <c r="W18" s="923"/>
      <c r="X18" s="923"/>
      <c r="Y18" s="923"/>
      <c r="Z18" s="923"/>
      <c r="AA18" s="923"/>
      <c r="AB18" s="923"/>
      <c r="AC18" s="923"/>
      <c r="AD18" s="923"/>
      <c r="AE18" s="929"/>
      <c r="AF18" s="949"/>
      <c r="AG18" s="927"/>
      <c r="AH18" s="927"/>
      <c r="AI18" s="927"/>
      <c r="AJ18" s="950"/>
      <c r="AK18" s="928"/>
      <c r="AL18" s="923"/>
      <c r="AM18" s="923"/>
      <c r="AN18" s="923"/>
      <c r="AO18" s="923"/>
      <c r="AP18" s="923"/>
      <c r="AQ18" s="923"/>
      <c r="AR18" s="923"/>
      <c r="AS18" s="923"/>
      <c r="AT18" s="923"/>
      <c r="AU18" s="924"/>
      <c r="AV18" s="924"/>
      <c r="AW18" s="924"/>
      <c r="AX18" s="924"/>
      <c r="AY18" s="925"/>
      <c r="AZ18" s="56"/>
      <c r="BA18" s="56"/>
      <c r="BB18" s="56"/>
      <c r="BC18" s="56"/>
      <c r="BD18" s="56"/>
      <c r="BE18" s="67"/>
      <c r="BF18" s="67"/>
      <c r="BG18" s="67"/>
      <c r="BH18" s="67"/>
      <c r="BI18" s="67"/>
      <c r="BJ18" s="67"/>
      <c r="BK18" s="67"/>
      <c r="BL18" s="67"/>
      <c r="BM18" s="67"/>
      <c r="BN18" s="67"/>
      <c r="BO18" s="67"/>
      <c r="BP18" s="67"/>
      <c r="BQ18" s="52">
        <v>12</v>
      </c>
      <c r="BR18" s="72"/>
      <c r="BS18" s="919"/>
      <c r="BT18" s="920"/>
      <c r="BU18" s="920"/>
      <c r="BV18" s="920"/>
      <c r="BW18" s="920"/>
      <c r="BX18" s="920"/>
      <c r="BY18" s="920"/>
      <c r="BZ18" s="920"/>
      <c r="CA18" s="920"/>
      <c r="CB18" s="920"/>
      <c r="CC18" s="920"/>
      <c r="CD18" s="920"/>
      <c r="CE18" s="920"/>
      <c r="CF18" s="920"/>
      <c r="CG18" s="921"/>
      <c r="CH18" s="926"/>
      <c r="CI18" s="927"/>
      <c r="CJ18" s="927"/>
      <c r="CK18" s="927"/>
      <c r="CL18" s="937"/>
      <c r="CM18" s="926"/>
      <c r="CN18" s="927"/>
      <c r="CO18" s="927"/>
      <c r="CP18" s="927"/>
      <c r="CQ18" s="937"/>
      <c r="CR18" s="926"/>
      <c r="CS18" s="927"/>
      <c r="CT18" s="927"/>
      <c r="CU18" s="927"/>
      <c r="CV18" s="937"/>
      <c r="CW18" s="926"/>
      <c r="CX18" s="927"/>
      <c r="CY18" s="927"/>
      <c r="CZ18" s="927"/>
      <c r="DA18" s="937"/>
      <c r="DB18" s="926"/>
      <c r="DC18" s="927"/>
      <c r="DD18" s="927"/>
      <c r="DE18" s="927"/>
      <c r="DF18" s="937"/>
      <c r="DG18" s="926"/>
      <c r="DH18" s="927"/>
      <c r="DI18" s="927"/>
      <c r="DJ18" s="927"/>
      <c r="DK18" s="937"/>
      <c r="DL18" s="926"/>
      <c r="DM18" s="927"/>
      <c r="DN18" s="927"/>
      <c r="DO18" s="927"/>
      <c r="DP18" s="937"/>
      <c r="DQ18" s="926"/>
      <c r="DR18" s="927"/>
      <c r="DS18" s="927"/>
      <c r="DT18" s="927"/>
      <c r="DU18" s="937"/>
      <c r="DV18" s="919"/>
      <c r="DW18" s="920"/>
      <c r="DX18" s="920"/>
      <c r="DY18" s="920"/>
      <c r="DZ18" s="938"/>
      <c r="EA18" s="67"/>
    </row>
    <row r="19" spans="1:131" s="47" customFormat="1" ht="26.25" customHeight="1" x14ac:dyDescent="0.2">
      <c r="A19" s="52">
        <v>13</v>
      </c>
      <c r="B19" s="919"/>
      <c r="C19" s="920"/>
      <c r="D19" s="920"/>
      <c r="E19" s="920"/>
      <c r="F19" s="920"/>
      <c r="G19" s="920"/>
      <c r="H19" s="920"/>
      <c r="I19" s="920"/>
      <c r="J19" s="920"/>
      <c r="K19" s="920"/>
      <c r="L19" s="920"/>
      <c r="M19" s="920"/>
      <c r="N19" s="920"/>
      <c r="O19" s="920"/>
      <c r="P19" s="921"/>
      <c r="Q19" s="922"/>
      <c r="R19" s="923"/>
      <c r="S19" s="923"/>
      <c r="T19" s="923"/>
      <c r="U19" s="923"/>
      <c r="V19" s="923"/>
      <c r="W19" s="923"/>
      <c r="X19" s="923"/>
      <c r="Y19" s="923"/>
      <c r="Z19" s="923"/>
      <c r="AA19" s="923"/>
      <c r="AB19" s="923"/>
      <c r="AC19" s="923"/>
      <c r="AD19" s="923"/>
      <c r="AE19" s="929"/>
      <c r="AF19" s="949"/>
      <c r="AG19" s="927"/>
      <c r="AH19" s="927"/>
      <c r="AI19" s="927"/>
      <c r="AJ19" s="950"/>
      <c r="AK19" s="928"/>
      <c r="AL19" s="923"/>
      <c r="AM19" s="923"/>
      <c r="AN19" s="923"/>
      <c r="AO19" s="923"/>
      <c r="AP19" s="923"/>
      <c r="AQ19" s="923"/>
      <c r="AR19" s="923"/>
      <c r="AS19" s="923"/>
      <c r="AT19" s="923"/>
      <c r="AU19" s="924"/>
      <c r="AV19" s="924"/>
      <c r="AW19" s="924"/>
      <c r="AX19" s="924"/>
      <c r="AY19" s="925"/>
      <c r="AZ19" s="56"/>
      <c r="BA19" s="56"/>
      <c r="BB19" s="56"/>
      <c r="BC19" s="56"/>
      <c r="BD19" s="56"/>
      <c r="BE19" s="67"/>
      <c r="BF19" s="67"/>
      <c r="BG19" s="67"/>
      <c r="BH19" s="67"/>
      <c r="BI19" s="67"/>
      <c r="BJ19" s="67"/>
      <c r="BK19" s="67"/>
      <c r="BL19" s="67"/>
      <c r="BM19" s="67"/>
      <c r="BN19" s="67"/>
      <c r="BO19" s="67"/>
      <c r="BP19" s="67"/>
      <c r="BQ19" s="52">
        <v>13</v>
      </c>
      <c r="BR19" s="72"/>
      <c r="BS19" s="919"/>
      <c r="BT19" s="920"/>
      <c r="BU19" s="920"/>
      <c r="BV19" s="920"/>
      <c r="BW19" s="920"/>
      <c r="BX19" s="920"/>
      <c r="BY19" s="920"/>
      <c r="BZ19" s="920"/>
      <c r="CA19" s="920"/>
      <c r="CB19" s="920"/>
      <c r="CC19" s="920"/>
      <c r="CD19" s="920"/>
      <c r="CE19" s="920"/>
      <c r="CF19" s="920"/>
      <c r="CG19" s="921"/>
      <c r="CH19" s="926"/>
      <c r="CI19" s="927"/>
      <c r="CJ19" s="927"/>
      <c r="CK19" s="927"/>
      <c r="CL19" s="937"/>
      <c r="CM19" s="926"/>
      <c r="CN19" s="927"/>
      <c r="CO19" s="927"/>
      <c r="CP19" s="927"/>
      <c r="CQ19" s="937"/>
      <c r="CR19" s="926"/>
      <c r="CS19" s="927"/>
      <c r="CT19" s="927"/>
      <c r="CU19" s="927"/>
      <c r="CV19" s="937"/>
      <c r="CW19" s="926"/>
      <c r="CX19" s="927"/>
      <c r="CY19" s="927"/>
      <c r="CZ19" s="927"/>
      <c r="DA19" s="937"/>
      <c r="DB19" s="926"/>
      <c r="DC19" s="927"/>
      <c r="DD19" s="927"/>
      <c r="DE19" s="927"/>
      <c r="DF19" s="937"/>
      <c r="DG19" s="926"/>
      <c r="DH19" s="927"/>
      <c r="DI19" s="927"/>
      <c r="DJ19" s="927"/>
      <c r="DK19" s="937"/>
      <c r="DL19" s="926"/>
      <c r="DM19" s="927"/>
      <c r="DN19" s="927"/>
      <c r="DO19" s="927"/>
      <c r="DP19" s="937"/>
      <c r="DQ19" s="926"/>
      <c r="DR19" s="927"/>
      <c r="DS19" s="927"/>
      <c r="DT19" s="927"/>
      <c r="DU19" s="937"/>
      <c r="DV19" s="919"/>
      <c r="DW19" s="920"/>
      <c r="DX19" s="920"/>
      <c r="DY19" s="920"/>
      <c r="DZ19" s="938"/>
      <c r="EA19" s="67"/>
    </row>
    <row r="20" spans="1:131" s="47" customFormat="1" ht="26.25" customHeight="1" x14ac:dyDescent="0.2">
      <c r="A20" s="52">
        <v>14</v>
      </c>
      <c r="B20" s="919"/>
      <c r="C20" s="920"/>
      <c r="D20" s="920"/>
      <c r="E20" s="920"/>
      <c r="F20" s="920"/>
      <c r="G20" s="920"/>
      <c r="H20" s="920"/>
      <c r="I20" s="920"/>
      <c r="J20" s="920"/>
      <c r="K20" s="920"/>
      <c r="L20" s="920"/>
      <c r="M20" s="920"/>
      <c r="N20" s="920"/>
      <c r="O20" s="920"/>
      <c r="P20" s="921"/>
      <c r="Q20" s="922"/>
      <c r="R20" s="923"/>
      <c r="S20" s="923"/>
      <c r="T20" s="923"/>
      <c r="U20" s="923"/>
      <c r="V20" s="923"/>
      <c r="W20" s="923"/>
      <c r="X20" s="923"/>
      <c r="Y20" s="923"/>
      <c r="Z20" s="923"/>
      <c r="AA20" s="923"/>
      <c r="AB20" s="923"/>
      <c r="AC20" s="923"/>
      <c r="AD20" s="923"/>
      <c r="AE20" s="929"/>
      <c r="AF20" s="949"/>
      <c r="AG20" s="927"/>
      <c r="AH20" s="927"/>
      <c r="AI20" s="927"/>
      <c r="AJ20" s="950"/>
      <c r="AK20" s="928"/>
      <c r="AL20" s="923"/>
      <c r="AM20" s="923"/>
      <c r="AN20" s="923"/>
      <c r="AO20" s="923"/>
      <c r="AP20" s="923"/>
      <c r="AQ20" s="923"/>
      <c r="AR20" s="923"/>
      <c r="AS20" s="923"/>
      <c r="AT20" s="923"/>
      <c r="AU20" s="924"/>
      <c r="AV20" s="924"/>
      <c r="AW20" s="924"/>
      <c r="AX20" s="924"/>
      <c r="AY20" s="925"/>
      <c r="AZ20" s="56"/>
      <c r="BA20" s="56"/>
      <c r="BB20" s="56"/>
      <c r="BC20" s="56"/>
      <c r="BD20" s="56"/>
      <c r="BE20" s="67"/>
      <c r="BF20" s="67"/>
      <c r="BG20" s="67"/>
      <c r="BH20" s="67"/>
      <c r="BI20" s="67"/>
      <c r="BJ20" s="67"/>
      <c r="BK20" s="67"/>
      <c r="BL20" s="67"/>
      <c r="BM20" s="67"/>
      <c r="BN20" s="67"/>
      <c r="BO20" s="67"/>
      <c r="BP20" s="67"/>
      <c r="BQ20" s="52">
        <v>14</v>
      </c>
      <c r="BR20" s="72"/>
      <c r="BS20" s="919"/>
      <c r="BT20" s="920"/>
      <c r="BU20" s="920"/>
      <c r="BV20" s="920"/>
      <c r="BW20" s="920"/>
      <c r="BX20" s="920"/>
      <c r="BY20" s="920"/>
      <c r="BZ20" s="920"/>
      <c r="CA20" s="920"/>
      <c r="CB20" s="920"/>
      <c r="CC20" s="920"/>
      <c r="CD20" s="920"/>
      <c r="CE20" s="920"/>
      <c r="CF20" s="920"/>
      <c r="CG20" s="921"/>
      <c r="CH20" s="926"/>
      <c r="CI20" s="927"/>
      <c r="CJ20" s="927"/>
      <c r="CK20" s="927"/>
      <c r="CL20" s="937"/>
      <c r="CM20" s="926"/>
      <c r="CN20" s="927"/>
      <c r="CO20" s="927"/>
      <c r="CP20" s="927"/>
      <c r="CQ20" s="937"/>
      <c r="CR20" s="926"/>
      <c r="CS20" s="927"/>
      <c r="CT20" s="927"/>
      <c r="CU20" s="927"/>
      <c r="CV20" s="937"/>
      <c r="CW20" s="926"/>
      <c r="CX20" s="927"/>
      <c r="CY20" s="927"/>
      <c r="CZ20" s="927"/>
      <c r="DA20" s="937"/>
      <c r="DB20" s="926"/>
      <c r="DC20" s="927"/>
      <c r="DD20" s="927"/>
      <c r="DE20" s="927"/>
      <c r="DF20" s="937"/>
      <c r="DG20" s="926"/>
      <c r="DH20" s="927"/>
      <c r="DI20" s="927"/>
      <c r="DJ20" s="927"/>
      <c r="DK20" s="937"/>
      <c r="DL20" s="926"/>
      <c r="DM20" s="927"/>
      <c r="DN20" s="927"/>
      <c r="DO20" s="927"/>
      <c r="DP20" s="937"/>
      <c r="DQ20" s="926"/>
      <c r="DR20" s="927"/>
      <c r="DS20" s="927"/>
      <c r="DT20" s="927"/>
      <c r="DU20" s="937"/>
      <c r="DV20" s="919"/>
      <c r="DW20" s="920"/>
      <c r="DX20" s="920"/>
      <c r="DY20" s="920"/>
      <c r="DZ20" s="938"/>
      <c r="EA20" s="67"/>
    </row>
    <row r="21" spans="1:131" s="47" customFormat="1" ht="26.25" customHeight="1" x14ac:dyDescent="0.2">
      <c r="A21" s="52">
        <v>15</v>
      </c>
      <c r="B21" s="919"/>
      <c r="C21" s="920"/>
      <c r="D21" s="920"/>
      <c r="E21" s="920"/>
      <c r="F21" s="920"/>
      <c r="G21" s="920"/>
      <c r="H21" s="920"/>
      <c r="I21" s="920"/>
      <c r="J21" s="920"/>
      <c r="K21" s="920"/>
      <c r="L21" s="920"/>
      <c r="M21" s="920"/>
      <c r="N21" s="920"/>
      <c r="O21" s="920"/>
      <c r="P21" s="921"/>
      <c r="Q21" s="922"/>
      <c r="R21" s="923"/>
      <c r="S21" s="923"/>
      <c r="T21" s="923"/>
      <c r="U21" s="923"/>
      <c r="V21" s="923"/>
      <c r="W21" s="923"/>
      <c r="X21" s="923"/>
      <c r="Y21" s="923"/>
      <c r="Z21" s="923"/>
      <c r="AA21" s="923"/>
      <c r="AB21" s="923"/>
      <c r="AC21" s="923"/>
      <c r="AD21" s="923"/>
      <c r="AE21" s="929"/>
      <c r="AF21" s="949"/>
      <c r="AG21" s="927"/>
      <c r="AH21" s="927"/>
      <c r="AI21" s="927"/>
      <c r="AJ21" s="950"/>
      <c r="AK21" s="928"/>
      <c r="AL21" s="923"/>
      <c r="AM21" s="923"/>
      <c r="AN21" s="923"/>
      <c r="AO21" s="923"/>
      <c r="AP21" s="923"/>
      <c r="AQ21" s="923"/>
      <c r="AR21" s="923"/>
      <c r="AS21" s="923"/>
      <c r="AT21" s="923"/>
      <c r="AU21" s="924"/>
      <c r="AV21" s="924"/>
      <c r="AW21" s="924"/>
      <c r="AX21" s="924"/>
      <c r="AY21" s="925"/>
      <c r="AZ21" s="56"/>
      <c r="BA21" s="56"/>
      <c r="BB21" s="56"/>
      <c r="BC21" s="56"/>
      <c r="BD21" s="56"/>
      <c r="BE21" s="67"/>
      <c r="BF21" s="67"/>
      <c r="BG21" s="67"/>
      <c r="BH21" s="67"/>
      <c r="BI21" s="67"/>
      <c r="BJ21" s="67"/>
      <c r="BK21" s="67"/>
      <c r="BL21" s="67"/>
      <c r="BM21" s="67"/>
      <c r="BN21" s="67"/>
      <c r="BO21" s="67"/>
      <c r="BP21" s="67"/>
      <c r="BQ21" s="52">
        <v>15</v>
      </c>
      <c r="BR21" s="72"/>
      <c r="BS21" s="919"/>
      <c r="BT21" s="920"/>
      <c r="BU21" s="920"/>
      <c r="BV21" s="920"/>
      <c r="BW21" s="920"/>
      <c r="BX21" s="920"/>
      <c r="BY21" s="920"/>
      <c r="BZ21" s="920"/>
      <c r="CA21" s="920"/>
      <c r="CB21" s="920"/>
      <c r="CC21" s="920"/>
      <c r="CD21" s="920"/>
      <c r="CE21" s="920"/>
      <c r="CF21" s="920"/>
      <c r="CG21" s="921"/>
      <c r="CH21" s="926"/>
      <c r="CI21" s="927"/>
      <c r="CJ21" s="927"/>
      <c r="CK21" s="927"/>
      <c r="CL21" s="937"/>
      <c r="CM21" s="926"/>
      <c r="CN21" s="927"/>
      <c r="CO21" s="927"/>
      <c r="CP21" s="927"/>
      <c r="CQ21" s="937"/>
      <c r="CR21" s="926"/>
      <c r="CS21" s="927"/>
      <c r="CT21" s="927"/>
      <c r="CU21" s="927"/>
      <c r="CV21" s="937"/>
      <c r="CW21" s="926"/>
      <c r="CX21" s="927"/>
      <c r="CY21" s="927"/>
      <c r="CZ21" s="927"/>
      <c r="DA21" s="937"/>
      <c r="DB21" s="926"/>
      <c r="DC21" s="927"/>
      <c r="DD21" s="927"/>
      <c r="DE21" s="927"/>
      <c r="DF21" s="937"/>
      <c r="DG21" s="926"/>
      <c r="DH21" s="927"/>
      <c r="DI21" s="927"/>
      <c r="DJ21" s="927"/>
      <c r="DK21" s="937"/>
      <c r="DL21" s="926"/>
      <c r="DM21" s="927"/>
      <c r="DN21" s="927"/>
      <c r="DO21" s="927"/>
      <c r="DP21" s="937"/>
      <c r="DQ21" s="926"/>
      <c r="DR21" s="927"/>
      <c r="DS21" s="927"/>
      <c r="DT21" s="927"/>
      <c r="DU21" s="937"/>
      <c r="DV21" s="919"/>
      <c r="DW21" s="920"/>
      <c r="DX21" s="920"/>
      <c r="DY21" s="920"/>
      <c r="DZ21" s="938"/>
      <c r="EA21" s="67"/>
    </row>
    <row r="22" spans="1:131" s="47" customFormat="1" ht="26.25" customHeight="1" x14ac:dyDescent="0.2">
      <c r="A22" s="52">
        <v>16</v>
      </c>
      <c r="B22" s="919"/>
      <c r="C22" s="920"/>
      <c r="D22" s="920"/>
      <c r="E22" s="920"/>
      <c r="F22" s="920"/>
      <c r="G22" s="920"/>
      <c r="H22" s="920"/>
      <c r="I22" s="920"/>
      <c r="J22" s="920"/>
      <c r="K22" s="920"/>
      <c r="L22" s="920"/>
      <c r="M22" s="920"/>
      <c r="N22" s="920"/>
      <c r="O22" s="920"/>
      <c r="P22" s="921"/>
      <c r="Q22" s="970"/>
      <c r="R22" s="971"/>
      <c r="S22" s="971"/>
      <c r="T22" s="971"/>
      <c r="U22" s="971"/>
      <c r="V22" s="971"/>
      <c r="W22" s="971"/>
      <c r="X22" s="971"/>
      <c r="Y22" s="971"/>
      <c r="Z22" s="971"/>
      <c r="AA22" s="971"/>
      <c r="AB22" s="971"/>
      <c r="AC22" s="971"/>
      <c r="AD22" s="971"/>
      <c r="AE22" s="972"/>
      <c r="AF22" s="949"/>
      <c r="AG22" s="927"/>
      <c r="AH22" s="927"/>
      <c r="AI22" s="927"/>
      <c r="AJ22" s="950"/>
      <c r="AK22" s="973"/>
      <c r="AL22" s="971"/>
      <c r="AM22" s="971"/>
      <c r="AN22" s="971"/>
      <c r="AO22" s="971"/>
      <c r="AP22" s="971"/>
      <c r="AQ22" s="971"/>
      <c r="AR22" s="971"/>
      <c r="AS22" s="971"/>
      <c r="AT22" s="971"/>
      <c r="AU22" s="974"/>
      <c r="AV22" s="974"/>
      <c r="AW22" s="974"/>
      <c r="AX22" s="974"/>
      <c r="AY22" s="975"/>
      <c r="AZ22" s="954" t="s">
        <v>425</v>
      </c>
      <c r="BA22" s="954"/>
      <c r="BB22" s="954"/>
      <c r="BC22" s="954"/>
      <c r="BD22" s="955"/>
      <c r="BE22" s="67"/>
      <c r="BF22" s="67"/>
      <c r="BG22" s="67"/>
      <c r="BH22" s="67"/>
      <c r="BI22" s="67"/>
      <c r="BJ22" s="67"/>
      <c r="BK22" s="67"/>
      <c r="BL22" s="67"/>
      <c r="BM22" s="67"/>
      <c r="BN22" s="67"/>
      <c r="BO22" s="67"/>
      <c r="BP22" s="67"/>
      <c r="BQ22" s="52">
        <v>16</v>
      </c>
      <c r="BR22" s="72"/>
      <c r="BS22" s="919"/>
      <c r="BT22" s="920"/>
      <c r="BU22" s="920"/>
      <c r="BV22" s="920"/>
      <c r="BW22" s="920"/>
      <c r="BX22" s="920"/>
      <c r="BY22" s="920"/>
      <c r="BZ22" s="920"/>
      <c r="CA22" s="920"/>
      <c r="CB22" s="920"/>
      <c r="CC22" s="920"/>
      <c r="CD22" s="920"/>
      <c r="CE22" s="920"/>
      <c r="CF22" s="920"/>
      <c r="CG22" s="921"/>
      <c r="CH22" s="926"/>
      <c r="CI22" s="927"/>
      <c r="CJ22" s="927"/>
      <c r="CK22" s="927"/>
      <c r="CL22" s="937"/>
      <c r="CM22" s="926"/>
      <c r="CN22" s="927"/>
      <c r="CO22" s="927"/>
      <c r="CP22" s="927"/>
      <c r="CQ22" s="937"/>
      <c r="CR22" s="926"/>
      <c r="CS22" s="927"/>
      <c r="CT22" s="927"/>
      <c r="CU22" s="927"/>
      <c r="CV22" s="937"/>
      <c r="CW22" s="926"/>
      <c r="CX22" s="927"/>
      <c r="CY22" s="927"/>
      <c r="CZ22" s="927"/>
      <c r="DA22" s="937"/>
      <c r="DB22" s="926"/>
      <c r="DC22" s="927"/>
      <c r="DD22" s="927"/>
      <c r="DE22" s="927"/>
      <c r="DF22" s="937"/>
      <c r="DG22" s="926"/>
      <c r="DH22" s="927"/>
      <c r="DI22" s="927"/>
      <c r="DJ22" s="927"/>
      <c r="DK22" s="937"/>
      <c r="DL22" s="926"/>
      <c r="DM22" s="927"/>
      <c r="DN22" s="927"/>
      <c r="DO22" s="927"/>
      <c r="DP22" s="937"/>
      <c r="DQ22" s="926"/>
      <c r="DR22" s="927"/>
      <c r="DS22" s="927"/>
      <c r="DT22" s="927"/>
      <c r="DU22" s="937"/>
      <c r="DV22" s="919"/>
      <c r="DW22" s="920"/>
      <c r="DX22" s="920"/>
      <c r="DY22" s="920"/>
      <c r="DZ22" s="938"/>
      <c r="EA22" s="67"/>
    </row>
    <row r="23" spans="1:131" s="47" customFormat="1" ht="26.25" customHeight="1" x14ac:dyDescent="0.2">
      <c r="A23" s="53" t="s">
        <v>252</v>
      </c>
      <c r="B23" s="897" t="s">
        <v>115</v>
      </c>
      <c r="C23" s="898"/>
      <c r="D23" s="898"/>
      <c r="E23" s="898"/>
      <c r="F23" s="898"/>
      <c r="G23" s="898"/>
      <c r="H23" s="898"/>
      <c r="I23" s="898"/>
      <c r="J23" s="898"/>
      <c r="K23" s="898"/>
      <c r="L23" s="898"/>
      <c r="M23" s="898"/>
      <c r="N23" s="898"/>
      <c r="O23" s="898"/>
      <c r="P23" s="899"/>
      <c r="Q23" s="968">
        <v>35740</v>
      </c>
      <c r="R23" s="909"/>
      <c r="S23" s="909"/>
      <c r="T23" s="909"/>
      <c r="U23" s="909"/>
      <c r="V23" s="909">
        <v>34795</v>
      </c>
      <c r="W23" s="909"/>
      <c r="X23" s="909"/>
      <c r="Y23" s="909"/>
      <c r="Z23" s="909"/>
      <c r="AA23" s="909">
        <v>945</v>
      </c>
      <c r="AB23" s="909"/>
      <c r="AC23" s="909"/>
      <c r="AD23" s="909"/>
      <c r="AE23" s="969"/>
      <c r="AF23" s="940">
        <v>715</v>
      </c>
      <c r="AG23" s="909"/>
      <c r="AH23" s="909"/>
      <c r="AI23" s="909"/>
      <c r="AJ23" s="941"/>
      <c r="AK23" s="942"/>
      <c r="AL23" s="908"/>
      <c r="AM23" s="908"/>
      <c r="AN23" s="908"/>
      <c r="AO23" s="908"/>
      <c r="AP23" s="909">
        <v>33053</v>
      </c>
      <c r="AQ23" s="909"/>
      <c r="AR23" s="909"/>
      <c r="AS23" s="909"/>
      <c r="AT23" s="909"/>
      <c r="AU23" s="910"/>
      <c r="AV23" s="910"/>
      <c r="AW23" s="910"/>
      <c r="AX23" s="910"/>
      <c r="AY23" s="911"/>
      <c r="AZ23" s="944" t="s">
        <v>205</v>
      </c>
      <c r="BA23" s="904"/>
      <c r="BB23" s="904"/>
      <c r="BC23" s="904"/>
      <c r="BD23" s="945"/>
      <c r="BE23" s="67"/>
      <c r="BF23" s="67"/>
      <c r="BG23" s="67"/>
      <c r="BH23" s="67"/>
      <c r="BI23" s="67"/>
      <c r="BJ23" s="67"/>
      <c r="BK23" s="67"/>
      <c r="BL23" s="67"/>
      <c r="BM23" s="67"/>
      <c r="BN23" s="67"/>
      <c r="BO23" s="67"/>
      <c r="BP23" s="67"/>
      <c r="BQ23" s="52">
        <v>17</v>
      </c>
      <c r="BR23" s="72"/>
      <c r="BS23" s="919"/>
      <c r="BT23" s="920"/>
      <c r="BU23" s="920"/>
      <c r="BV23" s="920"/>
      <c r="BW23" s="920"/>
      <c r="BX23" s="920"/>
      <c r="BY23" s="920"/>
      <c r="BZ23" s="920"/>
      <c r="CA23" s="920"/>
      <c r="CB23" s="920"/>
      <c r="CC23" s="920"/>
      <c r="CD23" s="920"/>
      <c r="CE23" s="920"/>
      <c r="CF23" s="920"/>
      <c r="CG23" s="921"/>
      <c r="CH23" s="926"/>
      <c r="CI23" s="927"/>
      <c r="CJ23" s="927"/>
      <c r="CK23" s="927"/>
      <c r="CL23" s="937"/>
      <c r="CM23" s="926"/>
      <c r="CN23" s="927"/>
      <c r="CO23" s="927"/>
      <c r="CP23" s="927"/>
      <c r="CQ23" s="937"/>
      <c r="CR23" s="926"/>
      <c r="CS23" s="927"/>
      <c r="CT23" s="927"/>
      <c r="CU23" s="927"/>
      <c r="CV23" s="937"/>
      <c r="CW23" s="926"/>
      <c r="CX23" s="927"/>
      <c r="CY23" s="927"/>
      <c r="CZ23" s="927"/>
      <c r="DA23" s="937"/>
      <c r="DB23" s="926"/>
      <c r="DC23" s="927"/>
      <c r="DD23" s="927"/>
      <c r="DE23" s="927"/>
      <c r="DF23" s="937"/>
      <c r="DG23" s="926"/>
      <c r="DH23" s="927"/>
      <c r="DI23" s="927"/>
      <c r="DJ23" s="927"/>
      <c r="DK23" s="937"/>
      <c r="DL23" s="926"/>
      <c r="DM23" s="927"/>
      <c r="DN23" s="927"/>
      <c r="DO23" s="927"/>
      <c r="DP23" s="937"/>
      <c r="DQ23" s="926"/>
      <c r="DR23" s="927"/>
      <c r="DS23" s="927"/>
      <c r="DT23" s="927"/>
      <c r="DU23" s="937"/>
      <c r="DV23" s="919"/>
      <c r="DW23" s="920"/>
      <c r="DX23" s="920"/>
      <c r="DY23" s="920"/>
      <c r="DZ23" s="938"/>
      <c r="EA23" s="67"/>
    </row>
    <row r="24" spans="1:131" s="47" customFormat="1" ht="26.25" customHeight="1" x14ac:dyDescent="0.2">
      <c r="A24" s="966" t="s">
        <v>370</v>
      </c>
      <c r="B24" s="966"/>
      <c r="C24" s="966"/>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56"/>
      <c r="BA24" s="56"/>
      <c r="BB24" s="56"/>
      <c r="BC24" s="56"/>
      <c r="BD24" s="56"/>
      <c r="BE24" s="67"/>
      <c r="BF24" s="67"/>
      <c r="BG24" s="67"/>
      <c r="BH24" s="67"/>
      <c r="BI24" s="67"/>
      <c r="BJ24" s="67"/>
      <c r="BK24" s="67"/>
      <c r="BL24" s="67"/>
      <c r="BM24" s="67"/>
      <c r="BN24" s="67"/>
      <c r="BO24" s="67"/>
      <c r="BP24" s="67"/>
      <c r="BQ24" s="52">
        <v>18</v>
      </c>
      <c r="BR24" s="72"/>
      <c r="BS24" s="919"/>
      <c r="BT24" s="920"/>
      <c r="BU24" s="920"/>
      <c r="BV24" s="920"/>
      <c r="BW24" s="920"/>
      <c r="BX24" s="920"/>
      <c r="BY24" s="920"/>
      <c r="BZ24" s="920"/>
      <c r="CA24" s="920"/>
      <c r="CB24" s="920"/>
      <c r="CC24" s="920"/>
      <c r="CD24" s="920"/>
      <c r="CE24" s="920"/>
      <c r="CF24" s="920"/>
      <c r="CG24" s="921"/>
      <c r="CH24" s="926"/>
      <c r="CI24" s="927"/>
      <c r="CJ24" s="927"/>
      <c r="CK24" s="927"/>
      <c r="CL24" s="937"/>
      <c r="CM24" s="926"/>
      <c r="CN24" s="927"/>
      <c r="CO24" s="927"/>
      <c r="CP24" s="927"/>
      <c r="CQ24" s="937"/>
      <c r="CR24" s="926"/>
      <c r="CS24" s="927"/>
      <c r="CT24" s="927"/>
      <c r="CU24" s="927"/>
      <c r="CV24" s="937"/>
      <c r="CW24" s="926"/>
      <c r="CX24" s="927"/>
      <c r="CY24" s="927"/>
      <c r="CZ24" s="927"/>
      <c r="DA24" s="937"/>
      <c r="DB24" s="926"/>
      <c r="DC24" s="927"/>
      <c r="DD24" s="927"/>
      <c r="DE24" s="927"/>
      <c r="DF24" s="937"/>
      <c r="DG24" s="926"/>
      <c r="DH24" s="927"/>
      <c r="DI24" s="927"/>
      <c r="DJ24" s="927"/>
      <c r="DK24" s="937"/>
      <c r="DL24" s="926"/>
      <c r="DM24" s="927"/>
      <c r="DN24" s="927"/>
      <c r="DO24" s="927"/>
      <c r="DP24" s="937"/>
      <c r="DQ24" s="926"/>
      <c r="DR24" s="927"/>
      <c r="DS24" s="927"/>
      <c r="DT24" s="927"/>
      <c r="DU24" s="937"/>
      <c r="DV24" s="919"/>
      <c r="DW24" s="920"/>
      <c r="DX24" s="920"/>
      <c r="DY24" s="920"/>
      <c r="DZ24" s="938"/>
      <c r="EA24" s="67"/>
    </row>
    <row r="25" spans="1:131" ht="26.25" customHeight="1" x14ac:dyDescent="0.2">
      <c r="A25" s="967" t="s">
        <v>390</v>
      </c>
      <c r="B25" s="967"/>
      <c r="C25" s="967"/>
      <c r="D25" s="967"/>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c r="AL25" s="967"/>
      <c r="AM25" s="967"/>
      <c r="AN25" s="967"/>
      <c r="AO25" s="967"/>
      <c r="AP25" s="967"/>
      <c r="AQ25" s="967"/>
      <c r="AR25" s="967"/>
      <c r="AS25" s="967"/>
      <c r="AT25" s="967"/>
      <c r="AU25" s="967"/>
      <c r="AV25" s="967"/>
      <c r="AW25" s="967"/>
      <c r="AX25" s="967"/>
      <c r="AY25" s="967"/>
      <c r="AZ25" s="967"/>
      <c r="BA25" s="967"/>
      <c r="BB25" s="967"/>
      <c r="BC25" s="967"/>
      <c r="BD25" s="967"/>
      <c r="BE25" s="967"/>
      <c r="BF25" s="967"/>
      <c r="BG25" s="967"/>
      <c r="BH25" s="967"/>
      <c r="BI25" s="967"/>
      <c r="BJ25" s="56"/>
      <c r="BK25" s="56"/>
      <c r="BL25" s="56"/>
      <c r="BM25" s="56"/>
      <c r="BN25" s="56"/>
      <c r="BO25" s="55"/>
      <c r="BP25" s="55"/>
      <c r="BQ25" s="52">
        <v>19</v>
      </c>
      <c r="BR25" s="72"/>
      <c r="BS25" s="919"/>
      <c r="BT25" s="920"/>
      <c r="BU25" s="920"/>
      <c r="BV25" s="920"/>
      <c r="BW25" s="920"/>
      <c r="BX25" s="920"/>
      <c r="BY25" s="920"/>
      <c r="BZ25" s="920"/>
      <c r="CA25" s="920"/>
      <c r="CB25" s="920"/>
      <c r="CC25" s="920"/>
      <c r="CD25" s="920"/>
      <c r="CE25" s="920"/>
      <c r="CF25" s="920"/>
      <c r="CG25" s="921"/>
      <c r="CH25" s="926"/>
      <c r="CI25" s="927"/>
      <c r="CJ25" s="927"/>
      <c r="CK25" s="927"/>
      <c r="CL25" s="937"/>
      <c r="CM25" s="926"/>
      <c r="CN25" s="927"/>
      <c r="CO25" s="927"/>
      <c r="CP25" s="927"/>
      <c r="CQ25" s="937"/>
      <c r="CR25" s="926"/>
      <c r="CS25" s="927"/>
      <c r="CT25" s="927"/>
      <c r="CU25" s="927"/>
      <c r="CV25" s="937"/>
      <c r="CW25" s="926"/>
      <c r="CX25" s="927"/>
      <c r="CY25" s="927"/>
      <c r="CZ25" s="927"/>
      <c r="DA25" s="937"/>
      <c r="DB25" s="926"/>
      <c r="DC25" s="927"/>
      <c r="DD25" s="927"/>
      <c r="DE25" s="927"/>
      <c r="DF25" s="937"/>
      <c r="DG25" s="926"/>
      <c r="DH25" s="927"/>
      <c r="DI25" s="927"/>
      <c r="DJ25" s="927"/>
      <c r="DK25" s="937"/>
      <c r="DL25" s="926"/>
      <c r="DM25" s="927"/>
      <c r="DN25" s="927"/>
      <c r="DO25" s="927"/>
      <c r="DP25" s="937"/>
      <c r="DQ25" s="926"/>
      <c r="DR25" s="927"/>
      <c r="DS25" s="927"/>
      <c r="DT25" s="927"/>
      <c r="DU25" s="937"/>
      <c r="DV25" s="919"/>
      <c r="DW25" s="920"/>
      <c r="DX25" s="920"/>
      <c r="DY25" s="920"/>
      <c r="DZ25" s="938"/>
      <c r="EA25" s="48"/>
    </row>
    <row r="26" spans="1:131" ht="26.25" customHeight="1" x14ac:dyDescent="0.2">
      <c r="A26" s="665" t="s">
        <v>402</v>
      </c>
      <c r="B26" s="666"/>
      <c r="C26" s="666"/>
      <c r="D26" s="666"/>
      <c r="E26" s="666"/>
      <c r="F26" s="666"/>
      <c r="G26" s="666"/>
      <c r="H26" s="666"/>
      <c r="I26" s="666"/>
      <c r="J26" s="666"/>
      <c r="K26" s="666"/>
      <c r="L26" s="666"/>
      <c r="M26" s="666"/>
      <c r="N26" s="666"/>
      <c r="O26" s="666"/>
      <c r="P26" s="667"/>
      <c r="Q26" s="657" t="s">
        <v>427</v>
      </c>
      <c r="R26" s="658"/>
      <c r="S26" s="658"/>
      <c r="T26" s="658"/>
      <c r="U26" s="659"/>
      <c r="V26" s="657" t="s">
        <v>428</v>
      </c>
      <c r="W26" s="658"/>
      <c r="X26" s="658"/>
      <c r="Y26" s="658"/>
      <c r="Z26" s="659"/>
      <c r="AA26" s="657" t="s">
        <v>429</v>
      </c>
      <c r="AB26" s="658"/>
      <c r="AC26" s="658"/>
      <c r="AD26" s="658"/>
      <c r="AE26" s="658"/>
      <c r="AF26" s="671" t="s">
        <v>249</v>
      </c>
      <c r="AG26" s="672"/>
      <c r="AH26" s="672"/>
      <c r="AI26" s="672"/>
      <c r="AJ26" s="673"/>
      <c r="AK26" s="658" t="s">
        <v>369</v>
      </c>
      <c r="AL26" s="658"/>
      <c r="AM26" s="658"/>
      <c r="AN26" s="658"/>
      <c r="AO26" s="659"/>
      <c r="AP26" s="657" t="s">
        <v>352</v>
      </c>
      <c r="AQ26" s="658"/>
      <c r="AR26" s="658"/>
      <c r="AS26" s="658"/>
      <c r="AT26" s="659"/>
      <c r="AU26" s="657" t="s">
        <v>430</v>
      </c>
      <c r="AV26" s="658"/>
      <c r="AW26" s="658"/>
      <c r="AX26" s="658"/>
      <c r="AY26" s="659"/>
      <c r="AZ26" s="657" t="s">
        <v>431</v>
      </c>
      <c r="BA26" s="658"/>
      <c r="BB26" s="658"/>
      <c r="BC26" s="658"/>
      <c r="BD26" s="659"/>
      <c r="BE26" s="657" t="s">
        <v>407</v>
      </c>
      <c r="BF26" s="658"/>
      <c r="BG26" s="658"/>
      <c r="BH26" s="658"/>
      <c r="BI26" s="663"/>
      <c r="BJ26" s="56"/>
      <c r="BK26" s="56"/>
      <c r="BL26" s="56"/>
      <c r="BM26" s="56"/>
      <c r="BN26" s="56"/>
      <c r="BO26" s="55"/>
      <c r="BP26" s="55"/>
      <c r="BQ26" s="52">
        <v>20</v>
      </c>
      <c r="BR26" s="72"/>
      <c r="BS26" s="919"/>
      <c r="BT26" s="920"/>
      <c r="BU26" s="920"/>
      <c r="BV26" s="920"/>
      <c r="BW26" s="920"/>
      <c r="BX26" s="920"/>
      <c r="BY26" s="920"/>
      <c r="BZ26" s="920"/>
      <c r="CA26" s="920"/>
      <c r="CB26" s="920"/>
      <c r="CC26" s="920"/>
      <c r="CD26" s="920"/>
      <c r="CE26" s="920"/>
      <c r="CF26" s="920"/>
      <c r="CG26" s="921"/>
      <c r="CH26" s="926"/>
      <c r="CI26" s="927"/>
      <c r="CJ26" s="927"/>
      <c r="CK26" s="927"/>
      <c r="CL26" s="937"/>
      <c r="CM26" s="926"/>
      <c r="CN26" s="927"/>
      <c r="CO26" s="927"/>
      <c r="CP26" s="927"/>
      <c r="CQ26" s="937"/>
      <c r="CR26" s="926"/>
      <c r="CS26" s="927"/>
      <c r="CT26" s="927"/>
      <c r="CU26" s="927"/>
      <c r="CV26" s="937"/>
      <c r="CW26" s="926"/>
      <c r="CX26" s="927"/>
      <c r="CY26" s="927"/>
      <c r="CZ26" s="927"/>
      <c r="DA26" s="937"/>
      <c r="DB26" s="926"/>
      <c r="DC26" s="927"/>
      <c r="DD26" s="927"/>
      <c r="DE26" s="927"/>
      <c r="DF26" s="937"/>
      <c r="DG26" s="926"/>
      <c r="DH26" s="927"/>
      <c r="DI26" s="927"/>
      <c r="DJ26" s="927"/>
      <c r="DK26" s="937"/>
      <c r="DL26" s="926"/>
      <c r="DM26" s="927"/>
      <c r="DN26" s="927"/>
      <c r="DO26" s="927"/>
      <c r="DP26" s="937"/>
      <c r="DQ26" s="926"/>
      <c r="DR26" s="927"/>
      <c r="DS26" s="927"/>
      <c r="DT26" s="927"/>
      <c r="DU26" s="937"/>
      <c r="DV26" s="919"/>
      <c r="DW26" s="920"/>
      <c r="DX26" s="920"/>
      <c r="DY26" s="920"/>
      <c r="DZ26" s="938"/>
      <c r="EA26" s="48"/>
    </row>
    <row r="27" spans="1:131" ht="26.25" customHeight="1" x14ac:dyDescent="0.2">
      <c r="A27" s="668"/>
      <c r="B27" s="669"/>
      <c r="C27" s="669"/>
      <c r="D27" s="669"/>
      <c r="E27" s="669"/>
      <c r="F27" s="669"/>
      <c r="G27" s="669"/>
      <c r="H27" s="669"/>
      <c r="I27" s="669"/>
      <c r="J27" s="669"/>
      <c r="K27" s="669"/>
      <c r="L27" s="669"/>
      <c r="M27" s="669"/>
      <c r="N27" s="669"/>
      <c r="O27" s="669"/>
      <c r="P27" s="670"/>
      <c r="Q27" s="660"/>
      <c r="R27" s="661"/>
      <c r="S27" s="661"/>
      <c r="T27" s="661"/>
      <c r="U27" s="662"/>
      <c r="V27" s="660"/>
      <c r="W27" s="661"/>
      <c r="X27" s="661"/>
      <c r="Y27" s="661"/>
      <c r="Z27" s="662"/>
      <c r="AA27" s="660"/>
      <c r="AB27" s="661"/>
      <c r="AC27" s="661"/>
      <c r="AD27" s="661"/>
      <c r="AE27" s="661"/>
      <c r="AF27" s="674"/>
      <c r="AG27" s="675"/>
      <c r="AH27" s="675"/>
      <c r="AI27" s="675"/>
      <c r="AJ27" s="676"/>
      <c r="AK27" s="661"/>
      <c r="AL27" s="661"/>
      <c r="AM27" s="661"/>
      <c r="AN27" s="661"/>
      <c r="AO27" s="662"/>
      <c r="AP27" s="660"/>
      <c r="AQ27" s="661"/>
      <c r="AR27" s="661"/>
      <c r="AS27" s="661"/>
      <c r="AT27" s="662"/>
      <c r="AU27" s="660"/>
      <c r="AV27" s="661"/>
      <c r="AW27" s="661"/>
      <c r="AX27" s="661"/>
      <c r="AY27" s="662"/>
      <c r="AZ27" s="660"/>
      <c r="BA27" s="661"/>
      <c r="BB27" s="661"/>
      <c r="BC27" s="661"/>
      <c r="BD27" s="662"/>
      <c r="BE27" s="660"/>
      <c r="BF27" s="661"/>
      <c r="BG27" s="661"/>
      <c r="BH27" s="661"/>
      <c r="BI27" s="664"/>
      <c r="BJ27" s="56"/>
      <c r="BK27" s="56"/>
      <c r="BL27" s="56"/>
      <c r="BM27" s="56"/>
      <c r="BN27" s="56"/>
      <c r="BO27" s="55"/>
      <c r="BP27" s="55"/>
      <c r="BQ27" s="52">
        <v>21</v>
      </c>
      <c r="BR27" s="72"/>
      <c r="BS27" s="919"/>
      <c r="BT27" s="920"/>
      <c r="BU27" s="920"/>
      <c r="BV27" s="920"/>
      <c r="BW27" s="920"/>
      <c r="BX27" s="920"/>
      <c r="BY27" s="920"/>
      <c r="BZ27" s="920"/>
      <c r="CA27" s="920"/>
      <c r="CB27" s="920"/>
      <c r="CC27" s="920"/>
      <c r="CD27" s="920"/>
      <c r="CE27" s="920"/>
      <c r="CF27" s="920"/>
      <c r="CG27" s="921"/>
      <c r="CH27" s="926"/>
      <c r="CI27" s="927"/>
      <c r="CJ27" s="927"/>
      <c r="CK27" s="927"/>
      <c r="CL27" s="937"/>
      <c r="CM27" s="926"/>
      <c r="CN27" s="927"/>
      <c r="CO27" s="927"/>
      <c r="CP27" s="927"/>
      <c r="CQ27" s="937"/>
      <c r="CR27" s="926"/>
      <c r="CS27" s="927"/>
      <c r="CT27" s="927"/>
      <c r="CU27" s="927"/>
      <c r="CV27" s="937"/>
      <c r="CW27" s="926"/>
      <c r="CX27" s="927"/>
      <c r="CY27" s="927"/>
      <c r="CZ27" s="927"/>
      <c r="DA27" s="937"/>
      <c r="DB27" s="926"/>
      <c r="DC27" s="927"/>
      <c r="DD27" s="927"/>
      <c r="DE27" s="927"/>
      <c r="DF27" s="937"/>
      <c r="DG27" s="926"/>
      <c r="DH27" s="927"/>
      <c r="DI27" s="927"/>
      <c r="DJ27" s="927"/>
      <c r="DK27" s="937"/>
      <c r="DL27" s="926"/>
      <c r="DM27" s="927"/>
      <c r="DN27" s="927"/>
      <c r="DO27" s="927"/>
      <c r="DP27" s="937"/>
      <c r="DQ27" s="926"/>
      <c r="DR27" s="927"/>
      <c r="DS27" s="927"/>
      <c r="DT27" s="927"/>
      <c r="DU27" s="937"/>
      <c r="DV27" s="919"/>
      <c r="DW27" s="920"/>
      <c r="DX27" s="920"/>
      <c r="DY27" s="920"/>
      <c r="DZ27" s="938"/>
      <c r="EA27" s="48"/>
    </row>
    <row r="28" spans="1:131" ht="26.25" customHeight="1" x14ac:dyDescent="0.2">
      <c r="A28" s="54">
        <v>1</v>
      </c>
      <c r="B28" s="930" t="s">
        <v>432</v>
      </c>
      <c r="C28" s="931"/>
      <c r="D28" s="931"/>
      <c r="E28" s="931"/>
      <c r="F28" s="931"/>
      <c r="G28" s="931"/>
      <c r="H28" s="931"/>
      <c r="I28" s="931"/>
      <c r="J28" s="931"/>
      <c r="K28" s="931"/>
      <c r="L28" s="931"/>
      <c r="M28" s="931"/>
      <c r="N28" s="931"/>
      <c r="O28" s="931"/>
      <c r="P28" s="932"/>
      <c r="Q28" s="957">
        <v>7113</v>
      </c>
      <c r="R28" s="958"/>
      <c r="S28" s="958"/>
      <c r="T28" s="958"/>
      <c r="U28" s="958"/>
      <c r="V28" s="958">
        <v>6962</v>
      </c>
      <c r="W28" s="958"/>
      <c r="X28" s="958"/>
      <c r="Y28" s="958"/>
      <c r="Z28" s="958"/>
      <c r="AA28" s="958">
        <v>151</v>
      </c>
      <c r="AB28" s="958"/>
      <c r="AC28" s="958"/>
      <c r="AD28" s="958"/>
      <c r="AE28" s="959"/>
      <c r="AF28" s="960">
        <v>151</v>
      </c>
      <c r="AG28" s="958"/>
      <c r="AH28" s="958"/>
      <c r="AI28" s="958"/>
      <c r="AJ28" s="961"/>
      <c r="AK28" s="962">
        <v>600</v>
      </c>
      <c r="AL28" s="958"/>
      <c r="AM28" s="958"/>
      <c r="AN28" s="958"/>
      <c r="AO28" s="958"/>
      <c r="AP28" s="958" t="s">
        <v>205</v>
      </c>
      <c r="AQ28" s="958"/>
      <c r="AR28" s="958"/>
      <c r="AS28" s="958"/>
      <c r="AT28" s="958"/>
      <c r="AU28" s="958" t="s">
        <v>205</v>
      </c>
      <c r="AV28" s="958"/>
      <c r="AW28" s="958"/>
      <c r="AX28" s="958"/>
      <c r="AY28" s="958"/>
      <c r="AZ28" s="963" t="s">
        <v>205</v>
      </c>
      <c r="BA28" s="963"/>
      <c r="BB28" s="963"/>
      <c r="BC28" s="963"/>
      <c r="BD28" s="963"/>
      <c r="BE28" s="964"/>
      <c r="BF28" s="964"/>
      <c r="BG28" s="964"/>
      <c r="BH28" s="964"/>
      <c r="BI28" s="965"/>
      <c r="BJ28" s="56"/>
      <c r="BK28" s="56"/>
      <c r="BL28" s="56"/>
      <c r="BM28" s="56"/>
      <c r="BN28" s="56"/>
      <c r="BO28" s="55"/>
      <c r="BP28" s="55"/>
      <c r="BQ28" s="52">
        <v>22</v>
      </c>
      <c r="BR28" s="72"/>
      <c r="BS28" s="919"/>
      <c r="BT28" s="920"/>
      <c r="BU28" s="920"/>
      <c r="BV28" s="920"/>
      <c r="BW28" s="920"/>
      <c r="BX28" s="920"/>
      <c r="BY28" s="920"/>
      <c r="BZ28" s="920"/>
      <c r="CA28" s="920"/>
      <c r="CB28" s="920"/>
      <c r="CC28" s="920"/>
      <c r="CD28" s="920"/>
      <c r="CE28" s="920"/>
      <c r="CF28" s="920"/>
      <c r="CG28" s="921"/>
      <c r="CH28" s="926"/>
      <c r="CI28" s="927"/>
      <c r="CJ28" s="927"/>
      <c r="CK28" s="927"/>
      <c r="CL28" s="937"/>
      <c r="CM28" s="926"/>
      <c r="CN28" s="927"/>
      <c r="CO28" s="927"/>
      <c r="CP28" s="927"/>
      <c r="CQ28" s="937"/>
      <c r="CR28" s="926"/>
      <c r="CS28" s="927"/>
      <c r="CT28" s="927"/>
      <c r="CU28" s="927"/>
      <c r="CV28" s="937"/>
      <c r="CW28" s="926"/>
      <c r="CX28" s="927"/>
      <c r="CY28" s="927"/>
      <c r="CZ28" s="927"/>
      <c r="DA28" s="937"/>
      <c r="DB28" s="926"/>
      <c r="DC28" s="927"/>
      <c r="DD28" s="927"/>
      <c r="DE28" s="927"/>
      <c r="DF28" s="937"/>
      <c r="DG28" s="926"/>
      <c r="DH28" s="927"/>
      <c r="DI28" s="927"/>
      <c r="DJ28" s="927"/>
      <c r="DK28" s="937"/>
      <c r="DL28" s="926"/>
      <c r="DM28" s="927"/>
      <c r="DN28" s="927"/>
      <c r="DO28" s="927"/>
      <c r="DP28" s="937"/>
      <c r="DQ28" s="926"/>
      <c r="DR28" s="927"/>
      <c r="DS28" s="927"/>
      <c r="DT28" s="927"/>
      <c r="DU28" s="937"/>
      <c r="DV28" s="919"/>
      <c r="DW28" s="920"/>
      <c r="DX28" s="920"/>
      <c r="DY28" s="920"/>
      <c r="DZ28" s="938"/>
      <c r="EA28" s="48"/>
    </row>
    <row r="29" spans="1:131" ht="26.25" customHeight="1" x14ac:dyDescent="0.2">
      <c r="A29" s="54">
        <v>2</v>
      </c>
      <c r="B29" s="919" t="s">
        <v>322</v>
      </c>
      <c r="C29" s="920"/>
      <c r="D29" s="920"/>
      <c r="E29" s="920"/>
      <c r="F29" s="920"/>
      <c r="G29" s="920"/>
      <c r="H29" s="920"/>
      <c r="I29" s="920"/>
      <c r="J29" s="920"/>
      <c r="K29" s="920"/>
      <c r="L29" s="920"/>
      <c r="M29" s="920"/>
      <c r="N29" s="920"/>
      <c r="O29" s="920"/>
      <c r="P29" s="921"/>
      <c r="Q29" s="922">
        <v>240</v>
      </c>
      <c r="R29" s="923"/>
      <c r="S29" s="923"/>
      <c r="T29" s="923"/>
      <c r="U29" s="923"/>
      <c r="V29" s="923">
        <v>239</v>
      </c>
      <c r="W29" s="923"/>
      <c r="X29" s="923"/>
      <c r="Y29" s="923"/>
      <c r="Z29" s="923"/>
      <c r="AA29" s="923">
        <v>1</v>
      </c>
      <c r="AB29" s="923"/>
      <c r="AC29" s="923"/>
      <c r="AD29" s="923"/>
      <c r="AE29" s="929"/>
      <c r="AF29" s="949">
        <v>1</v>
      </c>
      <c r="AG29" s="927"/>
      <c r="AH29" s="927"/>
      <c r="AI29" s="927"/>
      <c r="AJ29" s="950"/>
      <c r="AK29" s="928">
        <v>145</v>
      </c>
      <c r="AL29" s="923"/>
      <c r="AM29" s="923"/>
      <c r="AN29" s="923"/>
      <c r="AO29" s="923"/>
      <c r="AP29" s="923">
        <v>3</v>
      </c>
      <c r="AQ29" s="923"/>
      <c r="AR29" s="923"/>
      <c r="AS29" s="923"/>
      <c r="AT29" s="923"/>
      <c r="AU29" s="923" t="s">
        <v>205</v>
      </c>
      <c r="AV29" s="923"/>
      <c r="AW29" s="923"/>
      <c r="AX29" s="923"/>
      <c r="AY29" s="923"/>
      <c r="AZ29" s="956" t="s">
        <v>205</v>
      </c>
      <c r="BA29" s="956"/>
      <c r="BB29" s="956"/>
      <c r="BC29" s="956"/>
      <c r="BD29" s="956"/>
      <c r="BE29" s="924"/>
      <c r="BF29" s="924"/>
      <c r="BG29" s="924"/>
      <c r="BH29" s="924"/>
      <c r="BI29" s="925"/>
      <c r="BJ29" s="56"/>
      <c r="BK29" s="56"/>
      <c r="BL29" s="56"/>
      <c r="BM29" s="56"/>
      <c r="BN29" s="56"/>
      <c r="BO29" s="55"/>
      <c r="BP29" s="55"/>
      <c r="BQ29" s="52">
        <v>23</v>
      </c>
      <c r="BR29" s="72"/>
      <c r="BS29" s="919"/>
      <c r="BT29" s="920"/>
      <c r="BU29" s="920"/>
      <c r="BV29" s="920"/>
      <c r="BW29" s="920"/>
      <c r="BX29" s="920"/>
      <c r="BY29" s="920"/>
      <c r="BZ29" s="920"/>
      <c r="CA29" s="920"/>
      <c r="CB29" s="920"/>
      <c r="CC29" s="920"/>
      <c r="CD29" s="920"/>
      <c r="CE29" s="920"/>
      <c r="CF29" s="920"/>
      <c r="CG29" s="921"/>
      <c r="CH29" s="926"/>
      <c r="CI29" s="927"/>
      <c r="CJ29" s="927"/>
      <c r="CK29" s="927"/>
      <c r="CL29" s="937"/>
      <c r="CM29" s="926"/>
      <c r="CN29" s="927"/>
      <c r="CO29" s="927"/>
      <c r="CP29" s="927"/>
      <c r="CQ29" s="937"/>
      <c r="CR29" s="926"/>
      <c r="CS29" s="927"/>
      <c r="CT29" s="927"/>
      <c r="CU29" s="927"/>
      <c r="CV29" s="937"/>
      <c r="CW29" s="926"/>
      <c r="CX29" s="927"/>
      <c r="CY29" s="927"/>
      <c r="CZ29" s="927"/>
      <c r="DA29" s="937"/>
      <c r="DB29" s="926"/>
      <c r="DC29" s="927"/>
      <c r="DD29" s="927"/>
      <c r="DE29" s="927"/>
      <c r="DF29" s="937"/>
      <c r="DG29" s="926"/>
      <c r="DH29" s="927"/>
      <c r="DI29" s="927"/>
      <c r="DJ29" s="927"/>
      <c r="DK29" s="937"/>
      <c r="DL29" s="926"/>
      <c r="DM29" s="927"/>
      <c r="DN29" s="927"/>
      <c r="DO29" s="927"/>
      <c r="DP29" s="937"/>
      <c r="DQ29" s="926"/>
      <c r="DR29" s="927"/>
      <c r="DS29" s="927"/>
      <c r="DT29" s="927"/>
      <c r="DU29" s="937"/>
      <c r="DV29" s="919"/>
      <c r="DW29" s="920"/>
      <c r="DX29" s="920"/>
      <c r="DY29" s="920"/>
      <c r="DZ29" s="938"/>
      <c r="EA29" s="48"/>
    </row>
    <row r="30" spans="1:131" ht="26.25" customHeight="1" x14ac:dyDescent="0.2">
      <c r="A30" s="54">
        <v>3</v>
      </c>
      <c r="B30" s="919" t="s">
        <v>397</v>
      </c>
      <c r="C30" s="920"/>
      <c r="D30" s="920"/>
      <c r="E30" s="920"/>
      <c r="F30" s="920"/>
      <c r="G30" s="920"/>
      <c r="H30" s="920"/>
      <c r="I30" s="920"/>
      <c r="J30" s="920"/>
      <c r="K30" s="920"/>
      <c r="L30" s="920"/>
      <c r="M30" s="920"/>
      <c r="N30" s="920"/>
      <c r="O30" s="920"/>
      <c r="P30" s="921"/>
      <c r="Q30" s="922">
        <v>5629</v>
      </c>
      <c r="R30" s="923"/>
      <c r="S30" s="923"/>
      <c r="T30" s="923"/>
      <c r="U30" s="923"/>
      <c r="V30" s="923">
        <v>5445</v>
      </c>
      <c r="W30" s="923"/>
      <c r="X30" s="923"/>
      <c r="Y30" s="923"/>
      <c r="Z30" s="923"/>
      <c r="AA30" s="923">
        <v>183</v>
      </c>
      <c r="AB30" s="923"/>
      <c r="AC30" s="923"/>
      <c r="AD30" s="923"/>
      <c r="AE30" s="929"/>
      <c r="AF30" s="949">
        <v>183</v>
      </c>
      <c r="AG30" s="927"/>
      <c r="AH30" s="927"/>
      <c r="AI30" s="927"/>
      <c r="AJ30" s="950"/>
      <c r="AK30" s="928">
        <v>895</v>
      </c>
      <c r="AL30" s="923"/>
      <c r="AM30" s="923"/>
      <c r="AN30" s="923"/>
      <c r="AO30" s="923"/>
      <c r="AP30" s="923" t="s">
        <v>205</v>
      </c>
      <c r="AQ30" s="923"/>
      <c r="AR30" s="923"/>
      <c r="AS30" s="923"/>
      <c r="AT30" s="923"/>
      <c r="AU30" s="923" t="s">
        <v>205</v>
      </c>
      <c r="AV30" s="923"/>
      <c r="AW30" s="923"/>
      <c r="AX30" s="923"/>
      <c r="AY30" s="923"/>
      <c r="AZ30" s="956" t="s">
        <v>205</v>
      </c>
      <c r="BA30" s="956"/>
      <c r="BB30" s="956"/>
      <c r="BC30" s="956"/>
      <c r="BD30" s="956"/>
      <c r="BE30" s="924"/>
      <c r="BF30" s="924"/>
      <c r="BG30" s="924"/>
      <c r="BH30" s="924"/>
      <c r="BI30" s="925"/>
      <c r="BJ30" s="56"/>
      <c r="BK30" s="56"/>
      <c r="BL30" s="56"/>
      <c r="BM30" s="56"/>
      <c r="BN30" s="56"/>
      <c r="BO30" s="55"/>
      <c r="BP30" s="55"/>
      <c r="BQ30" s="52">
        <v>24</v>
      </c>
      <c r="BR30" s="72"/>
      <c r="BS30" s="919"/>
      <c r="BT30" s="920"/>
      <c r="BU30" s="920"/>
      <c r="BV30" s="920"/>
      <c r="BW30" s="920"/>
      <c r="BX30" s="920"/>
      <c r="BY30" s="920"/>
      <c r="BZ30" s="920"/>
      <c r="CA30" s="920"/>
      <c r="CB30" s="920"/>
      <c r="CC30" s="920"/>
      <c r="CD30" s="920"/>
      <c r="CE30" s="920"/>
      <c r="CF30" s="920"/>
      <c r="CG30" s="921"/>
      <c r="CH30" s="926"/>
      <c r="CI30" s="927"/>
      <c r="CJ30" s="927"/>
      <c r="CK30" s="927"/>
      <c r="CL30" s="937"/>
      <c r="CM30" s="926"/>
      <c r="CN30" s="927"/>
      <c r="CO30" s="927"/>
      <c r="CP30" s="927"/>
      <c r="CQ30" s="937"/>
      <c r="CR30" s="926"/>
      <c r="CS30" s="927"/>
      <c r="CT30" s="927"/>
      <c r="CU30" s="927"/>
      <c r="CV30" s="937"/>
      <c r="CW30" s="926"/>
      <c r="CX30" s="927"/>
      <c r="CY30" s="927"/>
      <c r="CZ30" s="927"/>
      <c r="DA30" s="937"/>
      <c r="DB30" s="926"/>
      <c r="DC30" s="927"/>
      <c r="DD30" s="927"/>
      <c r="DE30" s="927"/>
      <c r="DF30" s="937"/>
      <c r="DG30" s="926"/>
      <c r="DH30" s="927"/>
      <c r="DI30" s="927"/>
      <c r="DJ30" s="927"/>
      <c r="DK30" s="937"/>
      <c r="DL30" s="926"/>
      <c r="DM30" s="927"/>
      <c r="DN30" s="927"/>
      <c r="DO30" s="927"/>
      <c r="DP30" s="937"/>
      <c r="DQ30" s="926"/>
      <c r="DR30" s="927"/>
      <c r="DS30" s="927"/>
      <c r="DT30" s="927"/>
      <c r="DU30" s="937"/>
      <c r="DV30" s="919"/>
      <c r="DW30" s="920"/>
      <c r="DX30" s="920"/>
      <c r="DY30" s="920"/>
      <c r="DZ30" s="938"/>
      <c r="EA30" s="48"/>
    </row>
    <row r="31" spans="1:131" ht="26.25" customHeight="1" x14ac:dyDescent="0.2">
      <c r="A31" s="54">
        <v>4</v>
      </c>
      <c r="B31" s="919" t="s">
        <v>245</v>
      </c>
      <c r="C31" s="920"/>
      <c r="D31" s="920"/>
      <c r="E31" s="920"/>
      <c r="F31" s="920"/>
      <c r="G31" s="920"/>
      <c r="H31" s="920"/>
      <c r="I31" s="920"/>
      <c r="J31" s="920"/>
      <c r="K31" s="920"/>
      <c r="L31" s="920"/>
      <c r="M31" s="920"/>
      <c r="N31" s="920"/>
      <c r="O31" s="920"/>
      <c r="P31" s="921"/>
      <c r="Q31" s="922">
        <v>36</v>
      </c>
      <c r="R31" s="923"/>
      <c r="S31" s="923"/>
      <c r="T31" s="923"/>
      <c r="U31" s="923"/>
      <c r="V31" s="923">
        <v>36</v>
      </c>
      <c r="W31" s="923"/>
      <c r="X31" s="923"/>
      <c r="Y31" s="923"/>
      <c r="Z31" s="923"/>
      <c r="AA31" s="923" t="s">
        <v>205</v>
      </c>
      <c r="AB31" s="923"/>
      <c r="AC31" s="923"/>
      <c r="AD31" s="923"/>
      <c r="AE31" s="929"/>
      <c r="AF31" s="949" t="s">
        <v>205</v>
      </c>
      <c r="AG31" s="927"/>
      <c r="AH31" s="927"/>
      <c r="AI31" s="927"/>
      <c r="AJ31" s="950"/>
      <c r="AK31" s="928">
        <v>16</v>
      </c>
      <c r="AL31" s="923"/>
      <c r="AM31" s="923"/>
      <c r="AN31" s="923"/>
      <c r="AO31" s="923"/>
      <c r="AP31" s="923" t="s">
        <v>205</v>
      </c>
      <c r="AQ31" s="923"/>
      <c r="AR31" s="923"/>
      <c r="AS31" s="923"/>
      <c r="AT31" s="923"/>
      <c r="AU31" s="923" t="s">
        <v>205</v>
      </c>
      <c r="AV31" s="923"/>
      <c r="AW31" s="923"/>
      <c r="AX31" s="923"/>
      <c r="AY31" s="923"/>
      <c r="AZ31" s="956" t="s">
        <v>205</v>
      </c>
      <c r="BA31" s="956"/>
      <c r="BB31" s="956"/>
      <c r="BC31" s="956"/>
      <c r="BD31" s="956"/>
      <c r="BE31" s="924"/>
      <c r="BF31" s="924"/>
      <c r="BG31" s="924"/>
      <c r="BH31" s="924"/>
      <c r="BI31" s="925"/>
      <c r="BJ31" s="56"/>
      <c r="BK31" s="56"/>
      <c r="BL31" s="56"/>
      <c r="BM31" s="56"/>
      <c r="BN31" s="56"/>
      <c r="BO31" s="55"/>
      <c r="BP31" s="55"/>
      <c r="BQ31" s="52">
        <v>25</v>
      </c>
      <c r="BR31" s="72"/>
      <c r="BS31" s="919"/>
      <c r="BT31" s="920"/>
      <c r="BU31" s="920"/>
      <c r="BV31" s="920"/>
      <c r="BW31" s="920"/>
      <c r="BX31" s="920"/>
      <c r="BY31" s="920"/>
      <c r="BZ31" s="920"/>
      <c r="CA31" s="920"/>
      <c r="CB31" s="920"/>
      <c r="CC31" s="920"/>
      <c r="CD31" s="920"/>
      <c r="CE31" s="920"/>
      <c r="CF31" s="920"/>
      <c r="CG31" s="921"/>
      <c r="CH31" s="926"/>
      <c r="CI31" s="927"/>
      <c r="CJ31" s="927"/>
      <c r="CK31" s="927"/>
      <c r="CL31" s="937"/>
      <c r="CM31" s="926"/>
      <c r="CN31" s="927"/>
      <c r="CO31" s="927"/>
      <c r="CP31" s="927"/>
      <c r="CQ31" s="937"/>
      <c r="CR31" s="926"/>
      <c r="CS31" s="927"/>
      <c r="CT31" s="927"/>
      <c r="CU31" s="927"/>
      <c r="CV31" s="937"/>
      <c r="CW31" s="926"/>
      <c r="CX31" s="927"/>
      <c r="CY31" s="927"/>
      <c r="CZ31" s="927"/>
      <c r="DA31" s="937"/>
      <c r="DB31" s="926"/>
      <c r="DC31" s="927"/>
      <c r="DD31" s="927"/>
      <c r="DE31" s="927"/>
      <c r="DF31" s="937"/>
      <c r="DG31" s="926"/>
      <c r="DH31" s="927"/>
      <c r="DI31" s="927"/>
      <c r="DJ31" s="927"/>
      <c r="DK31" s="937"/>
      <c r="DL31" s="926"/>
      <c r="DM31" s="927"/>
      <c r="DN31" s="927"/>
      <c r="DO31" s="927"/>
      <c r="DP31" s="937"/>
      <c r="DQ31" s="926"/>
      <c r="DR31" s="927"/>
      <c r="DS31" s="927"/>
      <c r="DT31" s="927"/>
      <c r="DU31" s="937"/>
      <c r="DV31" s="919"/>
      <c r="DW31" s="920"/>
      <c r="DX31" s="920"/>
      <c r="DY31" s="920"/>
      <c r="DZ31" s="938"/>
      <c r="EA31" s="48"/>
    </row>
    <row r="32" spans="1:131" ht="26.25" customHeight="1" x14ac:dyDescent="0.2">
      <c r="A32" s="54">
        <v>5</v>
      </c>
      <c r="B32" s="919" t="s">
        <v>433</v>
      </c>
      <c r="C32" s="920"/>
      <c r="D32" s="920"/>
      <c r="E32" s="920"/>
      <c r="F32" s="920"/>
      <c r="G32" s="920"/>
      <c r="H32" s="920"/>
      <c r="I32" s="920"/>
      <c r="J32" s="920"/>
      <c r="K32" s="920"/>
      <c r="L32" s="920"/>
      <c r="M32" s="920"/>
      <c r="N32" s="920"/>
      <c r="O32" s="920"/>
      <c r="P32" s="921"/>
      <c r="Q32" s="922">
        <v>786</v>
      </c>
      <c r="R32" s="923"/>
      <c r="S32" s="923"/>
      <c r="T32" s="923"/>
      <c r="U32" s="923"/>
      <c r="V32" s="923">
        <v>777</v>
      </c>
      <c r="W32" s="923"/>
      <c r="X32" s="923"/>
      <c r="Y32" s="923"/>
      <c r="Z32" s="923"/>
      <c r="AA32" s="923">
        <v>9</v>
      </c>
      <c r="AB32" s="923"/>
      <c r="AC32" s="923"/>
      <c r="AD32" s="923"/>
      <c r="AE32" s="929"/>
      <c r="AF32" s="949">
        <v>9</v>
      </c>
      <c r="AG32" s="927"/>
      <c r="AH32" s="927"/>
      <c r="AI32" s="927"/>
      <c r="AJ32" s="950"/>
      <c r="AK32" s="928">
        <v>254</v>
      </c>
      <c r="AL32" s="923"/>
      <c r="AM32" s="923"/>
      <c r="AN32" s="923"/>
      <c r="AO32" s="923"/>
      <c r="AP32" s="923" t="s">
        <v>205</v>
      </c>
      <c r="AQ32" s="923"/>
      <c r="AR32" s="923"/>
      <c r="AS32" s="923"/>
      <c r="AT32" s="923"/>
      <c r="AU32" s="923" t="s">
        <v>205</v>
      </c>
      <c r="AV32" s="923"/>
      <c r="AW32" s="923"/>
      <c r="AX32" s="923"/>
      <c r="AY32" s="923"/>
      <c r="AZ32" s="956" t="s">
        <v>205</v>
      </c>
      <c r="BA32" s="956"/>
      <c r="BB32" s="956"/>
      <c r="BC32" s="956"/>
      <c r="BD32" s="956"/>
      <c r="BE32" s="924"/>
      <c r="BF32" s="924"/>
      <c r="BG32" s="924"/>
      <c r="BH32" s="924"/>
      <c r="BI32" s="925"/>
      <c r="BJ32" s="56"/>
      <c r="BK32" s="56"/>
      <c r="BL32" s="56"/>
      <c r="BM32" s="56"/>
      <c r="BN32" s="56"/>
      <c r="BO32" s="55"/>
      <c r="BP32" s="55"/>
      <c r="BQ32" s="52">
        <v>26</v>
      </c>
      <c r="BR32" s="72"/>
      <c r="BS32" s="919"/>
      <c r="BT32" s="920"/>
      <c r="BU32" s="920"/>
      <c r="BV32" s="920"/>
      <c r="BW32" s="920"/>
      <c r="BX32" s="920"/>
      <c r="BY32" s="920"/>
      <c r="BZ32" s="920"/>
      <c r="CA32" s="920"/>
      <c r="CB32" s="920"/>
      <c r="CC32" s="920"/>
      <c r="CD32" s="920"/>
      <c r="CE32" s="920"/>
      <c r="CF32" s="920"/>
      <c r="CG32" s="921"/>
      <c r="CH32" s="926"/>
      <c r="CI32" s="927"/>
      <c r="CJ32" s="927"/>
      <c r="CK32" s="927"/>
      <c r="CL32" s="937"/>
      <c r="CM32" s="926"/>
      <c r="CN32" s="927"/>
      <c r="CO32" s="927"/>
      <c r="CP32" s="927"/>
      <c r="CQ32" s="937"/>
      <c r="CR32" s="926"/>
      <c r="CS32" s="927"/>
      <c r="CT32" s="927"/>
      <c r="CU32" s="927"/>
      <c r="CV32" s="937"/>
      <c r="CW32" s="926"/>
      <c r="CX32" s="927"/>
      <c r="CY32" s="927"/>
      <c r="CZ32" s="927"/>
      <c r="DA32" s="937"/>
      <c r="DB32" s="926"/>
      <c r="DC32" s="927"/>
      <c r="DD32" s="927"/>
      <c r="DE32" s="927"/>
      <c r="DF32" s="937"/>
      <c r="DG32" s="926"/>
      <c r="DH32" s="927"/>
      <c r="DI32" s="927"/>
      <c r="DJ32" s="927"/>
      <c r="DK32" s="937"/>
      <c r="DL32" s="926"/>
      <c r="DM32" s="927"/>
      <c r="DN32" s="927"/>
      <c r="DO32" s="927"/>
      <c r="DP32" s="937"/>
      <c r="DQ32" s="926"/>
      <c r="DR32" s="927"/>
      <c r="DS32" s="927"/>
      <c r="DT32" s="927"/>
      <c r="DU32" s="937"/>
      <c r="DV32" s="919"/>
      <c r="DW32" s="920"/>
      <c r="DX32" s="920"/>
      <c r="DY32" s="920"/>
      <c r="DZ32" s="938"/>
      <c r="EA32" s="48"/>
    </row>
    <row r="33" spans="1:131" ht="26.25" customHeight="1" x14ac:dyDescent="0.2">
      <c r="A33" s="54">
        <v>6</v>
      </c>
      <c r="B33" s="919" t="s">
        <v>435</v>
      </c>
      <c r="C33" s="920"/>
      <c r="D33" s="920"/>
      <c r="E33" s="920"/>
      <c r="F33" s="920"/>
      <c r="G33" s="920"/>
      <c r="H33" s="920"/>
      <c r="I33" s="920"/>
      <c r="J33" s="920"/>
      <c r="K33" s="920"/>
      <c r="L33" s="920"/>
      <c r="M33" s="920"/>
      <c r="N33" s="920"/>
      <c r="O33" s="920"/>
      <c r="P33" s="921"/>
      <c r="Q33" s="922">
        <v>1106</v>
      </c>
      <c r="R33" s="923"/>
      <c r="S33" s="923"/>
      <c r="T33" s="923"/>
      <c r="U33" s="923"/>
      <c r="V33" s="923">
        <v>992</v>
      </c>
      <c r="W33" s="923"/>
      <c r="X33" s="923"/>
      <c r="Y33" s="923"/>
      <c r="Z33" s="923"/>
      <c r="AA33" s="923">
        <v>114</v>
      </c>
      <c r="AB33" s="923"/>
      <c r="AC33" s="923"/>
      <c r="AD33" s="923"/>
      <c r="AE33" s="929"/>
      <c r="AF33" s="949">
        <v>1078</v>
      </c>
      <c r="AG33" s="927"/>
      <c r="AH33" s="927"/>
      <c r="AI33" s="927"/>
      <c r="AJ33" s="950"/>
      <c r="AK33" s="928">
        <v>24</v>
      </c>
      <c r="AL33" s="923"/>
      <c r="AM33" s="923"/>
      <c r="AN33" s="923"/>
      <c r="AO33" s="923"/>
      <c r="AP33" s="923">
        <v>2892</v>
      </c>
      <c r="AQ33" s="923"/>
      <c r="AR33" s="923"/>
      <c r="AS33" s="923"/>
      <c r="AT33" s="923"/>
      <c r="AU33" s="923">
        <v>90</v>
      </c>
      <c r="AV33" s="923"/>
      <c r="AW33" s="923"/>
      <c r="AX33" s="923"/>
      <c r="AY33" s="923"/>
      <c r="AZ33" s="956" t="s">
        <v>205</v>
      </c>
      <c r="BA33" s="956"/>
      <c r="BB33" s="956"/>
      <c r="BC33" s="956"/>
      <c r="BD33" s="956"/>
      <c r="BE33" s="924" t="s">
        <v>436</v>
      </c>
      <c r="BF33" s="924"/>
      <c r="BG33" s="924"/>
      <c r="BH33" s="924"/>
      <c r="BI33" s="925"/>
      <c r="BJ33" s="56"/>
      <c r="BK33" s="56"/>
      <c r="BL33" s="56"/>
      <c r="BM33" s="56"/>
      <c r="BN33" s="56"/>
      <c r="BO33" s="55"/>
      <c r="BP33" s="55"/>
      <c r="BQ33" s="52">
        <v>27</v>
      </c>
      <c r="BR33" s="72"/>
      <c r="BS33" s="919"/>
      <c r="BT33" s="920"/>
      <c r="BU33" s="920"/>
      <c r="BV33" s="920"/>
      <c r="BW33" s="920"/>
      <c r="BX33" s="920"/>
      <c r="BY33" s="920"/>
      <c r="BZ33" s="920"/>
      <c r="CA33" s="920"/>
      <c r="CB33" s="920"/>
      <c r="CC33" s="920"/>
      <c r="CD33" s="920"/>
      <c r="CE33" s="920"/>
      <c r="CF33" s="920"/>
      <c r="CG33" s="921"/>
      <c r="CH33" s="926"/>
      <c r="CI33" s="927"/>
      <c r="CJ33" s="927"/>
      <c r="CK33" s="927"/>
      <c r="CL33" s="937"/>
      <c r="CM33" s="926"/>
      <c r="CN33" s="927"/>
      <c r="CO33" s="927"/>
      <c r="CP33" s="927"/>
      <c r="CQ33" s="937"/>
      <c r="CR33" s="926"/>
      <c r="CS33" s="927"/>
      <c r="CT33" s="927"/>
      <c r="CU33" s="927"/>
      <c r="CV33" s="937"/>
      <c r="CW33" s="926"/>
      <c r="CX33" s="927"/>
      <c r="CY33" s="927"/>
      <c r="CZ33" s="927"/>
      <c r="DA33" s="937"/>
      <c r="DB33" s="926"/>
      <c r="DC33" s="927"/>
      <c r="DD33" s="927"/>
      <c r="DE33" s="927"/>
      <c r="DF33" s="937"/>
      <c r="DG33" s="926"/>
      <c r="DH33" s="927"/>
      <c r="DI33" s="927"/>
      <c r="DJ33" s="927"/>
      <c r="DK33" s="937"/>
      <c r="DL33" s="926"/>
      <c r="DM33" s="927"/>
      <c r="DN33" s="927"/>
      <c r="DO33" s="927"/>
      <c r="DP33" s="937"/>
      <c r="DQ33" s="926"/>
      <c r="DR33" s="927"/>
      <c r="DS33" s="927"/>
      <c r="DT33" s="927"/>
      <c r="DU33" s="937"/>
      <c r="DV33" s="919"/>
      <c r="DW33" s="920"/>
      <c r="DX33" s="920"/>
      <c r="DY33" s="920"/>
      <c r="DZ33" s="938"/>
      <c r="EA33" s="48"/>
    </row>
    <row r="34" spans="1:131" ht="26.25" customHeight="1" x14ac:dyDescent="0.2">
      <c r="A34" s="54">
        <v>7</v>
      </c>
      <c r="B34" s="919" t="s">
        <v>437</v>
      </c>
      <c r="C34" s="920"/>
      <c r="D34" s="920"/>
      <c r="E34" s="920"/>
      <c r="F34" s="920"/>
      <c r="G34" s="920"/>
      <c r="H34" s="920"/>
      <c r="I34" s="920"/>
      <c r="J34" s="920"/>
      <c r="K34" s="920"/>
      <c r="L34" s="920"/>
      <c r="M34" s="920"/>
      <c r="N34" s="920"/>
      <c r="O34" s="920"/>
      <c r="P34" s="921"/>
      <c r="Q34" s="922">
        <v>107</v>
      </c>
      <c r="R34" s="923"/>
      <c r="S34" s="923"/>
      <c r="T34" s="923"/>
      <c r="U34" s="923"/>
      <c r="V34" s="923">
        <v>105</v>
      </c>
      <c r="W34" s="923"/>
      <c r="X34" s="923"/>
      <c r="Y34" s="923"/>
      <c r="Z34" s="923"/>
      <c r="AA34" s="923">
        <v>2</v>
      </c>
      <c r="AB34" s="923"/>
      <c r="AC34" s="923"/>
      <c r="AD34" s="923"/>
      <c r="AE34" s="929"/>
      <c r="AF34" s="949">
        <v>110</v>
      </c>
      <c r="AG34" s="927"/>
      <c r="AH34" s="927"/>
      <c r="AI34" s="927"/>
      <c r="AJ34" s="950"/>
      <c r="AK34" s="928">
        <v>60</v>
      </c>
      <c r="AL34" s="923"/>
      <c r="AM34" s="923"/>
      <c r="AN34" s="923"/>
      <c r="AO34" s="923"/>
      <c r="AP34" s="923">
        <v>330</v>
      </c>
      <c r="AQ34" s="923"/>
      <c r="AR34" s="923"/>
      <c r="AS34" s="923"/>
      <c r="AT34" s="923"/>
      <c r="AU34" s="923">
        <v>252</v>
      </c>
      <c r="AV34" s="923"/>
      <c r="AW34" s="923"/>
      <c r="AX34" s="923"/>
      <c r="AY34" s="923"/>
      <c r="AZ34" s="956" t="s">
        <v>205</v>
      </c>
      <c r="BA34" s="956"/>
      <c r="BB34" s="956"/>
      <c r="BC34" s="956"/>
      <c r="BD34" s="956"/>
      <c r="BE34" s="924" t="s">
        <v>436</v>
      </c>
      <c r="BF34" s="924"/>
      <c r="BG34" s="924"/>
      <c r="BH34" s="924"/>
      <c r="BI34" s="925"/>
      <c r="BJ34" s="56"/>
      <c r="BK34" s="56"/>
      <c r="BL34" s="56"/>
      <c r="BM34" s="56"/>
      <c r="BN34" s="56"/>
      <c r="BO34" s="55"/>
      <c r="BP34" s="55"/>
      <c r="BQ34" s="52">
        <v>28</v>
      </c>
      <c r="BR34" s="72"/>
      <c r="BS34" s="919"/>
      <c r="BT34" s="920"/>
      <c r="BU34" s="920"/>
      <c r="BV34" s="920"/>
      <c r="BW34" s="920"/>
      <c r="BX34" s="920"/>
      <c r="BY34" s="920"/>
      <c r="BZ34" s="920"/>
      <c r="CA34" s="920"/>
      <c r="CB34" s="920"/>
      <c r="CC34" s="920"/>
      <c r="CD34" s="920"/>
      <c r="CE34" s="920"/>
      <c r="CF34" s="920"/>
      <c r="CG34" s="921"/>
      <c r="CH34" s="926"/>
      <c r="CI34" s="927"/>
      <c r="CJ34" s="927"/>
      <c r="CK34" s="927"/>
      <c r="CL34" s="937"/>
      <c r="CM34" s="926"/>
      <c r="CN34" s="927"/>
      <c r="CO34" s="927"/>
      <c r="CP34" s="927"/>
      <c r="CQ34" s="937"/>
      <c r="CR34" s="926"/>
      <c r="CS34" s="927"/>
      <c r="CT34" s="927"/>
      <c r="CU34" s="927"/>
      <c r="CV34" s="937"/>
      <c r="CW34" s="926"/>
      <c r="CX34" s="927"/>
      <c r="CY34" s="927"/>
      <c r="CZ34" s="927"/>
      <c r="DA34" s="937"/>
      <c r="DB34" s="926"/>
      <c r="DC34" s="927"/>
      <c r="DD34" s="927"/>
      <c r="DE34" s="927"/>
      <c r="DF34" s="937"/>
      <c r="DG34" s="926"/>
      <c r="DH34" s="927"/>
      <c r="DI34" s="927"/>
      <c r="DJ34" s="927"/>
      <c r="DK34" s="937"/>
      <c r="DL34" s="926"/>
      <c r="DM34" s="927"/>
      <c r="DN34" s="927"/>
      <c r="DO34" s="927"/>
      <c r="DP34" s="937"/>
      <c r="DQ34" s="926"/>
      <c r="DR34" s="927"/>
      <c r="DS34" s="927"/>
      <c r="DT34" s="927"/>
      <c r="DU34" s="937"/>
      <c r="DV34" s="919"/>
      <c r="DW34" s="920"/>
      <c r="DX34" s="920"/>
      <c r="DY34" s="920"/>
      <c r="DZ34" s="938"/>
      <c r="EA34" s="48"/>
    </row>
    <row r="35" spans="1:131" ht="26.25" customHeight="1" x14ac:dyDescent="0.2">
      <c r="A35" s="54">
        <v>8</v>
      </c>
      <c r="B35" s="919" t="s">
        <v>438</v>
      </c>
      <c r="C35" s="920"/>
      <c r="D35" s="920"/>
      <c r="E35" s="920"/>
      <c r="F35" s="920"/>
      <c r="G35" s="920"/>
      <c r="H35" s="920"/>
      <c r="I35" s="920"/>
      <c r="J35" s="920"/>
      <c r="K35" s="920"/>
      <c r="L35" s="920"/>
      <c r="M35" s="920"/>
      <c r="N35" s="920"/>
      <c r="O35" s="920"/>
      <c r="P35" s="921"/>
      <c r="Q35" s="922">
        <v>1320</v>
      </c>
      <c r="R35" s="923"/>
      <c r="S35" s="923"/>
      <c r="T35" s="923"/>
      <c r="U35" s="923"/>
      <c r="V35" s="923">
        <v>1101</v>
      </c>
      <c r="W35" s="923"/>
      <c r="X35" s="923"/>
      <c r="Y35" s="923"/>
      <c r="Z35" s="923"/>
      <c r="AA35" s="923">
        <v>219</v>
      </c>
      <c r="AB35" s="923"/>
      <c r="AC35" s="923"/>
      <c r="AD35" s="923"/>
      <c r="AE35" s="929"/>
      <c r="AF35" s="949">
        <v>226</v>
      </c>
      <c r="AG35" s="927"/>
      <c r="AH35" s="927"/>
      <c r="AI35" s="927"/>
      <c r="AJ35" s="950"/>
      <c r="AK35" s="928">
        <v>620</v>
      </c>
      <c r="AL35" s="923"/>
      <c r="AM35" s="923"/>
      <c r="AN35" s="923"/>
      <c r="AO35" s="923"/>
      <c r="AP35" s="923">
        <v>8348</v>
      </c>
      <c r="AQ35" s="923"/>
      <c r="AR35" s="923"/>
      <c r="AS35" s="923"/>
      <c r="AT35" s="923"/>
      <c r="AU35" s="923">
        <v>4550</v>
      </c>
      <c r="AV35" s="923"/>
      <c r="AW35" s="923"/>
      <c r="AX35" s="923"/>
      <c r="AY35" s="923"/>
      <c r="AZ35" s="956" t="s">
        <v>205</v>
      </c>
      <c r="BA35" s="956"/>
      <c r="BB35" s="956"/>
      <c r="BC35" s="956"/>
      <c r="BD35" s="956"/>
      <c r="BE35" s="924" t="s">
        <v>436</v>
      </c>
      <c r="BF35" s="924"/>
      <c r="BG35" s="924"/>
      <c r="BH35" s="924"/>
      <c r="BI35" s="925"/>
      <c r="BJ35" s="56"/>
      <c r="BK35" s="56"/>
      <c r="BL35" s="56"/>
      <c r="BM35" s="56"/>
      <c r="BN35" s="56"/>
      <c r="BO35" s="55"/>
      <c r="BP35" s="55"/>
      <c r="BQ35" s="52">
        <v>29</v>
      </c>
      <c r="BR35" s="72"/>
      <c r="BS35" s="919"/>
      <c r="BT35" s="920"/>
      <c r="BU35" s="920"/>
      <c r="BV35" s="920"/>
      <c r="BW35" s="920"/>
      <c r="BX35" s="920"/>
      <c r="BY35" s="920"/>
      <c r="BZ35" s="920"/>
      <c r="CA35" s="920"/>
      <c r="CB35" s="920"/>
      <c r="CC35" s="920"/>
      <c r="CD35" s="920"/>
      <c r="CE35" s="920"/>
      <c r="CF35" s="920"/>
      <c r="CG35" s="921"/>
      <c r="CH35" s="926"/>
      <c r="CI35" s="927"/>
      <c r="CJ35" s="927"/>
      <c r="CK35" s="927"/>
      <c r="CL35" s="937"/>
      <c r="CM35" s="926"/>
      <c r="CN35" s="927"/>
      <c r="CO35" s="927"/>
      <c r="CP35" s="927"/>
      <c r="CQ35" s="937"/>
      <c r="CR35" s="926"/>
      <c r="CS35" s="927"/>
      <c r="CT35" s="927"/>
      <c r="CU35" s="927"/>
      <c r="CV35" s="937"/>
      <c r="CW35" s="926"/>
      <c r="CX35" s="927"/>
      <c r="CY35" s="927"/>
      <c r="CZ35" s="927"/>
      <c r="DA35" s="937"/>
      <c r="DB35" s="926"/>
      <c r="DC35" s="927"/>
      <c r="DD35" s="927"/>
      <c r="DE35" s="927"/>
      <c r="DF35" s="937"/>
      <c r="DG35" s="926"/>
      <c r="DH35" s="927"/>
      <c r="DI35" s="927"/>
      <c r="DJ35" s="927"/>
      <c r="DK35" s="937"/>
      <c r="DL35" s="926"/>
      <c r="DM35" s="927"/>
      <c r="DN35" s="927"/>
      <c r="DO35" s="927"/>
      <c r="DP35" s="937"/>
      <c r="DQ35" s="926"/>
      <c r="DR35" s="927"/>
      <c r="DS35" s="927"/>
      <c r="DT35" s="927"/>
      <c r="DU35" s="937"/>
      <c r="DV35" s="919"/>
      <c r="DW35" s="920"/>
      <c r="DX35" s="920"/>
      <c r="DY35" s="920"/>
      <c r="DZ35" s="938"/>
      <c r="EA35" s="48"/>
    </row>
    <row r="36" spans="1:131" ht="26.25" customHeight="1" x14ac:dyDescent="0.2">
      <c r="A36" s="54">
        <v>9</v>
      </c>
      <c r="B36" s="919" t="s">
        <v>441</v>
      </c>
      <c r="C36" s="920"/>
      <c r="D36" s="920"/>
      <c r="E36" s="920"/>
      <c r="F36" s="920"/>
      <c r="G36" s="920"/>
      <c r="H36" s="920"/>
      <c r="I36" s="920"/>
      <c r="J36" s="920"/>
      <c r="K36" s="920"/>
      <c r="L36" s="920"/>
      <c r="M36" s="920"/>
      <c r="N36" s="920"/>
      <c r="O36" s="920"/>
      <c r="P36" s="921"/>
      <c r="Q36" s="922">
        <v>260</v>
      </c>
      <c r="R36" s="923"/>
      <c r="S36" s="923"/>
      <c r="T36" s="923"/>
      <c r="U36" s="923"/>
      <c r="V36" s="923">
        <v>178</v>
      </c>
      <c r="W36" s="923"/>
      <c r="X36" s="923"/>
      <c r="Y36" s="923"/>
      <c r="Z36" s="923"/>
      <c r="AA36" s="923">
        <v>82</v>
      </c>
      <c r="AB36" s="923"/>
      <c r="AC36" s="923"/>
      <c r="AD36" s="923"/>
      <c r="AE36" s="929"/>
      <c r="AF36" s="949">
        <v>151</v>
      </c>
      <c r="AG36" s="927"/>
      <c r="AH36" s="927"/>
      <c r="AI36" s="927"/>
      <c r="AJ36" s="950"/>
      <c r="AK36" s="928">
        <v>160</v>
      </c>
      <c r="AL36" s="923"/>
      <c r="AM36" s="923"/>
      <c r="AN36" s="923"/>
      <c r="AO36" s="923"/>
      <c r="AP36" s="923">
        <v>856</v>
      </c>
      <c r="AQ36" s="923"/>
      <c r="AR36" s="923"/>
      <c r="AS36" s="923"/>
      <c r="AT36" s="923"/>
      <c r="AU36" s="923">
        <v>856</v>
      </c>
      <c r="AV36" s="923"/>
      <c r="AW36" s="923"/>
      <c r="AX36" s="923"/>
      <c r="AY36" s="923"/>
      <c r="AZ36" s="956" t="s">
        <v>205</v>
      </c>
      <c r="BA36" s="956"/>
      <c r="BB36" s="956"/>
      <c r="BC36" s="956"/>
      <c r="BD36" s="956"/>
      <c r="BE36" s="924" t="s">
        <v>436</v>
      </c>
      <c r="BF36" s="924"/>
      <c r="BG36" s="924"/>
      <c r="BH36" s="924"/>
      <c r="BI36" s="925"/>
      <c r="BJ36" s="56"/>
      <c r="BK36" s="56"/>
      <c r="BL36" s="56"/>
      <c r="BM36" s="56"/>
      <c r="BN36" s="56"/>
      <c r="BO36" s="55"/>
      <c r="BP36" s="55"/>
      <c r="BQ36" s="52">
        <v>30</v>
      </c>
      <c r="BR36" s="72"/>
      <c r="BS36" s="919"/>
      <c r="BT36" s="920"/>
      <c r="BU36" s="920"/>
      <c r="BV36" s="920"/>
      <c r="BW36" s="920"/>
      <c r="BX36" s="920"/>
      <c r="BY36" s="920"/>
      <c r="BZ36" s="920"/>
      <c r="CA36" s="920"/>
      <c r="CB36" s="920"/>
      <c r="CC36" s="920"/>
      <c r="CD36" s="920"/>
      <c r="CE36" s="920"/>
      <c r="CF36" s="920"/>
      <c r="CG36" s="921"/>
      <c r="CH36" s="926"/>
      <c r="CI36" s="927"/>
      <c r="CJ36" s="927"/>
      <c r="CK36" s="927"/>
      <c r="CL36" s="937"/>
      <c r="CM36" s="926"/>
      <c r="CN36" s="927"/>
      <c r="CO36" s="927"/>
      <c r="CP36" s="927"/>
      <c r="CQ36" s="937"/>
      <c r="CR36" s="926"/>
      <c r="CS36" s="927"/>
      <c r="CT36" s="927"/>
      <c r="CU36" s="927"/>
      <c r="CV36" s="937"/>
      <c r="CW36" s="926"/>
      <c r="CX36" s="927"/>
      <c r="CY36" s="927"/>
      <c r="CZ36" s="927"/>
      <c r="DA36" s="937"/>
      <c r="DB36" s="926"/>
      <c r="DC36" s="927"/>
      <c r="DD36" s="927"/>
      <c r="DE36" s="927"/>
      <c r="DF36" s="937"/>
      <c r="DG36" s="926"/>
      <c r="DH36" s="927"/>
      <c r="DI36" s="927"/>
      <c r="DJ36" s="927"/>
      <c r="DK36" s="937"/>
      <c r="DL36" s="926"/>
      <c r="DM36" s="927"/>
      <c r="DN36" s="927"/>
      <c r="DO36" s="927"/>
      <c r="DP36" s="937"/>
      <c r="DQ36" s="926"/>
      <c r="DR36" s="927"/>
      <c r="DS36" s="927"/>
      <c r="DT36" s="927"/>
      <c r="DU36" s="937"/>
      <c r="DV36" s="919"/>
      <c r="DW36" s="920"/>
      <c r="DX36" s="920"/>
      <c r="DY36" s="920"/>
      <c r="DZ36" s="938"/>
      <c r="EA36" s="48"/>
    </row>
    <row r="37" spans="1:131" ht="26.25" customHeight="1" x14ac:dyDescent="0.2">
      <c r="A37" s="54">
        <v>10</v>
      </c>
      <c r="B37" s="919"/>
      <c r="C37" s="920"/>
      <c r="D37" s="920"/>
      <c r="E37" s="920"/>
      <c r="F37" s="920"/>
      <c r="G37" s="920"/>
      <c r="H37" s="920"/>
      <c r="I37" s="920"/>
      <c r="J37" s="920"/>
      <c r="K37" s="920"/>
      <c r="L37" s="920"/>
      <c r="M37" s="920"/>
      <c r="N37" s="920"/>
      <c r="O37" s="920"/>
      <c r="P37" s="921"/>
      <c r="Q37" s="922"/>
      <c r="R37" s="923"/>
      <c r="S37" s="923"/>
      <c r="T37" s="923"/>
      <c r="U37" s="923"/>
      <c r="V37" s="923"/>
      <c r="W37" s="923"/>
      <c r="X37" s="923"/>
      <c r="Y37" s="923"/>
      <c r="Z37" s="923"/>
      <c r="AA37" s="923"/>
      <c r="AB37" s="923"/>
      <c r="AC37" s="923"/>
      <c r="AD37" s="923"/>
      <c r="AE37" s="929"/>
      <c r="AF37" s="949"/>
      <c r="AG37" s="927"/>
      <c r="AH37" s="927"/>
      <c r="AI37" s="927"/>
      <c r="AJ37" s="950"/>
      <c r="AK37" s="928"/>
      <c r="AL37" s="923"/>
      <c r="AM37" s="923"/>
      <c r="AN37" s="923"/>
      <c r="AO37" s="923"/>
      <c r="AP37" s="923"/>
      <c r="AQ37" s="923"/>
      <c r="AR37" s="923"/>
      <c r="AS37" s="923"/>
      <c r="AT37" s="923"/>
      <c r="AU37" s="923"/>
      <c r="AV37" s="923"/>
      <c r="AW37" s="923"/>
      <c r="AX37" s="923"/>
      <c r="AY37" s="923"/>
      <c r="AZ37" s="956"/>
      <c r="BA37" s="956"/>
      <c r="BB37" s="956"/>
      <c r="BC37" s="956"/>
      <c r="BD37" s="956"/>
      <c r="BE37" s="924"/>
      <c r="BF37" s="924"/>
      <c r="BG37" s="924"/>
      <c r="BH37" s="924"/>
      <c r="BI37" s="925"/>
      <c r="BJ37" s="56"/>
      <c r="BK37" s="56"/>
      <c r="BL37" s="56"/>
      <c r="BM37" s="56"/>
      <c r="BN37" s="56"/>
      <c r="BO37" s="55"/>
      <c r="BP37" s="55"/>
      <c r="BQ37" s="52">
        <v>31</v>
      </c>
      <c r="BR37" s="72"/>
      <c r="BS37" s="919"/>
      <c r="BT37" s="920"/>
      <c r="BU37" s="920"/>
      <c r="BV37" s="920"/>
      <c r="BW37" s="920"/>
      <c r="BX37" s="920"/>
      <c r="BY37" s="920"/>
      <c r="BZ37" s="920"/>
      <c r="CA37" s="920"/>
      <c r="CB37" s="920"/>
      <c r="CC37" s="920"/>
      <c r="CD37" s="920"/>
      <c r="CE37" s="920"/>
      <c r="CF37" s="920"/>
      <c r="CG37" s="921"/>
      <c r="CH37" s="926"/>
      <c r="CI37" s="927"/>
      <c r="CJ37" s="927"/>
      <c r="CK37" s="927"/>
      <c r="CL37" s="937"/>
      <c r="CM37" s="926"/>
      <c r="CN37" s="927"/>
      <c r="CO37" s="927"/>
      <c r="CP37" s="927"/>
      <c r="CQ37" s="937"/>
      <c r="CR37" s="926"/>
      <c r="CS37" s="927"/>
      <c r="CT37" s="927"/>
      <c r="CU37" s="927"/>
      <c r="CV37" s="937"/>
      <c r="CW37" s="926"/>
      <c r="CX37" s="927"/>
      <c r="CY37" s="927"/>
      <c r="CZ37" s="927"/>
      <c r="DA37" s="937"/>
      <c r="DB37" s="926"/>
      <c r="DC37" s="927"/>
      <c r="DD37" s="927"/>
      <c r="DE37" s="927"/>
      <c r="DF37" s="937"/>
      <c r="DG37" s="926"/>
      <c r="DH37" s="927"/>
      <c r="DI37" s="927"/>
      <c r="DJ37" s="927"/>
      <c r="DK37" s="937"/>
      <c r="DL37" s="926"/>
      <c r="DM37" s="927"/>
      <c r="DN37" s="927"/>
      <c r="DO37" s="927"/>
      <c r="DP37" s="937"/>
      <c r="DQ37" s="926"/>
      <c r="DR37" s="927"/>
      <c r="DS37" s="927"/>
      <c r="DT37" s="927"/>
      <c r="DU37" s="937"/>
      <c r="DV37" s="919"/>
      <c r="DW37" s="920"/>
      <c r="DX37" s="920"/>
      <c r="DY37" s="920"/>
      <c r="DZ37" s="938"/>
      <c r="EA37" s="48"/>
    </row>
    <row r="38" spans="1:131" ht="26.25" customHeight="1" x14ac:dyDescent="0.2">
      <c r="A38" s="54">
        <v>11</v>
      </c>
      <c r="B38" s="919"/>
      <c r="C38" s="920"/>
      <c r="D38" s="920"/>
      <c r="E38" s="920"/>
      <c r="F38" s="920"/>
      <c r="G38" s="920"/>
      <c r="H38" s="920"/>
      <c r="I38" s="920"/>
      <c r="J38" s="920"/>
      <c r="K38" s="920"/>
      <c r="L38" s="920"/>
      <c r="M38" s="920"/>
      <c r="N38" s="920"/>
      <c r="O38" s="920"/>
      <c r="P38" s="921"/>
      <c r="Q38" s="922"/>
      <c r="R38" s="923"/>
      <c r="S38" s="923"/>
      <c r="T38" s="923"/>
      <c r="U38" s="923"/>
      <c r="V38" s="923"/>
      <c r="W38" s="923"/>
      <c r="X38" s="923"/>
      <c r="Y38" s="923"/>
      <c r="Z38" s="923"/>
      <c r="AA38" s="923"/>
      <c r="AB38" s="923"/>
      <c r="AC38" s="923"/>
      <c r="AD38" s="923"/>
      <c r="AE38" s="929"/>
      <c r="AF38" s="949"/>
      <c r="AG38" s="927"/>
      <c r="AH38" s="927"/>
      <c r="AI38" s="927"/>
      <c r="AJ38" s="950"/>
      <c r="AK38" s="928"/>
      <c r="AL38" s="923"/>
      <c r="AM38" s="923"/>
      <c r="AN38" s="923"/>
      <c r="AO38" s="923"/>
      <c r="AP38" s="923"/>
      <c r="AQ38" s="923"/>
      <c r="AR38" s="923"/>
      <c r="AS38" s="923"/>
      <c r="AT38" s="923"/>
      <c r="AU38" s="923"/>
      <c r="AV38" s="923"/>
      <c r="AW38" s="923"/>
      <c r="AX38" s="923"/>
      <c r="AY38" s="923"/>
      <c r="AZ38" s="956"/>
      <c r="BA38" s="956"/>
      <c r="BB38" s="956"/>
      <c r="BC38" s="956"/>
      <c r="BD38" s="956"/>
      <c r="BE38" s="924"/>
      <c r="BF38" s="924"/>
      <c r="BG38" s="924"/>
      <c r="BH38" s="924"/>
      <c r="BI38" s="925"/>
      <c r="BJ38" s="56"/>
      <c r="BK38" s="56"/>
      <c r="BL38" s="56"/>
      <c r="BM38" s="56"/>
      <c r="BN38" s="56"/>
      <c r="BO38" s="55"/>
      <c r="BP38" s="55"/>
      <c r="BQ38" s="52">
        <v>32</v>
      </c>
      <c r="BR38" s="72"/>
      <c r="BS38" s="919"/>
      <c r="BT38" s="920"/>
      <c r="BU38" s="920"/>
      <c r="BV38" s="920"/>
      <c r="BW38" s="920"/>
      <c r="BX38" s="920"/>
      <c r="BY38" s="920"/>
      <c r="BZ38" s="920"/>
      <c r="CA38" s="920"/>
      <c r="CB38" s="920"/>
      <c r="CC38" s="920"/>
      <c r="CD38" s="920"/>
      <c r="CE38" s="920"/>
      <c r="CF38" s="920"/>
      <c r="CG38" s="921"/>
      <c r="CH38" s="926"/>
      <c r="CI38" s="927"/>
      <c r="CJ38" s="927"/>
      <c r="CK38" s="927"/>
      <c r="CL38" s="937"/>
      <c r="CM38" s="926"/>
      <c r="CN38" s="927"/>
      <c r="CO38" s="927"/>
      <c r="CP38" s="927"/>
      <c r="CQ38" s="937"/>
      <c r="CR38" s="926"/>
      <c r="CS38" s="927"/>
      <c r="CT38" s="927"/>
      <c r="CU38" s="927"/>
      <c r="CV38" s="937"/>
      <c r="CW38" s="926"/>
      <c r="CX38" s="927"/>
      <c r="CY38" s="927"/>
      <c r="CZ38" s="927"/>
      <c r="DA38" s="937"/>
      <c r="DB38" s="926"/>
      <c r="DC38" s="927"/>
      <c r="DD38" s="927"/>
      <c r="DE38" s="927"/>
      <c r="DF38" s="937"/>
      <c r="DG38" s="926"/>
      <c r="DH38" s="927"/>
      <c r="DI38" s="927"/>
      <c r="DJ38" s="927"/>
      <c r="DK38" s="937"/>
      <c r="DL38" s="926"/>
      <c r="DM38" s="927"/>
      <c r="DN38" s="927"/>
      <c r="DO38" s="927"/>
      <c r="DP38" s="937"/>
      <c r="DQ38" s="926"/>
      <c r="DR38" s="927"/>
      <c r="DS38" s="927"/>
      <c r="DT38" s="927"/>
      <c r="DU38" s="937"/>
      <c r="DV38" s="919"/>
      <c r="DW38" s="920"/>
      <c r="DX38" s="920"/>
      <c r="DY38" s="920"/>
      <c r="DZ38" s="938"/>
      <c r="EA38" s="48"/>
    </row>
    <row r="39" spans="1:131" ht="26.25" customHeight="1" x14ac:dyDescent="0.2">
      <c r="A39" s="54">
        <v>12</v>
      </c>
      <c r="B39" s="919"/>
      <c r="C39" s="920"/>
      <c r="D39" s="920"/>
      <c r="E39" s="920"/>
      <c r="F39" s="920"/>
      <c r="G39" s="920"/>
      <c r="H39" s="920"/>
      <c r="I39" s="920"/>
      <c r="J39" s="920"/>
      <c r="K39" s="920"/>
      <c r="L39" s="920"/>
      <c r="M39" s="920"/>
      <c r="N39" s="920"/>
      <c r="O39" s="920"/>
      <c r="P39" s="921"/>
      <c r="Q39" s="922"/>
      <c r="R39" s="923"/>
      <c r="S39" s="923"/>
      <c r="T39" s="923"/>
      <c r="U39" s="923"/>
      <c r="V39" s="923"/>
      <c r="W39" s="923"/>
      <c r="X39" s="923"/>
      <c r="Y39" s="923"/>
      <c r="Z39" s="923"/>
      <c r="AA39" s="923"/>
      <c r="AB39" s="923"/>
      <c r="AC39" s="923"/>
      <c r="AD39" s="923"/>
      <c r="AE39" s="929"/>
      <c r="AF39" s="949"/>
      <c r="AG39" s="927"/>
      <c r="AH39" s="927"/>
      <c r="AI39" s="927"/>
      <c r="AJ39" s="950"/>
      <c r="AK39" s="928"/>
      <c r="AL39" s="923"/>
      <c r="AM39" s="923"/>
      <c r="AN39" s="923"/>
      <c r="AO39" s="923"/>
      <c r="AP39" s="923"/>
      <c r="AQ39" s="923"/>
      <c r="AR39" s="923"/>
      <c r="AS39" s="923"/>
      <c r="AT39" s="923"/>
      <c r="AU39" s="923"/>
      <c r="AV39" s="923"/>
      <c r="AW39" s="923"/>
      <c r="AX39" s="923"/>
      <c r="AY39" s="923"/>
      <c r="AZ39" s="956"/>
      <c r="BA39" s="956"/>
      <c r="BB39" s="956"/>
      <c r="BC39" s="956"/>
      <c r="BD39" s="956"/>
      <c r="BE39" s="924"/>
      <c r="BF39" s="924"/>
      <c r="BG39" s="924"/>
      <c r="BH39" s="924"/>
      <c r="BI39" s="925"/>
      <c r="BJ39" s="56"/>
      <c r="BK39" s="56"/>
      <c r="BL39" s="56"/>
      <c r="BM39" s="56"/>
      <c r="BN39" s="56"/>
      <c r="BO39" s="55"/>
      <c r="BP39" s="55"/>
      <c r="BQ39" s="52">
        <v>33</v>
      </c>
      <c r="BR39" s="72"/>
      <c r="BS39" s="919"/>
      <c r="BT39" s="920"/>
      <c r="BU39" s="920"/>
      <c r="BV39" s="920"/>
      <c r="BW39" s="920"/>
      <c r="BX39" s="920"/>
      <c r="BY39" s="920"/>
      <c r="BZ39" s="920"/>
      <c r="CA39" s="920"/>
      <c r="CB39" s="920"/>
      <c r="CC39" s="920"/>
      <c r="CD39" s="920"/>
      <c r="CE39" s="920"/>
      <c r="CF39" s="920"/>
      <c r="CG39" s="921"/>
      <c r="CH39" s="926"/>
      <c r="CI39" s="927"/>
      <c r="CJ39" s="927"/>
      <c r="CK39" s="927"/>
      <c r="CL39" s="937"/>
      <c r="CM39" s="926"/>
      <c r="CN39" s="927"/>
      <c r="CO39" s="927"/>
      <c r="CP39" s="927"/>
      <c r="CQ39" s="937"/>
      <c r="CR39" s="926"/>
      <c r="CS39" s="927"/>
      <c r="CT39" s="927"/>
      <c r="CU39" s="927"/>
      <c r="CV39" s="937"/>
      <c r="CW39" s="926"/>
      <c r="CX39" s="927"/>
      <c r="CY39" s="927"/>
      <c r="CZ39" s="927"/>
      <c r="DA39" s="937"/>
      <c r="DB39" s="926"/>
      <c r="DC39" s="927"/>
      <c r="DD39" s="927"/>
      <c r="DE39" s="927"/>
      <c r="DF39" s="937"/>
      <c r="DG39" s="926"/>
      <c r="DH39" s="927"/>
      <c r="DI39" s="927"/>
      <c r="DJ39" s="927"/>
      <c r="DK39" s="937"/>
      <c r="DL39" s="926"/>
      <c r="DM39" s="927"/>
      <c r="DN39" s="927"/>
      <c r="DO39" s="927"/>
      <c r="DP39" s="937"/>
      <c r="DQ39" s="926"/>
      <c r="DR39" s="927"/>
      <c r="DS39" s="927"/>
      <c r="DT39" s="927"/>
      <c r="DU39" s="937"/>
      <c r="DV39" s="919"/>
      <c r="DW39" s="920"/>
      <c r="DX39" s="920"/>
      <c r="DY39" s="920"/>
      <c r="DZ39" s="938"/>
      <c r="EA39" s="48"/>
    </row>
    <row r="40" spans="1:131" ht="26.25" customHeight="1" x14ac:dyDescent="0.2">
      <c r="A40" s="52">
        <v>13</v>
      </c>
      <c r="B40" s="919"/>
      <c r="C40" s="920"/>
      <c r="D40" s="920"/>
      <c r="E40" s="920"/>
      <c r="F40" s="920"/>
      <c r="G40" s="920"/>
      <c r="H40" s="920"/>
      <c r="I40" s="920"/>
      <c r="J40" s="920"/>
      <c r="K40" s="920"/>
      <c r="L40" s="920"/>
      <c r="M40" s="920"/>
      <c r="N40" s="920"/>
      <c r="O40" s="920"/>
      <c r="P40" s="921"/>
      <c r="Q40" s="922"/>
      <c r="R40" s="923"/>
      <c r="S40" s="923"/>
      <c r="T40" s="923"/>
      <c r="U40" s="923"/>
      <c r="V40" s="923"/>
      <c r="W40" s="923"/>
      <c r="X40" s="923"/>
      <c r="Y40" s="923"/>
      <c r="Z40" s="923"/>
      <c r="AA40" s="923"/>
      <c r="AB40" s="923"/>
      <c r="AC40" s="923"/>
      <c r="AD40" s="923"/>
      <c r="AE40" s="929"/>
      <c r="AF40" s="949"/>
      <c r="AG40" s="927"/>
      <c r="AH40" s="927"/>
      <c r="AI40" s="927"/>
      <c r="AJ40" s="950"/>
      <c r="AK40" s="928"/>
      <c r="AL40" s="923"/>
      <c r="AM40" s="923"/>
      <c r="AN40" s="923"/>
      <c r="AO40" s="923"/>
      <c r="AP40" s="923"/>
      <c r="AQ40" s="923"/>
      <c r="AR40" s="923"/>
      <c r="AS40" s="923"/>
      <c r="AT40" s="923"/>
      <c r="AU40" s="923"/>
      <c r="AV40" s="923"/>
      <c r="AW40" s="923"/>
      <c r="AX40" s="923"/>
      <c r="AY40" s="923"/>
      <c r="AZ40" s="956"/>
      <c r="BA40" s="956"/>
      <c r="BB40" s="956"/>
      <c r="BC40" s="956"/>
      <c r="BD40" s="956"/>
      <c r="BE40" s="924"/>
      <c r="BF40" s="924"/>
      <c r="BG40" s="924"/>
      <c r="BH40" s="924"/>
      <c r="BI40" s="925"/>
      <c r="BJ40" s="56"/>
      <c r="BK40" s="56"/>
      <c r="BL40" s="56"/>
      <c r="BM40" s="56"/>
      <c r="BN40" s="56"/>
      <c r="BO40" s="55"/>
      <c r="BP40" s="55"/>
      <c r="BQ40" s="52">
        <v>34</v>
      </c>
      <c r="BR40" s="72"/>
      <c r="BS40" s="919"/>
      <c r="BT40" s="920"/>
      <c r="BU40" s="920"/>
      <c r="BV40" s="920"/>
      <c r="BW40" s="920"/>
      <c r="BX40" s="920"/>
      <c r="BY40" s="920"/>
      <c r="BZ40" s="920"/>
      <c r="CA40" s="920"/>
      <c r="CB40" s="920"/>
      <c r="CC40" s="920"/>
      <c r="CD40" s="920"/>
      <c r="CE40" s="920"/>
      <c r="CF40" s="920"/>
      <c r="CG40" s="921"/>
      <c r="CH40" s="926"/>
      <c r="CI40" s="927"/>
      <c r="CJ40" s="927"/>
      <c r="CK40" s="927"/>
      <c r="CL40" s="937"/>
      <c r="CM40" s="926"/>
      <c r="CN40" s="927"/>
      <c r="CO40" s="927"/>
      <c r="CP40" s="927"/>
      <c r="CQ40" s="937"/>
      <c r="CR40" s="926"/>
      <c r="CS40" s="927"/>
      <c r="CT40" s="927"/>
      <c r="CU40" s="927"/>
      <c r="CV40" s="937"/>
      <c r="CW40" s="926"/>
      <c r="CX40" s="927"/>
      <c r="CY40" s="927"/>
      <c r="CZ40" s="927"/>
      <c r="DA40" s="937"/>
      <c r="DB40" s="926"/>
      <c r="DC40" s="927"/>
      <c r="DD40" s="927"/>
      <c r="DE40" s="927"/>
      <c r="DF40" s="937"/>
      <c r="DG40" s="926"/>
      <c r="DH40" s="927"/>
      <c r="DI40" s="927"/>
      <c r="DJ40" s="927"/>
      <c r="DK40" s="937"/>
      <c r="DL40" s="926"/>
      <c r="DM40" s="927"/>
      <c r="DN40" s="927"/>
      <c r="DO40" s="927"/>
      <c r="DP40" s="937"/>
      <c r="DQ40" s="926"/>
      <c r="DR40" s="927"/>
      <c r="DS40" s="927"/>
      <c r="DT40" s="927"/>
      <c r="DU40" s="937"/>
      <c r="DV40" s="919"/>
      <c r="DW40" s="920"/>
      <c r="DX40" s="920"/>
      <c r="DY40" s="920"/>
      <c r="DZ40" s="938"/>
      <c r="EA40" s="48"/>
    </row>
    <row r="41" spans="1:131" ht="26.25" customHeight="1" x14ac:dyDescent="0.2">
      <c r="A41" s="52">
        <v>14</v>
      </c>
      <c r="B41" s="919"/>
      <c r="C41" s="920"/>
      <c r="D41" s="920"/>
      <c r="E41" s="920"/>
      <c r="F41" s="920"/>
      <c r="G41" s="920"/>
      <c r="H41" s="920"/>
      <c r="I41" s="920"/>
      <c r="J41" s="920"/>
      <c r="K41" s="920"/>
      <c r="L41" s="920"/>
      <c r="M41" s="920"/>
      <c r="N41" s="920"/>
      <c r="O41" s="920"/>
      <c r="P41" s="921"/>
      <c r="Q41" s="922"/>
      <c r="R41" s="923"/>
      <c r="S41" s="923"/>
      <c r="T41" s="923"/>
      <c r="U41" s="923"/>
      <c r="V41" s="923"/>
      <c r="W41" s="923"/>
      <c r="X41" s="923"/>
      <c r="Y41" s="923"/>
      <c r="Z41" s="923"/>
      <c r="AA41" s="923"/>
      <c r="AB41" s="923"/>
      <c r="AC41" s="923"/>
      <c r="AD41" s="923"/>
      <c r="AE41" s="929"/>
      <c r="AF41" s="949"/>
      <c r="AG41" s="927"/>
      <c r="AH41" s="927"/>
      <c r="AI41" s="927"/>
      <c r="AJ41" s="950"/>
      <c r="AK41" s="928"/>
      <c r="AL41" s="923"/>
      <c r="AM41" s="923"/>
      <c r="AN41" s="923"/>
      <c r="AO41" s="923"/>
      <c r="AP41" s="923"/>
      <c r="AQ41" s="923"/>
      <c r="AR41" s="923"/>
      <c r="AS41" s="923"/>
      <c r="AT41" s="923"/>
      <c r="AU41" s="923"/>
      <c r="AV41" s="923"/>
      <c r="AW41" s="923"/>
      <c r="AX41" s="923"/>
      <c r="AY41" s="923"/>
      <c r="AZ41" s="956"/>
      <c r="BA41" s="956"/>
      <c r="BB41" s="956"/>
      <c r="BC41" s="956"/>
      <c r="BD41" s="956"/>
      <c r="BE41" s="924"/>
      <c r="BF41" s="924"/>
      <c r="BG41" s="924"/>
      <c r="BH41" s="924"/>
      <c r="BI41" s="925"/>
      <c r="BJ41" s="56"/>
      <c r="BK41" s="56"/>
      <c r="BL41" s="56"/>
      <c r="BM41" s="56"/>
      <c r="BN41" s="56"/>
      <c r="BO41" s="55"/>
      <c r="BP41" s="55"/>
      <c r="BQ41" s="52">
        <v>35</v>
      </c>
      <c r="BR41" s="72"/>
      <c r="BS41" s="919"/>
      <c r="BT41" s="920"/>
      <c r="BU41" s="920"/>
      <c r="BV41" s="920"/>
      <c r="BW41" s="920"/>
      <c r="BX41" s="920"/>
      <c r="BY41" s="920"/>
      <c r="BZ41" s="920"/>
      <c r="CA41" s="920"/>
      <c r="CB41" s="920"/>
      <c r="CC41" s="920"/>
      <c r="CD41" s="920"/>
      <c r="CE41" s="920"/>
      <c r="CF41" s="920"/>
      <c r="CG41" s="921"/>
      <c r="CH41" s="926"/>
      <c r="CI41" s="927"/>
      <c r="CJ41" s="927"/>
      <c r="CK41" s="927"/>
      <c r="CL41" s="937"/>
      <c r="CM41" s="926"/>
      <c r="CN41" s="927"/>
      <c r="CO41" s="927"/>
      <c r="CP41" s="927"/>
      <c r="CQ41" s="937"/>
      <c r="CR41" s="926"/>
      <c r="CS41" s="927"/>
      <c r="CT41" s="927"/>
      <c r="CU41" s="927"/>
      <c r="CV41" s="937"/>
      <c r="CW41" s="926"/>
      <c r="CX41" s="927"/>
      <c r="CY41" s="927"/>
      <c r="CZ41" s="927"/>
      <c r="DA41" s="937"/>
      <c r="DB41" s="926"/>
      <c r="DC41" s="927"/>
      <c r="DD41" s="927"/>
      <c r="DE41" s="927"/>
      <c r="DF41" s="937"/>
      <c r="DG41" s="926"/>
      <c r="DH41" s="927"/>
      <c r="DI41" s="927"/>
      <c r="DJ41" s="927"/>
      <c r="DK41" s="937"/>
      <c r="DL41" s="926"/>
      <c r="DM41" s="927"/>
      <c r="DN41" s="927"/>
      <c r="DO41" s="927"/>
      <c r="DP41" s="937"/>
      <c r="DQ41" s="926"/>
      <c r="DR41" s="927"/>
      <c r="DS41" s="927"/>
      <c r="DT41" s="927"/>
      <c r="DU41" s="937"/>
      <c r="DV41" s="919"/>
      <c r="DW41" s="920"/>
      <c r="DX41" s="920"/>
      <c r="DY41" s="920"/>
      <c r="DZ41" s="938"/>
      <c r="EA41" s="48"/>
    </row>
    <row r="42" spans="1:131" ht="26.25" customHeight="1" x14ac:dyDescent="0.2">
      <c r="A42" s="52">
        <v>15</v>
      </c>
      <c r="B42" s="919"/>
      <c r="C42" s="920"/>
      <c r="D42" s="920"/>
      <c r="E42" s="920"/>
      <c r="F42" s="920"/>
      <c r="G42" s="920"/>
      <c r="H42" s="920"/>
      <c r="I42" s="920"/>
      <c r="J42" s="920"/>
      <c r="K42" s="920"/>
      <c r="L42" s="920"/>
      <c r="M42" s="920"/>
      <c r="N42" s="920"/>
      <c r="O42" s="920"/>
      <c r="P42" s="921"/>
      <c r="Q42" s="922"/>
      <c r="R42" s="923"/>
      <c r="S42" s="923"/>
      <c r="T42" s="923"/>
      <c r="U42" s="923"/>
      <c r="V42" s="923"/>
      <c r="W42" s="923"/>
      <c r="X42" s="923"/>
      <c r="Y42" s="923"/>
      <c r="Z42" s="923"/>
      <c r="AA42" s="923"/>
      <c r="AB42" s="923"/>
      <c r="AC42" s="923"/>
      <c r="AD42" s="923"/>
      <c r="AE42" s="929"/>
      <c r="AF42" s="949"/>
      <c r="AG42" s="927"/>
      <c r="AH42" s="927"/>
      <c r="AI42" s="927"/>
      <c r="AJ42" s="950"/>
      <c r="AK42" s="928"/>
      <c r="AL42" s="923"/>
      <c r="AM42" s="923"/>
      <c r="AN42" s="923"/>
      <c r="AO42" s="923"/>
      <c r="AP42" s="923"/>
      <c r="AQ42" s="923"/>
      <c r="AR42" s="923"/>
      <c r="AS42" s="923"/>
      <c r="AT42" s="923"/>
      <c r="AU42" s="923"/>
      <c r="AV42" s="923"/>
      <c r="AW42" s="923"/>
      <c r="AX42" s="923"/>
      <c r="AY42" s="923"/>
      <c r="AZ42" s="956"/>
      <c r="BA42" s="956"/>
      <c r="BB42" s="956"/>
      <c r="BC42" s="956"/>
      <c r="BD42" s="956"/>
      <c r="BE42" s="924"/>
      <c r="BF42" s="924"/>
      <c r="BG42" s="924"/>
      <c r="BH42" s="924"/>
      <c r="BI42" s="925"/>
      <c r="BJ42" s="56"/>
      <c r="BK42" s="56"/>
      <c r="BL42" s="56"/>
      <c r="BM42" s="56"/>
      <c r="BN42" s="56"/>
      <c r="BO42" s="55"/>
      <c r="BP42" s="55"/>
      <c r="BQ42" s="52">
        <v>36</v>
      </c>
      <c r="BR42" s="72"/>
      <c r="BS42" s="919"/>
      <c r="BT42" s="920"/>
      <c r="BU42" s="920"/>
      <c r="BV42" s="920"/>
      <c r="BW42" s="920"/>
      <c r="BX42" s="920"/>
      <c r="BY42" s="920"/>
      <c r="BZ42" s="920"/>
      <c r="CA42" s="920"/>
      <c r="CB42" s="920"/>
      <c r="CC42" s="920"/>
      <c r="CD42" s="920"/>
      <c r="CE42" s="920"/>
      <c r="CF42" s="920"/>
      <c r="CG42" s="921"/>
      <c r="CH42" s="926"/>
      <c r="CI42" s="927"/>
      <c r="CJ42" s="927"/>
      <c r="CK42" s="927"/>
      <c r="CL42" s="937"/>
      <c r="CM42" s="926"/>
      <c r="CN42" s="927"/>
      <c r="CO42" s="927"/>
      <c r="CP42" s="927"/>
      <c r="CQ42" s="937"/>
      <c r="CR42" s="926"/>
      <c r="CS42" s="927"/>
      <c r="CT42" s="927"/>
      <c r="CU42" s="927"/>
      <c r="CV42" s="937"/>
      <c r="CW42" s="926"/>
      <c r="CX42" s="927"/>
      <c r="CY42" s="927"/>
      <c r="CZ42" s="927"/>
      <c r="DA42" s="937"/>
      <c r="DB42" s="926"/>
      <c r="DC42" s="927"/>
      <c r="DD42" s="927"/>
      <c r="DE42" s="927"/>
      <c r="DF42" s="937"/>
      <c r="DG42" s="926"/>
      <c r="DH42" s="927"/>
      <c r="DI42" s="927"/>
      <c r="DJ42" s="927"/>
      <c r="DK42" s="937"/>
      <c r="DL42" s="926"/>
      <c r="DM42" s="927"/>
      <c r="DN42" s="927"/>
      <c r="DO42" s="927"/>
      <c r="DP42" s="937"/>
      <c r="DQ42" s="926"/>
      <c r="DR42" s="927"/>
      <c r="DS42" s="927"/>
      <c r="DT42" s="927"/>
      <c r="DU42" s="937"/>
      <c r="DV42" s="919"/>
      <c r="DW42" s="920"/>
      <c r="DX42" s="920"/>
      <c r="DY42" s="920"/>
      <c r="DZ42" s="938"/>
      <c r="EA42" s="48"/>
    </row>
    <row r="43" spans="1:131" ht="26.25" customHeight="1" x14ac:dyDescent="0.2">
      <c r="A43" s="52">
        <v>16</v>
      </c>
      <c r="B43" s="919"/>
      <c r="C43" s="920"/>
      <c r="D43" s="920"/>
      <c r="E43" s="920"/>
      <c r="F43" s="920"/>
      <c r="G43" s="920"/>
      <c r="H43" s="920"/>
      <c r="I43" s="920"/>
      <c r="J43" s="920"/>
      <c r="K43" s="920"/>
      <c r="L43" s="920"/>
      <c r="M43" s="920"/>
      <c r="N43" s="920"/>
      <c r="O43" s="920"/>
      <c r="P43" s="921"/>
      <c r="Q43" s="922"/>
      <c r="R43" s="923"/>
      <c r="S43" s="923"/>
      <c r="T43" s="923"/>
      <c r="U43" s="923"/>
      <c r="V43" s="923"/>
      <c r="W43" s="923"/>
      <c r="X43" s="923"/>
      <c r="Y43" s="923"/>
      <c r="Z43" s="923"/>
      <c r="AA43" s="923"/>
      <c r="AB43" s="923"/>
      <c r="AC43" s="923"/>
      <c r="AD43" s="923"/>
      <c r="AE43" s="929"/>
      <c r="AF43" s="949"/>
      <c r="AG43" s="927"/>
      <c r="AH43" s="927"/>
      <c r="AI43" s="927"/>
      <c r="AJ43" s="950"/>
      <c r="AK43" s="928"/>
      <c r="AL43" s="923"/>
      <c r="AM43" s="923"/>
      <c r="AN43" s="923"/>
      <c r="AO43" s="923"/>
      <c r="AP43" s="923"/>
      <c r="AQ43" s="923"/>
      <c r="AR43" s="923"/>
      <c r="AS43" s="923"/>
      <c r="AT43" s="923"/>
      <c r="AU43" s="923"/>
      <c r="AV43" s="923"/>
      <c r="AW43" s="923"/>
      <c r="AX43" s="923"/>
      <c r="AY43" s="923"/>
      <c r="AZ43" s="956"/>
      <c r="BA43" s="956"/>
      <c r="BB43" s="956"/>
      <c r="BC43" s="956"/>
      <c r="BD43" s="956"/>
      <c r="BE43" s="924"/>
      <c r="BF43" s="924"/>
      <c r="BG43" s="924"/>
      <c r="BH43" s="924"/>
      <c r="BI43" s="925"/>
      <c r="BJ43" s="56"/>
      <c r="BK43" s="56"/>
      <c r="BL43" s="56"/>
      <c r="BM43" s="56"/>
      <c r="BN43" s="56"/>
      <c r="BO43" s="55"/>
      <c r="BP43" s="55"/>
      <c r="BQ43" s="52">
        <v>37</v>
      </c>
      <c r="BR43" s="72"/>
      <c r="BS43" s="919"/>
      <c r="BT43" s="920"/>
      <c r="BU43" s="920"/>
      <c r="BV43" s="920"/>
      <c r="BW43" s="920"/>
      <c r="BX43" s="920"/>
      <c r="BY43" s="920"/>
      <c r="BZ43" s="920"/>
      <c r="CA43" s="920"/>
      <c r="CB43" s="920"/>
      <c r="CC43" s="920"/>
      <c r="CD43" s="920"/>
      <c r="CE43" s="920"/>
      <c r="CF43" s="920"/>
      <c r="CG43" s="921"/>
      <c r="CH43" s="926"/>
      <c r="CI43" s="927"/>
      <c r="CJ43" s="927"/>
      <c r="CK43" s="927"/>
      <c r="CL43" s="937"/>
      <c r="CM43" s="926"/>
      <c r="CN43" s="927"/>
      <c r="CO43" s="927"/>
      <c r="CP43" s="927"/>
      <c r="CQ43" s="937"/>
      <c r="CR43" s="926"/>
      <c r="CS43" s="927"/>
      <c r="CT43" s="927"/>
      <c r="CU43" s="927"/>
      <c r="CV43" s="937"/>
      <c r="CW43" s="926"/>
      <c r="CX43" s="927"/>
      <c r="CY43" s="927"/>
      <c r="CZ43" s="927"/>
      <c r="DA43" s="937"/>
      <c r="DB43" s="926"/>
      <c r="DC43" s="927"/>
      <c r="DD43" s="927"/>
      <c r="DE43" s="927"/>
      <c r="DF43" s="937"/>
      <c r="DG43" s="926"/>
      <c r="DH43" s="927"/>
      <c r="DI43" s="927"/>
      <c r="DJ43" s="927"/>
      <c r="DK43" s="937"/>
      <c r="DL43" s="926"/>
      <c r="DM43" s="927"/>
      <c r="DN43" s="927"/>
      <c r="DO43" s="927"/>
      <c r="DP43" s="937"/>
      <c r="DQ43" s="926"/>
      <c r="DR43" s="927"/>
      <c r="DS43" s="927"/>
      <c r="DT43" s="927"/>
      <c r="DU43" s="937"/>
      <c r="DV43" s="919"/>
      <c r="DW43" s="920"/>
      <c r="DX43" s="920"/>
      <c r="DY43" s="920"/>
      <c r="DZ43" s="938"/>
      <c r="EA43" s="48"/>
    </row>
    <row r="44" spans="1:131" ht="26.25" customHeight="1" x14ac:dyDescent="0.2">
      <c r="A44" s="52">
        <v>17</v>
      </c>
      <c r="B44" s="919"/>
      <c r="C44" s="920"/>
      <c r="D44" s="920"/>
      <c r="E44" s="920"/>
      <c r="F44" s="920"/>
      <c r="G44" s="920"/>
      <c r="H44" s="920"/>
      <c r="I44" s="920"/>
      <c r="J44" s="920"/>
      <c r="K44" s="920"/>
      <c r="L44" s="920"/>
      <c r="M44" s="920"/>
      <c r="N44" s="920"/>
      <c r="O44" s="920"/>
      <c r="P44" s="921"/>
      <c r="Q44" s="922"/>
      <c r="R44" s="923"/>
      <c r="S44" s="923"/>
      <c r="T44" s="923"/>
      <c r="U44" s="923"/>
      <c r="V44" s="923"/>
      <c r="W44" s="923"/>
      <c r="X44" s="923"/>
      <c r="Y44" s="923"/>
      <c r="Z44" s="923"/>
      <c r="AA44" s="923"/>
      <c r="AB44" s="923"/>
      <c r="AC44" s="923"/>
      <c r="AD44" s="923"/>
      <c r="AE44" s="929"/>
      <c r="AF44" s="949"/>
      <c r="AG44" s="927"/>
      <c r="AH44" s="927"/>
      <c r="AI44" s="927"/>
      <c r="AJ44" s="950"/>
      <c r="AK44" s="928"/>
      <c r="AL44" s="923"/>
      <c r="AM44" s="923"/>
      <c r="AN44" s="923"/>
      <c r="AO44" s="923"/>
      <c r="AP44" s="923"/>
      <c r="AQ44" s="923"/>
      <c r="AR44" s="923"/>
      <c r="AS44" s="923"/>
      <c r="AT44" s="923"/>
      <c r="AU44" s="923"/>
      <c r="AV44" s="923"/>
      <c r="AW44" s="923"/>
      <c r="AX44" s="923"/>
      <c r="AY44" s="923"/>
      <c r="AZ44" s="956"/>
      <c r="BA44" s="956"/>
      <c r="BB44" s="956"/>
      <c r="BC44" s="956"/>
      <c r="BD44" s="956"/>
      <c r="BE44" s="924"/>
      <c r="BF44" s="924"/>
      <c r="BG44" s="924"/>
      <c r="BH44" s="924"/>
      <c r="BI44" s="925"/>
      <c r="BJ44" s="56"/>
      <c r="BK44" s="56"/>
      <c r="BL44" s="56"/>
      <c r="BM44" s="56"/>
      <c r="BN44" s="56"/>
      <c r="BO44" s="55"/>
      <c r="BP44" s="55"/>
      <c r="BQ44" s="52">
        <v>38</v>
      </c>
      <c r="BR44" s="72"/>
      <c r="BS44" s="919"/>
      <c r="BT44" s="920"/>
      <c r="BU44" s="920"/>
      <c r="BV44" s="920"/>
      <c r="BW44" s="920"/>
      <c r="BX44" s="920"/>
      <c r="BY44" s="920"/>
      <c r="BZ44" s="920"/>
      <c r="CA44" s="920"/>
      <c r="CB44" s="920"/>
      <c r="CC44" s="920"/>
      <c r="CD44" s="920"/>
      <c r="CE44" s="920"/>
      <c r="CF44" s="920"/>
      <c r="CG44" s="921"/>
      <c r="CH44" s="926"/>
      <c r="CI44" s="927"/>
      <c r="CJ44" s="927"/>
      <c r="CK44" s="927"/>
      <c r="CL44" s="937"/>
      <c r="CM44" s="926"/>
      <c r="CN44" s="927"/>
      <c r="CO44" s="927"/>
      <c r="CP44" s="927"/>
      <c r="CQ44" s="937"/>
      <c r="CR44" s="926"/>
      <c r="CS44" s="927"/>
      <c r="CT44" s="927"/>
      <c r="CU44" s="927"/>
      <c r="CV44" s="937"/>
      <c r="CW44" s="926"/>
      <c r="CX44" s="927"/>
      <c r="CY44" s="927"/>
      <c r="CZ44" s="927"/>
      <c r="DA44" s="937"/>
      <c r="DB44" s="926"/>
      <c r="DC44" s="927"/>
      <c r="DD44" s="927"/>
      <c r="DE44" s="927"/>
      <c r="DF44" s="937"/>
      <c r="DG44" s="926"/>
      <c r="DH44" s="927"/>
      <c r="DI44" s="927"/>
      <c r="DJ44" s="927"/>
      <c r="DK44" s="937"/>
      <c r="DL44" s="926"/>
      <c r="DM44" s="927"/>
      <c r="DN44" s="927"/>
      <c r="DO44" s="927"/>
      <c r="DP44" s="937"/>
      <c r="DQ44" s="926"/>
      <c r="DR44" s="927"/>
      <c r="DS44" s="927"/>
      <c r="DT44" s="927"/>
      <c r="DU44" s="937"/>
      <c r="DV44" s="919"/>
      <c r="DW44" s="920"/>
      <c r="DX44" s="920"/>
      <c r="DY44" s="920"/>
      <c r="DZ44" s="938"/>
      <c r="EA44" s="48"/>
    </row>
    <row r="45" spans="1:131" ht="26.25" customHeight="1" x14ac:dyDescent="0.2">
      <c r="A45" s="52">
        <v>18</v>
      </c>
      <c r="B45" s="919"/>
      <c r="C45" s="920"/>
      <c r="D45" s="920"/>
      <c r="E45" s="920"/>
      <c r="F45" s="920"/>
      <c r="G45" s="920"/>
      <c r="H45" s="920"/>
      <c r="I45" s="920"/>
      <c r="J45" s="920"/>
      <c r="K45" s="920"/>
      <c r="L45" s="920"/>
      <c r="M45" s="920"/>
      <c r="N45" s="920"/>
      <c r="O45" s="920"/>
      <c r="P45" s="921"/>
      <c r="Q45" s="922"/>
      <c r="R45" s="923"/>
      <c r="S45" s="923"/>
      <c r="T45" s="923"/>
      <c r="U45" s="923"/>
      <c r="V45" s="923"/>
      <c r="W45" s="923"/>
      <c r="X45" s="923"/>
      <c r="Y45" s="923"/>
      <c r="Z45" s="923"/>
      <c r="AA45" s="923"/>
      <c r="AB45" s="923"/>
      <c r="AC45" s="923"/>
      <c r="AD45" s="923"/>
      <c r="AE45" s="929"/>
      <c r="AF45" s="949"/>
      <c r="AG45" s="927"/>
      <c r="AH45" s="927"/>
      <c r="AI45" s="927"/>
      <c r="AJ45" s="950"/>
      <c r="AK45" s="928"/>
      <c r="AL45" s="923"/>
      <c r="AM45" s="923"/>
      <c r="AN45" s="923"/>
      <c r="AO45" s="923"/>
      <c r="AP45" s="923"/>
      <c r="AQ45" s="923"/>
      <c r="AR45" s="923"/>
      <c r="AS45" s="923"/>
      <c r="AT45" s="923"/>
      <c r="AU45" s="923"/>
      <c r="AV45" s="923"/>
      <c r="AW45" s="923"/>
      <c r="AX45" s="923"/>
      <c r="AY45" s="923"/>
      <c r="AZ45" s="956"/>
      <c r="BA45" s="956"/>
      <c r="BB45" s="956"/>
      <c r="BC45" s="956"/>
      <c r="BD45" s="956"/>
      <c r="BE45" s="924"/>
      <c r="BF45" s="924"/>
      <c r="BG45" s="924"/>
      <c r="BH45" s="924"/>
      <c r="BI45" s="925"/>
      <c r="BJ45" s="56"/>
      <c r="BK45" s="56"/>
      <c r="BL45" s="56"/>
      <c r="BM45" s="56"/>
      <c r="BN45" s="56"/>
      <c r="BO45" s="55"/>
      <c r="BP45" s="55"/>
      <c r="BQ45" s="52">
        <v>39</v>
      </c>
      <c r="BR45" s="72"/>
      <c r="BS45" s="919"/>
      <c r="BT45" s="920"/>
      <c r="BU45" s="920"/>
      <c r="BV45" s="920"/>
      <c r="BW45" s="920"/>
      <c r="BX45" s="920"/>
      <c r="BY45" s="920"/>
      <c r="BZ45" s="920"/>
      <c r="CA45" s="920"/>
      <c r="CB45" s="920"/>
      <c r="CC45" s="920"/>
      <c r="CD45" s="920"/>
      <c r="CE45" s="920"/>
      <c r="CF45" s="920"/>
      <c r="CG45" s="921"/>
      <c r="CH45" s="926"/>
      <c r="CI45" s="927"/>
      <c r="CJ45" s="927"/>
      <c r="CK45" s="927"/>
      <c r="CL45" s="937"/>
      <c r="CM45" s="926"/>
      <c r="CN45" s="927"/>
      <c r="CO45" s="927"/>
      <c r="CP45" s="927"/>
      <c r="CQ45" s="937"/>
      <c r="CR45" s="926"/>
      <c r="CS45" s="927"/>
      <c r="CT45" s="927"/>
      <c r="CU45" s="927"/>
      <c r="CV45" s="937"/>
      <c r="CW45" s="926"/>
      <c r="CX45" s="927"/>
      <c r="CY45" s="927"/>
      <c r="CZ45" s="927"/>
      <c r="DA45" s="937"/>
      <c r="DB45" s="926"/>
      <c r="DC45" s="927"/>
      <c r="DD45" s="927"/>
      <c r="DE45" s="927"/>
      <c r="DF45" s="937"/>
      <c r="DG45" s="926"/>
      <c r="DH45" s="927"/>
      <c r="DI45" s="927"/>
      <c r="DJ45" s="927"/>
      <c r="DK45" s="937"/>
      <c r="DL45" s="926"/>
      <c r="DM45" s="927"/>
      <c r="DN45" s="927"/>
      <c r="DO45" s="927"/>
      <c r="DP45" s="937"/>
      <c r="DQ45" s="926"/>
      <c r="DR45" s="927"/>
      <c r="DS45" s="927"/>
      <c r="DT45" s="927"/>
      <c r="DU45" s="937"/>
      <c r="DV45" s="919"/>
      <c r="DW45" s="920"/>
      <c r="DX45" s="920"/>
      <c r="DY45" s="920"/>
      <c r="DZ45" s="938"/>
      <c r="EA45" s="48"/>
    </row>
    <row r="46" spans="1:131" ht="26.25" customHeight="1" x14ac:dyDescent="0.2">
      <c r="A46" s="52">
        <v>19</v>
      </c>
      <c r="B46" s="919"/>
      <c r="C46" s="920"/>
      <c r="D46" s="920"/>
      <c r="E46" s="920"/>
      <c r="F46" s="920"/>
      <c r="G46" s="920"/>
      <c r="H46" s="920"/>
      <c r="I46" s="920"/>
      <c r="J46" s="920"/>
      <c r="K46" s="920"/>
      <c r="L46" s="920"/>
      <c r="M46" s="920"/>
      <c r="N46" s="920"/>
      <c r="O46" s="920"/>
      <c r="P46" s="921"/>
      <c r="Q46" s="922"/>
      <c r="R46" s="923"/>
      <c r="S46" s="923"/>
      <c r="T46" s="923"/>
      <c r="U46" s="923"/>
      <c r="V46" s="923"/>
      <c r="W46" s="923"/>
      <c r="X46" s="923"/>
      <c r="Y46" s="923"/>
      <c r="Z46" s="923"/>
      <c r="AA46" s="923"/>
      <c r="AB46" s="923"/>
      <c r="AC46" s="923"/>
      <c r="AD46" s="923"/>
      <c r="AE46" s="929"/>
      <c r="AF46" s="949"/>
      <c r="AG46" s="927"/>
      <c r="AH46" s="927"/>
      <c r="AI46" s="927"/>
      <c r="AJ46" s="950"/>
      <c r="AK46" s="928"/>
      <c r="AL46" s="923"/>
      <c r="AM46" s="923"/>
      <c r="AN46" s="923"/>
      <c r="AO46" s="923"/>
      <c r="AP46" s="923"/>
      <c r="AQ46" s="923"/>
      <c r="AR46" s="923"/>
      <c r="AS46" s="923"/>
      <c r="AT46" s="923"/>
      <c r="AU46" s="923"/>
      <c r="AV46" s="923"/>
      <c r="AW46" s="923"/>
      <c r="AX46" s="923"/>
      <c r="AY46" s="923"/>
      <c r="AZ46" s="956"/>
      <c r="BA46" s="956"/>
      <c r="BB46" s="956"/>
      <c r="BC46" s="956"/>
      <c r="BD46" s="956"/>
      <c r="BE46" s="924"/>
      <c r="BF46" s="924"/>
      <c r="BG46" s="924"/>
      <c r="BH46" s="924"/>
      <c r="BI46" s="925"/>
      <c r="BJ46" s="56"/>
      <c r="BK46" s="56"/>
      <c r="BL46" s="56"/>
      <c r="BM46" s="56"/>
      <c r="BN46" s="56"/>
      <c r="BO46" s="55"/>
      <c r="BP46" s="55"/>
      <c r="BQ46" s="52">
        <v>40</v>
      </c>
      <c r="BR46" s="72"/>
      <c r="BS46" s="919"/>
      <c r="BT46" s="920"/>
      <c r="BU46" s="920"/>
      <c r="BV46" s="920"/>
      <c r="BW46" s="920"/>
      <c r="BX46" s="920"/>
      <c r="BY46" s="920"/>
      <c r="BZ46" s="920"/>
      <c r="CA46" s="920"/>
      <c r="CB46" s="920"/>
      <c r="CC46" s="920"/>
      <c r="CD46" s="920"/>
      <c r="CE46" s="920"/>
      <c r="CF46" s="920"/>
      <c r="CG46" s="921"/>
      <c r="CH46" s="926"/>
      <c r="CI46" s="927"/>
      <c r="CJ46" s="927"/>
      <c r="CK46" s="927"/>
      <c r="CL46" s="937"/>
      <c r="CM46" s="926"/>
      <c r="CN46" s="927"/>
      <c r="CO46" s="927"/>
      <c r="CP46" s="927"/>
      <c r="CQ46" s="937"/>
      <c r="CR46" s="926"/>
      <c r="CS46" s="927"/>
      <c r="CT46" s="927"/>
      <c r="CU46" s="927"/>
      <c r="CV46" s="937"/>
      <c r="CW46" s="926"/>
      <c r="CX46" s="927"/>
      <c r="CY46" s="927"/>
      <c r="CZ46" s="927"/>
      <c r="DA46" s="937"/>
      <c r="DB46" s="926"/>
      <c r="DC46" s="927"/>
      <c r="DD46" s="927"/>
      <c r="DE46" s="927"/>
      <c r="DF46" s="937"/>
      <c r="DG46" s="926"/>
      <c r="DH46" s="927"/>
      <c r="DI46" s="927"/>
      <c r="DJ46" s="927"/>
      <c r="DK46" s="937"/>
      <c r="DL46" s="926"/>
      <c r="DM46" s="927"/>
      <c r="DN46" s="927"/>
      <c r="DO46" s="927"/>
      <c r="DP46" s="937"/>
      <c r="DQ46" s="926"/>
      <c r="DR46" s="927"/>
      <c r="DS46" s="927"/>
      <c r="DT46" s="927"/>
      <c r="DU46" s="937"/>
      <c r="DV46" s="919"/>
      <c r="DW46" s="920"/>
      <c r="DX46" s="920"/>
      <c r="DY46" s="920"/>
      <c r="DZ46" s="938"/>
      <c r="EA46" s="48"/>
    </row>
    <row r="47" spans="1:131" ht="26.25" customHeight="1" x14ac:dyDescent="0.2">
      <c r="A47" s="52">
        <v>20</v>
      </c>
      <c r="B47" s="919"/>
      <c r="C47" s="920"/>
      <c r="D47" s="920"/>
      <c r="E47" s="920"/>
      <c r="F47" s="920"/>
      <c r="G47" s="920"/>
      <c r="H47" s="920"/>
      <c r="I47" s="920"/>
      <c r="J47" s="920"/>
      <c r="K47" s="920"/>
      <c r="L47" s="920"/>
      <c r="M47" s="920"/>
      <c r="N47" s="920"/>
      <c r="O47" s="920"/>
      <c r="P47" s="921"/>
      <c r="Q47" s="922"/>
      <c r="R47" s="923"/>
      <c r="S47" s="923"/>
      <c r="T47" s="923"/>
      <c r="U47" s="923"/>
      <c r="V47" s="923"/>
      <c r="W47" s="923"/>
      <c r="X47" s="923"/>
      <c r="Y47" s="923"/>
      <c r="Z47" s="923"/>
      <c r="AA47" s="923"/>
      <c r="AB47" s="923"/>
      <c r="AC47" s="923"/>
      <c r="AD47" s="923"/>
      <c r="AE47" s="929"/>
      <c r="AF47" s="949"/>
      <c r="AG47" s="927"/>
      <c r="AH47" s="927"/>
      <c r="AI47" s="927"/>
      <c r="AJ47" s="950"/>
      <c r="AK47" s="928"/>
      <c r="AL47" s="923"/>
      <c r="AM47" s="923"/>
      <c r="AN47" s="923"/>
      <c r="AO47" s="923"/>
      <c r="AP47" s="923"/>
      <c r="AQ47" s="923"/>
      <c r="AR47" s="923"/>
      <c r="AS47" s="923"/>
      <c r="AT47" s="923"/>
      <c r="AU47" s="923"/>
      <c r="AV47" s="923"/>
      <c r="AW47" s="923"/>
      <c r="AX47" s="923"/>
      <c r="AY47" s="923"/>
      <c r="AZ47" s="956"/>
      <c r="BA47" s="956"/>
      <c r="BB47" s="956"/>
      <c r="BC47" s="956"/>
      <c r="BD47" s="956"/>
      <c r="BE47" s="924"/>
      <c r="BF47" s="924"/>
      <c r="BG47" s="924"/>
      <c r="BH47" s="924"/>
      <c r="BI47" s="925"/>
      <c r="BJ47" s="56"/>
      <c r="BK47" s="56"/>
      <c r="BL47" s="56"/>
      <c r="BM47" s="56"/>
      <c r="BN47" s="56"/>
      <c r="BO47" s="55"/>
      <c r="BP47" s="55"/>
      <c r="BQ47" s="52">
        <v>41</v>
      </c>
      <c r="BR47" s="72"/>
      <c r="BS47" s="919"/>
      <c r="BT47" s="920"/>
      <c r="BU47" s="920"/>
      <c r="BV47" s="920"/>
      <c r="BW47" s="920"/>
      <c r="BX47" s="920"/>
      <c r="BY47" s="920"/>
      <c r="BZ47" s="920"/>
      <c r="CA47" s="920"/>
      <c r="CB47" s="920"/>
      <c r="CC47" s="920"/>
      <c r="CD47" s="920"/>
      <c r="CE47" s="920"/>
      <c r="CF47" s="920"/>
      <c r="CG47" s="921"/>
      <c r="CH47" s="926"/>
      <c r="CI47" s="927"/>
      <c r="CJ47" s="927"/>
      <c r="CK47" s="927"/>
      <c r="CL47" s="937"/>
      <c r="CM47" s="926"/>
      <c r="CN47" s="927"/>
      <c r="CO47" s="927"/>
      <c r="CP47" s="927"/>
      <c r="CQ47" s="937"/>
      <c r="CR47" s="926"/>
      <c r="CS47" s="927"/>
      <c r="CT47" s="927"/>
      <c r="CU47" s="927"/>
      <c r="CV47" s="937"/>
      <c r="CW47" s="926"/>
      <c r="CX47" s="927"/>
      <c r="CY47" s="927"/>
      <c r="CZ47" s="927"/>
      <c r="DA47" s="937"/>
      <c r="DB47" s="926"/>
      <c r="DC47" s="927"/>
      <c r="DD47" s="927"/>
      <c r="DE47" s="927"/>
      <c r="DF47" s="937"/>
      <c r="DG47" s="926"/>
      <c r="DH47" s="927"/>
      <c r="DI47" s="927"/>
      <c r="DJ47" s="927"/>
      <c r="DK47" s="937"/>
      <c r="DL47" s="926"/>
      <c r="DM47" s="927"/>
      <c r="DN47" s="927"/>
      <c r="DO47" s="927"/>
      <c r="DP47" s="937"/>
      <c r="DQ47" s="926"/>
      <c r="DR47" s="927"/>
      <c r="DS47" s="927"/>
      <c r="DT47" s="927"/>
      <c r="DU47" s="937"/>
      <c r="DV47" s="919"/>
      <c r="DW47" s="920"/>
      <c r="DX47" s="920"/>
      <c r="DY47" s="920"/>
      <c r="DZ47" s="938"/>
      <c r="EA47" s="48"/>
    </row>
    <row r="48" spans="1:131" ht="26.25" customHeight="1" x14ac:dyDescent="0.2">
      <c r="A48" s="52">
        <v>21</v>
      </c>
      <c r="B48" s="919"/>
      <c r="C48" s="920"/>
      <c r="D48" s="920"/>
      <c r="E48" s="920"/>
      <c r="F48" s="920"/>
      <c r="G48" s="920"/>
      <c r="H48" s="920"/>
      <c r="I48" s="920"/>
      <c r="J48" s="920"/>
      <c r="K48" s="920"/>
      <c r="L48" s="920"/>
      <c r="M48" s="920"/>
      <c r="N48" s="920"/>
      <c r="O48" s="920"/>
      <c r="P48" s="921"/>
      <c r="Q48" s="922"/>
      <c r="R48" s="923"/>
      <c r="S48" s="923"/>
      <c r="T48" s="923"/>
      <c r="U48" s="923"/>
      <c r="V48" s="923"/>
      <c r="W48" s="923"/>
      <c r="X48" s="923"/>
      <c r="Y48" s="923"/>
      <c r="Z48" s="923"/>
      <c r="AA48" s="923"/>
      <c r="AB48" s="923"/>
      <c r="AC48" s="923"/>
      <c r="AD48" s="923"/>
      <c r="AE48" s="929"/>
      <c r="AF48" s="949"/>
      <c r="AG48" s="927"/>
      <c r="AH48" s="927"/>
      <c r="AI48" s="927"/>
      <c r="AJ48" s="950"/>
      <c r="AK48" s="928"/>
      <c r="AL48" s="923"/>
      <c r="AM48" s="923"/>
      <c r="AN48" s="923"/>
      <c r="AO48" s="923"/>
      <c r="AP48" s="923"/>
      <c r="AQ48" s="923"/>
      <c r="AR48" s="923"/>
      <c r="AS48" s="923"/>
      <c r="AT48" s="923"/>
      <c r="AU48" s="923"/>
      <c r="AV48" s="923"/>
      <c r="AW48" s="923"/>
      <c r="AX48" s="923"/>
      <c r="AY48" s="923"/>
      <c r="AZ48" s="956"/>
      <c r="BA48" s="956"/>
      <c r="BB48" s="956"/>
      <c r="BC48" s="956"/>
      <c r="BD48" s="956"/>
      <c r="BE48" s="924"/>
      <c r="BF48" s="924"/>
      <c r="BG48" s="924"/>
      <c r="BH48" s="924"/>
      <c r="BI48" s="925"/>
      <c r="BJ48" s="56"/>
      <c r="BK48" s="56"/>
      <c r="BL48" s="56"/>
      <c r="BM48" s="56"/>
      <c r="BN48" s="56"/>
      <c r="BO48" s="55"/>
      <c r="BP48" s="55"/>
      <c r="BQ48" s="52">
        <v>42</v>
      </c>
      <c r="BR48" s="72"/>
      <c r="BS48" s="919"/>
      <c r="BT48" s="920"/>
      <c r="BU48" s="920"/>
      <c r="BV48" s="920"/>
      <c r="BW48" s="920"/>
      <c r="BX48" s="920"/>
      <c r="BY48" s="920"/>
      <c r="BZ48" s="920"/>
      <c r="CA48" s="920"/>
      <c r="CB48" s="920"/>
      <c r="CC48" s="920"/>
      <c r="CD48" s="920"/>
      <c r="CE48" s="920"/>
      <c r="CF48" s="920"/>
      <c r="CG48" s="921"/>
      <c r="CH48" s="926"/>
      <c r="CI48" s="927"/>
      <c r="CJ48" s="927"/>
      <c r="CK48" s="927"/>
      <c r="CL48" s="937"/>
      <c r="CM48" s="926"/>
      <c r="CN48" s="927"/>
      <c r="CO48" s="927"/>
      <c r="CP48" s="927"/>
      <c r="CQ48" s="937"/>
      <c r="CR48" s="926"/>
      <c r="CS48" s="927"/>
      <c r="CT48" s="927"/>
      <c r="CU48" s="927"/>
      <c r="CV48" s="937"/>
      <c r="CW48" s="926"/>
      <c r="CX48" s="927"/>
      <c r="CY48" s="927"/>
      <c r="CZ48" s="927"/>
      <c r="DA48" s="937"/>
      <c r="DB48" s="926"/>
      <c r="DC48" s="927"/>
      <c r="DD48" s="927"/>
      <c r="DE48" s="927"/>
      <c r="DF48" s="937"/>
      <c r="DG48" s="926"/>
      <c r="DH48" s="927"/>
      <c r="DI48" s="927"/>
      <c r="DJ48" s="927"/>
      <c r="DK48" s="937"/>
      <c r="DL48" s="926"/>
      <c r="DM48" s="927"/>
      <c r="DN48" s="927"/>
      <c r="DO48" s="927"/>
      <c r="DP48" s="937"/>
      <c r="DQ48" s="926"/>
      <c r="DR48" s="927"/>
      <c r="DS48" s="927"/>
      <c r="DT48" s="927"/>
      <c r="DU48" s="937"/>
      <c r="DV48" s="919"/>
      <c r="DW48" s="920"/>
      <c r="DX48" s="920"/>
      <c r="DY48" s="920"/>
      <c r="DZ48" s="938"/>
      <c r="EA48" s="48"/>
    </row>
    <row r="49" spans="1:131" ht="26.25" customHeight="1" x14ac:dyDescent="0.2">
      <c r="A49" s="52">
        <v>22</v>
      </c>
      <c r="B49" s="919"/>
      <c r="C49" s="920"/>
      <c r="D49" s="920"/>
      <c r="E49" s="920"/>
      <c r="F49" s="920"/>
      <c r="G49" s="920"/>
      <c r="H49" s="920"/>
      <c r="I49" s="920"/>
      <c r="J49" s="920"/>
      <c r="K49" s="920"/>
      <c r="L49" s="920"/>
      <c r="M49" s="920"/>
      <c r="N49" s="920"/>
      <c r="O49" s="920"/>
      <c r="P49" s="921"/>
      <c r="Q49" s="922"/>
      <c r="R49" s="923"/>
      <c r="S49" s="923"/>
      <c r="T49" s="923"/>
      <c r="U49" s="923"/>
      <c r="V49" s="923"/>
      <c r="W49" s="923"/>
      <c r="X49" s="923"/>
      <c r="Y49" s="923"/>
      <c r="Z49" s="923"/>
      <c r="AA49" s="923"/>
      <c r="AB49" s="923"/>
      <c r="AC49" s="923"/>
      <c r="AD49" s="923"/>
      <c r="AE49" s="929"/>
      <c r="AF49" s="949"/>
      <c r="AG49" s="927"/>
      <c r="AH49" s="927"/>
      <c r="AI49" s="927"/>
      <c r="AJ49" s="950"/>
      <c r="AK49" s="928"/>
      <c r="AL49" s="923"/>
      <c r="AM49" s="923"/>
      <c r="AN49" s="923"/>
      <c r="AO49" s="923"/>
      <c r="AP49" s="923"/>
      <c r="AQ49" s="923"/>
      <c r="AR49" s="923"/>
      <c r="AS49" s="923"/>
      <c r="AT49" s="923"/>
      <c r="AU49" s="923"/>
      <c r="AV49" s="923"/>
      <c r="AW49" s="923"/>
      <c r="AX49" s="923"/>
      <c r="AY49" s="923"/>
      <c r="AZ49" s="956"/>
      <c r="BA49" s="956"/>
      <c r="BB49" s="956"/>
      <c r="BC49" s="956"/>
      <c r="BD49" s="956"/>
      <c r="BE49" s="924"/>
      <c r="BF49" s="924"/>
      <c r="BG49" s="924"/>
      <c r="BH49" s="924"/>
      <c r="BI49" s="925"/>
      <c r="BJ49" s="56"/>
      <c r="BK49" s="56"/>
      <c r="BL49" s="56"/>
      <c r="BM49" s="56"/>
      <c r="BN49" s="56"/>
      <c r="BO49" s="55"/>
      <c r="BP49" s="55"/>
      <c r="BQ49" s="52">
        <v>43</v>
      </c>
      <c r="BR49" s="72"/>
      <c r="BS49" s="919"/>
      <c r="BT49" s="920"/>
      <c r="BU49" s="920"/>
      <c r="BV49" s="920"/>
      <c r="BW49" s="920"/>
      <c r="BX49" s="920"/>
      <c r="BY49" s="920"/>
      <c r="BZ49" s="920"/>
      <c r="CA49" s="920"/>
      <c r="CB49" s="920"/>
      <c r="CC49" s="920"/>
      <c r="CD49" s="920"/>
      <c r="CE49" s="920"/>
      <c r="CF49" s="920"/>
      <c r="CG49" s="921"/>
      <c r="CH49" s="926"/>
      <c r="CI49" s="927"/>
      <c r="CJ49" s="927"/>
      <c r="CK49" s="927"/>
      <c r="CL49" s="937"/>
      <c r="CM49" s="926"/>
      <c r="CN49" s="927"/>
      <c r="CO49" s="927"/>
      <c r="CP49" s="927"/>
      <c r="CQ49" s="937"/>
      <c r="CR49" s="926"/>
      <c r="CS49" s="927"/>
      <c r="CT49" s="927"/>
      <c r="CU49" s="927"/>
      <c r="CV49" s="937"/>
      <c r="CW49" s="926"/>
      <c r="CX49" s="927"/>
      <c r="CY49" s="927"/>
      <c r="CZ49" s="927"/>
      <c r="DA49" s="937"/>
      <c r="DB49" s="926"/>
      <c r="DC49" s="927"/>
      <c r="DD49" s="927"/>
      <c r="DE49" s="927"/>
      <c r="DF49" s="937"/>
      <c r="DG49" s="926"/>
      <c r="DH49" s="927"/>
      <c r="DI49" s="927"/>
      <c r="DJ49" s="927"/>
      <c r="DK49" s="937"/>
      <c r="DL49" s="926"/>
      <c r="DM49" s="927"/>
      <c r="DN49" s="927"/>
      <c r="DO49" s="927"/>
      <c r="DP49" s="937"/>
      <c r="DQ49" s="926"/>
      <c r="DR49" s="927"/>
      <c r="DS49" s="927"/>
      <c r="DT49" s="927"/>
      <c r="DU49" s="937"/>
      <c r="DV49" s="919"/>
      <c r="DW49" s="920"/>
      <c r="DX49" s="920"/>
      <c r="DY49" s="920"/>
      <c r="DZ49" s="938"/>
      <c r="EA49" s="48"/>
    </row>
    <row r="50" spans="1:131" ht="26.25" customHeight="1" x14ac:dyDescent="0.2">
      <c r="A50" s="52">
        <v>23</v>
      </c>
      <c r="B50" s="919"/>
      <c r="C50" s="920"/>
      <c r="D50" s="920"/>
      <c r="E50" s="920"/>
      <c r="F50" s="920"/>
      <c r="G50" s="920"/>
      <c r="H50" s="920"/>
      <c r="I50" s="920"/>
      <c r="J50" s="920"/>
      <c r="K50" s="920"/>
      <c r="L50" s="920"/>
      <c r="M50" s="920"/>
      <c r="N50" s="920"/>
      <c r="O50" s="920"/>
      <c r="P50" s="921"/>
      <c r="Q50" s="946"/>
      <c r="R50" s="947"/>
      <c r="S50" s="947"/>
      <c r="T50" s="947"/>
      <c r="U50" s="947"/>
      <c r="V50" s="947"/>
      <c r="W50" s="947"/>
      <c r="X50" s="947"/>
      <c r="Y50" s="947"/>
      <c r="Z50" s="947"/>
      <c r="AA50" s="947"/>
      <c r="AB50" s="947"/>
      <c r="AC50" s="947"/>
      <c r="AD50" s="947"/>
      <c r="AE50" s="948"/>
      <c r="AF50" s="949"/>
      <c r="AG50" s="927"/>
      <c r="AH50" s="927"/>
      <c r="AI50" s="927"/>
      <c r="AJ50" s="950"/>
      <c r="AK50" s="951"/>
      <c r="AL50" s="947"/>
      <c r="AM50" s="947"/>
      <c r="AN50" s="947"/>
      <c r="AO50" s="947"/>
      <c r="AP50" s="947"/>
      <c r="AQ50" s="947"/>
      <c r="AR50" s="947"/>
      <c r="AS50" s="947"/>
      <c r="AT50" s="947"/>
      <c r="AU50" s="947"/>
      <c r="AV50" s="947"/>
      <c r="AW50" s="947"/>
      <c r="AX50" s="947"/>
      <c r="AY50" s="947"/>
      <c r="AZ50" s="952"/>
      <c r="BA50" s="952"/>
      <c r="BB50" s="952"/>
      <c r="BC50" s="952"/>
      <c r="BD50" s="952"/>
      <c r="BE50" s="924"/>
      <c r="BF50" s="924"/>
      <c r="BG50" s="924"/>
      <c r="BH50" s="924"/>
      <c r="BI50" s="925"/>
      <c r="BJ50" s="56"/>
      <c r="BK50" s="56"/>
      <c r="BL50" s="56"/>
      <c r="BM50" s="56"/>
      <c r="BN50" s="56"/>
      <c r="BO50" s="55"/>
      <c r="BP50" s="55"/>
      <c r="BQ50" s="52">
        <v>44</v>
      </c>
      <c r="BR50" s="72"/>
      <c r="BS50" s="919"/>
      <c r="BT50" s="920"/>
      <c r="BU50" s="920"/>
      <c r="BV50" s="920"/>
      <c r="BW50" s="920"/>
      <c r="BX50" s="920"/>
      <c r="BY50" s="920"/>
      <c r="BZ50" s="920"/>
      <c r="CA50" s="920"/>
      <c r="CB50" s="920"/>
      <c r="CC50" s="920"/>
      <c r="CD50" s="920"/>
      <c r="CE50" s="920"/>
      <c r="CF50" s="920"/>
      <c r="CG50" s="921"/>
      <c r="CH50" s="926"/>
      <c r="CI50" s="927"/>
      <c r="CJ50" s="927"/>
      <c r="CK50" s="927"/>
      <c r="CL50" s="937"/>
      <c r="CM50" s="926"/>
      <c r="CN50" s="927"/>
      <c r="CO50" s="927"/>
      <c r="CP50" s="927"/>
      <c r="CQ50" s="937"/>
      <c r="CR50" s="926"/>
      <c r="CS50" s="927"/>
      <c r="CT50" s="927"/>
      <c r="CU50" s="927"/>
      <c r="CV50" s="937"/>
      <c r="CW50" s="926"/>
      <c r="CX50" s="927"/>
      <c r="CY50" s="927"/>
      <c r="CZ50" s="927"/>
      <c r="DA50" s="937"/>
      <c r="DB50" s="926"/>
      <c r="DC50" s="927"/>
      <c r="DD50" s="927"/>
      <c r="DE50" s="927"/>
      <c r="DF50" s="937"/>
      <c r="DG50" s="926"/>
      <c r="DH50" s="927"/>
      <c r="DI50" s="927"/>
      <c r="DJ50" s="927"/>
      <c r="DK50" s="937"/>
      <c r="DL50" s="926"/>
      <c r="DM50" s="927"/>
      <c r="DN50" s="927"/>
      <c r="DO50" s="927"/>
      <c r="DP50" s="937"/>
      <c r="DQ50" s="926"/>
      <c r="DR50" s="927"/>
      <c r="DS50" s="927"/>
      <c r="DT50" s="927"/>
      <c r="DU50" s="937"/>
      <c r="DV50" s="919"/>
      <c r="DW50" s="920"/>
      <c r="DX50" s="920"/>
      <c r="DY50" s="920"/>
      <c r="DZ50" s="938"/>
      <c r="EA50" s="48"/>
    </row>
    <row r="51" spans="1:131" ht="26.25" customHeight="1" x14ac:dyDescent="0.2">
      <c r="A51" s="52">
        <v>24</v>
      </c>
      <c r="B51" s="919"/>
      <c r="C51" s="920"/>
      <c r="D51" s="920"/>
      <c r="E51" s="920"/>
      <c r="F51" s="920"/>
      <c r="G51" s="920"/>
      <c r="H51" s="920"/>
      <c r="I51" s="920"/>
      <c r="J51" s="920"/>
      <c r="K51" s="920"/>
      <c r="L51" s="920"/>
      <c r="M51" s="920"/>
      <c r="N51" s="920"/>
      <c r="O51" s="920"/>
      <c r="P51" s="921"/>
      <c r="Q51" s="946"/>
      <c r="R51" s="947"/>
      <c r="S51" s="947"/>
      <c r="T51" s="947"/>
      <c r="U51" s="947"/>
      <c r="V51" s="947"/>
      <c r="W51" s="947"/>
      <c r="X51" s="947"/>
      <c r="Y51" s="947"/>
      <c r="Z51" s="947"/>
      <c r="AA51" s="947"/>
      <c r="AB51" s="947"/>
      <c r="AC51" s="947"/>
      <c r="AD51" s="947"/>
      <c r="AE51" s="948"/>
      <c r="AF51" s="949"/>
      <c r="AG51" s="927"/>
      <c r="AH51" s="927"/>
      <c r="AI51" s="927"/>
      <c r="AJ51" s="950"/>
      <c r="AK51" s="951"/>
      <c r="AL51" s="947"/>
      <c r="AM51" s="947"/>
      <c r="AN51" s="947"/>
      <c r="AO51" s="947"/>
      <c r="AP51" s="947"/>
      <c r="AQ51" s="947"/>
      <c r="AR51" s="947"/>
      <c r="AS51" s="947"/>
      <c r="AT51" s="947"/>
      <c r="AU51" s="947"/>
      <c r="AV51" s="947"/>
      <c r="AW51" s="947"/>
      <c r="AX51" s="947"/>
      <c r="AY51" s="947"/>
      <c r="AZ51" s="952"/>
      <c r="BA51" s="952"/>
      <c r="BB51" s="952"/>
      <c r="BC51" s="952"/>
      <c r="BD51" s="952"/>
      <c r="BE51" s="924"/>
      <c r="BF51" s="924"/>
      <c r="BG51" s="924"/>
      <c r="BH51" s="924"/>
      <c r="BI51" s="925"/>
      <c r="BJ51" s="56"/>
      <c r="BK51" s="56"/>
      <c r="BL51" s="56"/>
      <c r="BM51" s="56"/>
      <c r="BN51" s="56"/>
      <c r="BO51" s="55"/>
      <c r="BP51" s="55"/>
      <c r="BQ51" s="52">
        <v>45</v>
      </c>
      <c r="BR51" s="72"/>
      <c r="BS51" s="919"/>
      <c r="BT51" s="920"/>
      <c r="BU51" s="920"/>
      <c r="BV51" s="920"/>
      <c r="BW51" s="920"/>
      <c r="BX51" s="920"/>
      <c r="BY51" s="920"/>
      <c r="BZ51" s="920"/>
      <c r="CA51" s="920"/>
      <c r="CB51" s="920"/>
      <c r="CC51" s="920"/>
      <c r="CD51" s="920"/>
      <c r="CE51" s="920"/>
      <c r="CF51" s="920"/>
      <c r="CG51" s="921"/>
      <c r="CH51" s="926"/>
      <c r="CI51" s="927"/>
      <c r="CJ51" s="927"/>
      <c r="CK51" s="927"/>
      <c r="CL51" s="937"/>
      <c r="CM51" s="926"/>
      <c r="CN51" s="927"/>
      <c r="CO51" s="927"/>
      <c r="CP51" s="927"/>
      <c r="CQ51" s="937"/>
      <c r="CR51" s="926"/>
      <c r="CS51" s="927"/>
      <c r="CT51" s="927"/>
      <c r="CU51" s="927"/>
      <c r="CV51" s="937"/>
      <c r="CW51" s="926"/>
      <c r="CX51" s="927"/>
      <c r="CY51" s="927"/>
      <c r="CZ51" s="927"/>
      <c r="DA51" s="937"/>
      <c r="DB51" s="926"/>
      <c r="DC51" s="927"/>
      <c r="DD51" s="927"/>
      <c r="DE51" s="927"/>
      <c r="DF51" s="937"/>
      <c r="DG51" s="926"/>
      <c r="DH51" s="927"/>
      <c r="DI51" s="927"/>
      <c r="DJ51" s="927"/>
      <c r="DK51" s="937"/>
      <c r="DL51" s="926"/>
      <c r="DM51" s="927"/>
      <c r="DN51" s="927"/>
      <c r="DO51" s="927"/>
      <c r="DP51" s="937"/>
      <c r="DQ51" s="926"/>
      <c r="DR51" s="927"/>
      <c r="DS51" s="927"/>
      <c r="DT51" s="927"/>
      <c r="DU51" s="937"/>
      <c r="DV51" s="919"/>
      <c r="DW51" s="920"/>
      <c r="DX51" s="920"/>
      <c r="DY51" s="920"/>
      <c r="DZ51" s="938"/>
      <c r="EA51" s="48"/>
    </row>
    <row r="52" spans="1:131" ht="26.25" customHeight="1" x14ac:dyDescent="0.2">
      <c r="A52" s="52">
        <v>25</v>
      </c>
      <c r="B52" s="919"/>
      <c r="C52" s="920"/>
      <c r="D52" s="920"/>
      <c r="E52" s="920"/>
      <c r="F52" s="920"/>
      <c r="G52" s="920"/>
      <c r="H52" s="920"/>
      <c r="I52" s="920"/>
      <c r="J52" s="920"/>
      <c r="K52" s="920"/>
      <c r="L52" s="920"/>
      <c r="M52" s="920"/>
      <c r="N52" s="920"/>
      <c r="O52" s="920"/>
      <c r="P52" s="921"/>
      <c r="Q52" s="946"/>
      <c r="R52" s="947"/>
      <c r="S52" s="947"/>
      <c r="T52" s="947"/>
      <c r="U52" s="947"/>
      <c r="V52" s="947"/>
      <c r="W52" s="947"/>
      <c r="X52" s="947"/>
      <c r="Y52" s="947"/>
      <c r="Z52" s="947"/>
      <c r="AA52" s="947"/>
      <c r="AB52" s="947"/>
      <c r="AC52" s="947"/>
      <c r="AD52" s="947"/>
      <c r="AE52" s="948"/>
      <c r="AF52" s="949"/>
      <c r="AG52" s="927"/>
      <c r="AH52" s="927"/>
      <c r="AI52" s="927"/>
      <c r="AJ52" s="950"/>
      <c r="AK52" s="951"/>
      <c r="AL52" s="947"/>
      <c r="AM52" s="947"/>
      <c r="AN52" s="947"/>
      <c r="AO52" s="947"/>
      <c r="AP52" s="947"/>
      <c r="AQ52" s="947"/>
      <c r="AR52" s="947"/>
      <c r="AS52" s="947"/>
      <c r="AT52" s="947"/>
      <c r="AU52" s="947"/>
      <c r="AV52" s="947"/>
      <c r="AW52" s="947"/>
      <c r="AX52" s="947"/>
      <c r="AY52" s="947"/>
      <c r="AZ52" s="952"/>
      <c r="BA52" s="952"/>
      <c r="BB52" s="952"/>
      <c r="BC52" s="952"/>
      <c r="BD52" s="952"/>
      <c r="BE52" s="924"/>
      <c r="BF52" s="924"/>
      <c r="BG52" s="924"/>
      <c r="BH52" s="924"/>
      <c r="BI52" s="925"/>
      <c r="BJ52" s="56"/>
      <c r="BK52" s="56"/>
      <c r="BL52" s="56"/>
      <c r="BM52" s="56"/>
      <c r="BN52" s="56"/>
      <c r="BO52" s="55"/>
      <c r="BP52" s="55"/>
      <c r="BQ52" s="52">
        <v>46</v>
      </c>
      <c r="BR52" s="72"/>
      <c r="BS52" s="919"/>
      <c r="BT52" s="920"/>
      <c r="BU52" s="920"/>
      <c r="BV52" s="920"/>
      <c r="BW52" s="920"/>
      <c r="BX52" s="920"/>
      <c r="BY52" s="920"/>
      <c r="BZ52" s="920"/>
      <c r="CA52" s="920"/>
      <c r="CB52" s="920"/>
      <c r="CC52" s="920"/>
      <c r="CD52" s="920"/>
      <c r="CE52" s="920"/>
      <c r="CF52" s="920"/>
      <c r="CG52" s="921"/>
      <c r="CH52" s="926"/>
      <c r="CI52" s="927"/>
      <c r="CJ52" s="927"/>
      <c r="CK52" s="927"/>
      <c r="CL52" s="937"/>
      <c r="CM52" s="926"/>
      <c r="CN52" s="927"/>
      <c r="CO52" s="927"/>
      <c r="CP52" s="927"/>
      <c r="CQ52" s="937"/>
      <c r="CR52" s="926"/>
      <c r="CS52" s="927"/>
      <c r="CT52" s="927"/>
      <c r="CU52" s="927"/>
      <c r="CV52" s="937"/>
      <c r="CW52" s="926"/>
      <c r="CX52" s="927"/>
      <c r="CY52" s="927"/>
      <c r="CZ52" s="927"/>
      <c r="DA52" s="937"/>
      <c r="DB52" s="926"/>
      <c r="DC52" s="927"/>
      <c r="DD52" s="927"/>
      <c r="DE52" s="927"/>
      <c r="DF52" s="937"/>
      <c r="DG52" s="926"/>
      <c r="DH52" s="927"/>
      <c r="DI52" s="927"/>
      <c r="DJ52" s="927"/>
      <c r="DK52" s="937"/>
      <c r="DL52" s="926"/>
      <c r="DM52" s="927"/>
      <c r="DN52" s="927"/>
      <c r="DO52" s="927"/>
      <c r="DP52" s="937"/>
      <c r="DQ52" s="926"/>
      <c r="DR52" s="927"/>
      <c r="DS52" s="927"/>
      <c r="DT52" s="927"/>
      <c r="DU52" s="937"/>
      <c r="DV52" s="919"/>
      <c r="DW52" s="920"/>
      <c r="DX52" s="920"/>
      <c r="DY52" s="920"/>
      <c r="DZ52" s="938"/>
      <c r="EA52" s="48"/>
    </row>
    <row r="53" spans="1:131" ht="26.25" customHeight="1" x14ac:dyDescent="0.2">
      <c r="A53" s="52">
        <v>26</v>
      </c>
      <c r="B53" s="919"/>
      <c r="C53" s="920"/>
      <c r="D53" s="920"/>
      <c r="E53" s="920"/>
      <c r="F53" s="920"/>
      <c r="G53" s="920"/>
      <c r="H53" s="920"/>
      <c r="I53" s="920"/>
      <c r="J53" s="920"/>
      <c r="K53" s="920"/>
      <c r="L53" s="920"/>
      <c r="M53" s="920"/>
      <c r="N53" s="920"/>
      <c r="O53" s="920"/>
      <c r="P53" s="921"/>
      <c r="Q53" s="946"/>
      <c r="R53" s="947"/>
      <c r="S53" s="947"/>
      <c r="T53" s="947"/>
      <c r="U53" s="947"/>
      <c r="V53" s="947"/>
      <c r="W53" s="947"/>
      <c r="X53" s="947"/>
      <c r="Y53" s="947"/>
      <c r="Z53" s="947"/>
      <c r="AA53" s="947"/>
      <c r="AB53" s="947"/>
      <c r="AC53" s="947"/>
      <c r="AD53" s="947"/>
      <c r="AE53" s="948"/>
      <c r="AF53" s="949"/>
      <c r="AG53" s="927"/>
      <c r="AH53" s="927"/>
      <c r="AI53" s="927"/>
      <c r="AJ53" s="950"/>
      <c r="AK53" s="951"/>
      <c r="AL53" s="947"/>
      <c r="AM53" s="947"/>
      <c r="AN53" s="947"/>
      <c r="AO53" s="947"/>
      <c r="AP53" s="947"/>
      <c r="AQ53" s="947"/>
      <c r="AR53" s="947"/>
      <c r="AS53" s="947"/>
      <c r="AT53" s="947"/>
      <c r="AU53" s="947"/>
      <c r="AV53" s="947"/>
      <c r="AW53" s="947"/>
      <c r="AX53" s="947"/>
      <c r="AY53" s="947"/>
      <c r="AZ53" s="952"/>
      <c r="BA53" s="952"/>
      <c r="BB53" s="952"/>
      <c r="BC53" s="952"/>
      <c r="BD53" s="952"/>
      <c r="BE53" s="924"/>
      <c r="BF53" s="924"/>
      <c r="BG53" s="924"/>
      <c r="BH53" s="924"/>
      <c r="BI53" s="925"/>
      <c r="BJ53" s="56"/>
      <c r="BK53" s="56"/>
      <c r="BL53" s="56"/>
      <c r="BM53" s="56"/>
      <c r="BN53" s="56"/>
      <c r="BO53" s="55"/>
      <c r="BP53" s="55"/>
      <c r="BQ53" s="52">
        <v>47</v>
      </c>
      <c r="BR53" s="72"/>
      <c r="BS53" s="919"/>
      <c r="BT53" s="920"/>
      <c r="BU53" s="920"/>
      <c r="BV53" s="920"/>
      <c r="BW53" s="920"/>
      <c r="BX53" s="920"/>
      <c r="BY53" s="920"/>
      <c r="BZ53" s="920"/>
      <c r="CA53" s="920"/>
      <c r="CB53" s="920"/>
      <c r="CC53" s="920"/>
      <c r="CD53" s="920"/>
      <c r="CE53" s="920"/>
      <c r="CF53" s="920"/>
      <c r="CG53" s="921"/>
      <c r="CH53" s="926"/>
      <c r="CI53" s="927"/>
      <c r="CJ53" s="927"/>
      <c r="CK53" s="927"/>
      <c r="CL53" s="937"/>
      <c r="CM53" s="926"/>
      <c r="CN53" s="927"/>
      <c r="CO53" s="927"/>
      <c r="CP53" s="927"/>
      <c r="CQ53" s="937"/>
      <c r="CR53" s="926"/>
      <c r="CS53" s="927"/>
      <c r="CT53" s="927"/>
      <c r="CU53" s="927"/>
      <c r="CV53" s="937"/>
      <c r="CW53" s="926"/>
      <c r="CX53" s="927"/>
      <c r="CY53" s="927"/>
      <c r="CZ53" s="927"/>
      <c r="DA53" s="937"/>
      <c r="DB53" s="926"/>
      <c r="DC53" s="927"/>
      <c r="DD53" s="927"/>
      <c r="DE53" s="927"/>
      <c r="DF53" s="937"/>
      <c r="DG53" s="926"/>
      <c r="DH53" s="927"/>
      <c r="DI53" s="927"/>
      <c r="DJ53" s="927"/>
      <c r="DK53" s="937"/>
      <c r="DL53" s="926"/>
      <c r="DM53" s="927"/>
      <c r="DN53" s="927"/>
      <c r="DO53" s="927"/>
      <c r="DP53" s="937"/>
      <c r="DQ53" s="926"/>
      <c r="DR53" s="927"/>
      <c r="DS53" s="927"/>
      <c r="DT53" s="927"/>
      <c r="DU53" s="937"/>
      <c r="DV53" s="919"/>
      <c r="DW53" s="920"/>
      <c r="DX53" s="920"/>
      <c r="DY53" s="920"/>
      <c r="DZ53" s="938"/>
      <c r="EA53" s="48"/>
    </row>
    <row r="54" spans="1:131" ht="26.25" customHeight="1" x14ac:dyDescent="0.2">
      <c r="A54" s="52">
        <v>27</v>
      </c>
      <c r="B54" s="919"/>
      <c r="C54" s="920"/>
      <c r="D54" s="920"/>
      <c r="E54" s="920"/>
      <c r="F54" s="920"/>
      <c r="G54" s="920"/>
      <c r="H54" s="920"/>
      <c r="I54" s="920"/>
      <c r="J54" s="920"/>
      <c r="K54" s="920"/>
      <c r="L54" s="920"/>
      <c r="M54" s="920"/>
      <c r="N54" s="920"/>
      <c r="O54" s="920"/>
      <c r="P54" s="921"/>
      <c r="Q54" s="946"/>
      <c r="R54" s="947"/>
      <c r="S54" s="947"/>
      <c r="T54" s="947"/>
      <c r="U54" s="947"/>
      <c r="V54" s="947"/>
      <c r="W54" s="947"/>
      <c r="X54" s="947"/>
      <c r="Y54" s="947"/>
      <c r="Z54" s="947"/>
      <c r="AA54" s="947"/>
      <c r="AB54" s="947"/>
      <c r="AC54" s="947"/>
      <c r="AD54" s="947"/>
      <c r="AE54" s="948"/>
      <c r="AF54" s="949"/>
      <c r="AG54" s="927"/>
      <c r="AH54" s="927"/>
      <c r="AI54" s="927"/>
      <c r="AJ54" s="950"/>
      <c r="AK54" s="951"/>
      <c r="AL54" s="947"/>
      <c r="AM54" s="947"/>
      <c r="AN54" s="947"/>
      <c r="AO54" s="947"/>
      <c r="AP54" s="947"/>
      <c r="AQ54" s="947"/>
      <c r="AR54" s="947"/>
      <c r="AS54" s="947"/>
      <c r="AT54" s="947"/>
      <c r="AU54" s="947"/>
      <c r="AV54" s="947"/>
      <c r="AW54" s="947"/>
      <c r="AX54" s="947"/>
      <c r="AY54" s="947"/>
      <c r="AZ54" s="952"/>
      <c r="BA54" s="952"/>
      <c r="BB54" s="952"/>
      <c r="BC54" s="952"/>
      <c r="BD54" s="952"/>
      <c r="BE54" s="924"/>
      <c r="BF54" s="924"/>
      <c r="BG54" s="924"/>
      <c r="BH54" s="924"/>
      <c r="BI54" s="925"/>
      <c r="BJ54" s="56"/>
      <c r="BK54" s="56"/>
      <c r="BL54" s="56"/>
      <c r="BM54" s="56"/>
      <c r="BN54" s="56"/>
      <c r="BO54" s="55"/>
      <c r="BP54" s="55"/>
      <c r="BQ54" s="52">
        <v>48</v>
      </c>
      <c r="BR54" s="72"/>
      <c r="BS54" s="919"/>
      <c r="BT54" s="920"/>
      <c r="BU54" s="920"/>
      <c r="BV54" s="920"/>
      <c r="BW54" s="920"/>
      <c r="BX54" s="920"/>
      <c r="BY54" s="920"/>
      <c r="BZ54" s="920"/>
      <c r="CA54" s="920"/>
      <c r="CB54" s="920"/>
      <c r="CC54" s="920"/>
      <c r="CD54" s="920"/>
      <c r="CE54" s="920"/>
      <c r="CF54" s="920"/>
      <c r="CG54" s="921"/>
      <c r="CH54" s="926"/>
      <c r="CI54" s="927"/>
      <c r="CJ54" s="927"/>
      <c r="CK54" s="927"/>
      <c r="CL54" s="937"/>
      <c r="CM54" s="926"/>
      <c r="CN54" s="927"/>
      <c r="CO54" s="927"/>
      <c r="CP54" s="927"/>
      <c r="CQ54" s="937"/>
      <c r="CR54" s="926"/>
      <c r="CS54" s="927"/>
      <c r="CT54" s="927"/>
      <c r="CU54" s="927"/>
      <c r="CV54" s="937"/>
      <c r="CW54" s="926"/>
      <c r="CX54" s="927"/>
      <c r="CY54" s="927"/>
      <c r="CZ54" s="927"/>
      <c r="DA54" s="937"/>
      <c r="DB54" s="926"/>
      <c r="DC54" s="927"/>
      <c r="DD54" s="927"/>
      <c r="DE54" s="927"/>
      <c r="DF54" s="937"/>
      <c r="DG54" s="926"/>
      <c r="DH54" s="927"/>
      <c r="DI54" s="927"/>
      <c r="DJ54" s="927"/>
      <c r="DK54" s="937"/>
      <c r="DL54" s="926"/>
      <c r="DM54" s="927"/>
      <c r="DN54" s="927"/>
      <c r="DO54" s="927"/>
      <c r="DP54" s="937"/>
      <c r="DQ54" s="926"/>
      <c r="DR54" s="927"/>
      <c r="DS54" s="927"/>
      <c r="DT54" s="927"/>
      <c r="DU54" s="937"/>
      <c r="DV54" s="919"/>
      <c r="DW54" s="920"/>
      <c r="DX54" s="920"/>
      <c r="DY54" s="920"/>
      <c r="DZ54" s="938"/>
      <c r="EA54" s="48"/>
    </row>
    <row r="55" spans="1:131" ht="26.25" customHeight="1" x14ac:dyDescent="0.2">
      <c r="A55" s="52">
        <v>28</v>
      </c>
      <c r="B55" s="919"/>
      <c r="C55" s="920"/>
      <c r="D55" s="920"/>
      <c r="E55" s="920"/>
      <c r="F55" s="920"/>
      <c r="G55" s="920"/>
      <c r="H55" s="920"/>
      <c r="I55" s="920"/>
      <c r="J55" s="920"/>
      <c r="K55" s="920"/>
      <c r="L55" s="920"/>
      <c r="M55" s="920"/>
      <c r="N55" s="920"/>
      <c r="O55" s="920"/>
      <c r="P55" s="921"/>
      <c r="Q55" s="946"/>
      <c r="R55" s="947"/>
      <c r="S55" s="947"/>
      <c r="T55" s="947"/>
      <c r="U55" s="947"/>
      <c r="V55" s="947"/>
      <c r="W55" s="947"/>
      <c r="X55" s="947"/>
      <c r="Y55" s="947"/>
      <c r="Z55" s="947"/>
      <c r="AA55" s="947"/>
      <c r="AB55" s="947"/>
      <c r="AC55" s="947"/>
      <c r="AD55" s="947"/>
      <c r="AE55" s="948"/>
      <c r="AF55" s="949"/>
      <c r="AG55" s="927"/>
      <c r="AH55" s="927"/>
      <c r="AI55" s="927"/>
      <c r="AJ55" s="950"/>
      <c r="AK55" s="951"/>
      <c r="AL55" s="947"/>
      <c r="AM55" s="947"/>
      <c r="AN55" s="947"/>
      <c r="AO55" s="947"/>
      <c r="AP55" s="947"/>
      <c r="AQ55" s="947"/>
      <c r="AR55" s="947"/>
      <c r="AS55" s="947"/>
      <c r="AT55" s="947"/>
      <c r="AU55" s="947"/>
      <c r="AV55" s="947"/>
      <c r="AW55" s="947"/>
      <c r="AX55" s="947"/>
      <c r="AY55" s="947"/>
      <c r="AZ55" s="952"/>
      <c r="BA55" s="952"/>
      <c r="BB55" s="952"/>
      <c r="BC55" s="952"/>
      <c r="BD55" s="952"/>
      <c r="BE55" s="924"/>
      <c r="BF55" s="924"/>
      <c r="BG55" s="924"/>
      <c r="BH55" s="924"/>
      <c r="BI55" s="925"/>
      <c r="BJ55" s="56"/>
      <c r="BK55" s="56"/>
      <c r="BL55" s="56"/>
      <c r="BM55" s="56"/>
      <c r="BN55" s="56"/>
      <c r="BO55" s="55"/>
      <c r="BP55" s="55"/>
      <c r="BQ55" s="52">
        <v>49</v>
      </c>
      <c r="BR55" s="72"/>
      <c r="BS55" s="919"/>
      <c r="BT55" s="920"/>
      <c r="BU55" s="920"/>
      <c r="BV55" s="920"/>
      <c r="BW55" s="920"/>
      <c r="BX55" s="920"/>
      <c r="BY55" s="920"/>
      <c r="BZ55" s="920"/>
      <c r="CA55" s="920"/>
      <c r="CB55" s="920"/>
      <c r="CC55" s="920"/>
      <c r="CD55" s="920"/>
      <c r="CE55" s="920"/>
      <c r="CF55" s="920"/>
      <c r="CG55" s="921"/>
      <c r="CH55" s="926"/>
      <c r="CI55" s="927"/>
      <c r="CJ55" s="927"/>
      <c r="CK55" s="927"/>
      <c r="CL55" s="937"/>
      <c r="CM55" s="926"/>
      <c r="CN55" s="927"/>
      <c r="CO55" s="927"/>
      <c r="CP55" s="927"/>
      <c r="CQ55" s="937"/>
      <c r="CR55" s="926"/>
      <c r="CS55" s="927"/>
      <c r="CT55" s="927"/>
      <c r="CU55" s="927"/>
      <c r="CV55" s="937"/>
      <c r="CW55" s="926"/>
      <c r="CX55" s="927"/>
      <c r="CY55" s="927"/>
      <c r="CZ55" s="927"/>
      <c r="DA55" s="937"/>
      <c r="DB55" s="926"/>
      <c r="DC55" s="927"/>
      <c r="DD55" s="927"/>
      <c r="DE55" s="927"/>
      <c r="DF55" s="937"/>
      <c r="DG55" s="926"/>
      <c r="DH55" s="927"/>
      <c r="DI55" s="927"/>
      <c r="DJ55" s="927"/>
      <c r="DK55" s="937"/>
      <c r="DL55" s="926"/>
      <c r="DM55" s="927"/>
      <c r="DN55" s="927"/>
      <c r="DO55" s="927"/>
      <c r="DP55" s="937"/>
      <c r="DQ55" s="926"/>
      <c r="DR55" s="927"/>
      <c r="DS55" s="927"/>
      <c r="DT55" s="927"/>
      <c r="DU55" s="937"/>
      <c r="DV55" s="919"/>
      <c r="DW55" s="920"/>
      <c r="DX55" s="920"/>
      <c r="DY55" s="920"/>
      <c r="DZ55" s="938"/>
      <c r="EA55" s="48"/>
    </row>
    <row r="56" spans="1:131" ht="26.25" customHeight="1" x14ac:dyDescent="0.2">
      <c r="A56" s="52">
        <v>29</v>
      </c>
      <c r="B56" s="919"/>
      <c r="C56" s="920"/>
      <c r="D56" s="920"/>
      <c r="E56" s="920"/>
      <c r="F56" s="920"/>
      <c r="G56" s="920"/>
      <c r="H56" s="920"/>
      <c r="I56" s="920"/>
      <c r="J56" s="920"/>
      <c r="K56" s="920"/>
      <c r="L56" s="920"/>
      <c r="M56" s="920"/>
      <c r="N56" s="920"/>
      <c r="O56" s="920"/>
      <c r="P56" s="921"/>
      <c r="Q56" s="946"/>
      <c r="R56" s="947"/>
      <c r="S56" s="947"/>
      <c r="T56" s="947"/>
      <c r="U56" s="947"/>
      <c r="V56" s="947"/>
      <c r="W56" s="947"/>
      <c r="X56" s="947"/>
      <c r="Y56" s="947"/>
      <c r="Z56" s="947"/>
      <c r="AA56" s="947"/>
      <c r="AB56" s="947"/>
      <c r="AC56" s="947"/>
      <c r="AD56" s="947"/>
      <c r="AE56" s="948"/>
      <c r="AF56" s="949"/>
      <c r="AG56" s="927"/>
      <c r="AH56" s="927"/>
      <c r="AI56" s="927"/>
      <c r="AJ56" s="950"/>
      <c r="AK56" s="951"/>
      <c r="AL56" s="947"/>
      <c r="AM56" s="947"/>
      <c r="AN56" s="947"/>
      <c r="AO56" s="947"/>
      <c r="AP56" s="947"/>
      <c r="AQ56" s="947"/>
      <c r="AR56" s="947"/>
      <c r="AS56" s="947"/>
      <c r="AT56" s="947"/>
      <c r="AU56" s="947"/>
      <c r="AV56" s="947"/>
      <c r="AW56" s="947"/>
      <c r="AX56" s="947"/>
      <c r="AY56" s="947"/>
      <c r="AZ56" s="952"/>
      <c r="BA56" s="952"/>
      <c r="BB56" s="952"/>
      <c r="BC56" s="952"/>
      <c r="BD56" s="952"/>
      <c r="BE56" s="924"/>
      <c r="BF56" s="924"/>
      <c r="BG56" s="924"/>
      <c r="BH56" s="924"/>
      <c r="BI56" s="925"/>
      <c r="BJ56" s="56"/>
      <c r="BK56" s="56"/>
      <c r="BL56" s="56"/>
      <c r="BM56" s="56"/>
      <c r="BN56" s="56"/>
      <c r="BO56" s="55"/>
      <c r="BP56" s="55"/>
      <c r="BQ56" s="52">
        <v>50</v>
      </c>
      <c r="BR56" s="72"/>
      <c r="BS56" s="919"/>
      <c r="BT56" s="920"/>
      <c r="BU56" s="920"/>
      <c r="BV56" s="920"/>
      <c r="BW56" s="920"/>
      <c r="BX56" s="920"/>
      <c r="BY56" s="920"/>
      <c r="BZ56" s="920"/>
      <c r="CA56" s="920"/>
      <c r="CB56" s="920"/>
      <c r="CC56" s="920"/>
      <c r="CD56" s="920"/>
      <c r="CE56" s="920"/>
      <c r="CF56" s="920"/>
      <c r="CG56" s="921"/>
      <c r="CH56" s="926"/>
      <c r="CI56" s="927"/>
      <c r="CJ56" s="927"/>
      <c r="CK56" s="927"/>
      <c r="CL56" s="937"/>
      <c r="CM56" s="926"/>
      <c r="CN56" s="927"/>
      <c r="CO56" s="927"/>
      <c r="CP56" s="927"/>
      <c r="CQ56" s="937"/>
      <c r="CR56" s="926"/>
      <c r="CS56" s="927"/>
      <c r="CT56" s="927"/>
      <c r="CU56" s="927"/>
      <c r="CV56" s="937"/>
      <c r="CW56" s="926"/>
      <c r="CX56" s="927"/>
      <c r="CY56" s="927"/>
      <c r="CZ56" s="927"/>
      <c r="DA56" s="937"/>
      <c r="DB56" s="926"/>
      <c r="DC56" s="927"/>
      <c r="DD56" s="927"/>
      <c r="DE56" s="927"/>
      <c r="DF56" s="937"/>
      <c r="DG56" s="926"/>
      <c r="DH56" s="927"/>
      <c r="DI56" s="927"/>
      <c r="DJ56" s="927"/>
      <c r="DK56" s="937"/>
      <c r="DL56" s="926"/>
      <c r="DM56" s="927"/>
      <c r="DN56" s="927"/>
      <c r="DO56" s="927"/>
      <c r="DP56" s="937"/>
      <c r="DQ56" s="926"/>
      <c r="DR56" s="927"/>
      <c r="DS56" s="927"/>
      <c r="DT56" s="927"/>
      <c r="DU56" s="937"/>
      <c r="DV56" s="919"/>
      <c r="DW56" s="920"/>
      <c r="DX56" s="920"/>
      <c r="DY56" s="920"/>
      <c r="DZ56" s="938"/>
      <c r="EA56" s="48"/>
    </row>
    <row r="57" spans="1:131" ht="26.25" customHeight="1" x14ac:dyDescent="0.2">
      <c r="A57" s="52">
        <v>30</v>
      </c>
      <c r="B57" s="919"/>
      <c r="C57" s="920"/>
      <c r="D57" s="920"/>
      <c r="E57" s="920"/>
      <c r="F57" s="920"/>
      <c r="G57" s="920"/>
      <c r="H57" s="920"/>
      <c r="I57" s="920"/>
      <c r="J57" s="920"/>
      <c r="K57" s="920"/>
      <c r="L57" s="920"/>
      <c r="M57" s="920"/>
      <c r="N57" s="920"/>
      <c r="O57" s="920"/>
      <c r="P57" s="921"/>
      <c r="Q57" s="946"/>
      <c r="R57" s="947"/>
      <c r="S57" s="947"/>
      <c r="T57" s="947"/>
      <c r="U57" s="947"/>
      <c r="V57" s="947"/>
      <c r="W57" s="947"/>
      <c r="X57" s="947"/>
      <c r="Y57" s="947"/>
      <c r="Z57" s="947"/>
      <c r="AA57" s="947"/>
      <c r="AB57" s="947"/>
      <c r="AC57" s="947"/>
      <c r="AD57" s="947"/>
      <c r="AE57" s="948"/>
      <c r="AF57" s="949"/>
      <c r="AG57" s="927"/>
      <c r="AH57" s="927"/>
      <c r="AI57" s="927"/>
      <c r="AJ57" s="950"/>
      <c r="AK57" s="951"/>
      <c r="AL57" s="947"/>
      <c r="AM57" s="947"/>
      <c r="AN57" s="947"/>
      <c r="AO57" s="947"/>
      <c r="AP57" s="947"/>
      <c r="AQ57" s="947"/>
      <c r="AR57" s="947"/>
      <c r="AS57" s="947"/>
      <c r="AT57" s="947"/>
      <c r="AU57" s="947"/>
      <c r="AV57" s="947"/>
      <c r="AW57" s="947"/>
      <c r="AX57" s="947"/>
      <c r="AY57" s="947"/>
      <c r="AZ57" s="952"/>
      <c r="BA57" s="952"/>
      <c r="BB57" s="952"/>
      <c r="BC57" s="952"/>
      <c r="BD57" s="952"/>
      <c r="BE57" s="924"/>
      <c r="BF57" s="924"/>
      <c r="BG57" s="924"/>
      <c r="BH57" s="924"/>
      <c r="BI57" s="925"/>
      <c r="BJ57" s="56"/>
      <c r="BK57" s="56"/>
      <c r="BL57" s="56"/>
      <c r="BM57" s="56"/>
      <c r="BN57" s="56"/>
      <c r="BO57" s="55"/>
      <c r="BP57" s="55"/>
      <c r="BQ57" s="52">
        <v>51</v>
      </c>
      <c r="BR57" s="72"/>
      <c r="BS57" s="919"/>
      <c r="BT57" s="920"/>
      <c r="BU57" s="920"/>
      <c r="BV57" s="920"/>
      <c r="BW57" s="920"/>
      <c r="BX57" s="920"/>
      <c r="BY57" s="920"/>
      <c r="BZ57" s="920"/>
      <c r="CA57" s="920"/>
      <c r="CB57" s="920"/>
      <c r="CC57" s="920"/>
      <c r="CD57" s="920"/>
      <c r="CE57" s="920"/>
      <c r="CF57" s="920"/>
      <c r="CG57" s="921"/>
      <c r="CH57" s="926"/>
      <c r="CI57" s="927"/>
      <c r="CJ57" s="927"/>
      <c r="CK57" s="927"/>
      <c r="CL57" s="937"/>
      <c r="CM57" s="926"/>
      <c r="CN57" s="927"/>
      <c r="CO57" s="927"/>
      <c r="CP57" s="927"/>
      <c r="CQ57" s="937"/>
      <c r="CR57" s="926"/>
      <c r="CS57" s="927"/>
      <c r="CT57" s="927"/>
      <c r="CU57" s="927"/>
      <c r="CV57" s="937"/>
      <c r="CW57" s="926"/>
      <c r="CX57" s="927"/>
      <c r="CY57" s="927"/>
      <c r="CZ57" s="927"/>
      <c r="DA57" s="937"/>
      <c r="DB57" s="926"/>
      <c r="DC57" s="927"/>
      <c r="DD57" s="927"/>
      <c r="DE57" s="927"/>
      <c r="DF57" s="937"/>
      <c r="DG57" s="926"/>
      <c r="DH57" s="927"/>
      <c r="DI57" s="927"/>
      <c r="DJ57" s="927"/>
      <c r="DK57" s="937"/>
      <c r="DL57" s="926"/>
      <c r="DM57" s="927"/>
      <c r="DN57" s="927"/>
      <c r="DO57" s="927"/>
      <c r="DP57" s="937"/>
      <c r="DQ57" s="926"/>
      <c r="DR57" s="927"/>
      <c r="DS57" s="927"/>
      <c r="DT57" s="927"/>
      <c r="DU57" s="937"/>
      <c r="DV57" s="919"/>
      <c r="DW57" s="920"/>
      <c r="DX57" s="920"/>
      <c r="DY57" s="920"/>
      <c r="DZ57" s="938"/>
      <c r="EA57" s="48"/>
    </row>
    <row r="58" spans="1:131" ht="26.25" customHeight="1" x14ac:dyDescent="0.2">
      <c r="A58" s="52">
        <v>31</v>
      </c>
      <c r="B58" s="919"/>
      <c r="C58" s="920"/>
      <c r="D58" s="920"/>
      <c r="E58" s="920"/>
      <c r="F58" s="920"/>
      <c r="G58" s="920"/>
      <c r="H58" s="920"/>
      <c r="I58" s="920"/>
      <c r="J58" s="920"/>
      <c r="K58" s="920"/>
      <c r="L58" s="920"/>
      <c r="M58" s="920"/>
      <c r="N58" s="920"/>
      <c r="O58" s="920"/>
      <c r="P58" s="921"/>
      <c r="Q58" s="946"/>
      <c r="R58" s="947"/>
      <c r="S58" s="947"/>
      <c r="T58" s="947"/>
      <c r="U58" s="947"/>
      <c r="V58" s="947"/>
      <c r="W58" s="947"/>
      <c r="X58" s="947"/>
      <c r="Y58" s="947"/>
      <c r="Z58" s="947"/>
      <c r="AA58" s="947"/>
      <c r="AB58" s="947"/>
      <c r="AC58" s="947"/>
      <c r="AD58" s="947"/>
      <c r="AE58" s="948"/>
      <c r="AF58" s="949"/>
      <c r="AG58" s="927"/>
      <c r="AH58" s="927"/>
      <c r="AI58" s="927"/>
      <c r="AJ58" s="950"/>
      <c r="AK58" s="951"/>
      <c r="AL58" s="947"/>
      <c r="AM58" s="947"/>
      <c r="AN58" s="947"/>
      <c r="AO58" s="947"/>
      <c r="AP58" s="947"/>
      <c r="AQ58" s="947"/>
      <c r="AR58" s="947"/>
      <c r="AS58" s="947"/>
      <c r="AT58" s="947"/>
      <c r="AU58" s="947"/>
      <c r="AV58" s="947"/>
      <c r="AW58" s="947"/>
      <c r="AX58" s="947"/>
      <c r="AY58" s="947"/>
      <c r="AZ58" s="952"/>
      <c r="BA58" s="952"/>
      <c r="BB58" s="952"/>
      <c r="BC58" s="952"/>
      <c r="BD58" s="952"/>
      <c r="BE58" s="924"/>
      <c r="BF58" s="924"/>
      <c r="BG58" s="924"/>
      <c r="BH58" s="924"/>
      <c r="BI58" s="925"/>
      <c r="BJ58" s="56"/>
      <c r="BK58" s="56"/>
      <c r="BL58" s="56"/>
      <c r="BM58" s="56"/>
      <c r="BN58" s="56"/>
      <c r="BO58" s="55"/>
      <c r="BP58" s="55"/>
      <c r="BQ58" s="52">
        <v>52</v>
      </c>
      <c r="BR58" s="72"/>
      <c r="BS58" s="919"/>
      <c r="BT58" s="920"/>
      <c r="BU58" s="920"/>
      <c r="BV58" s="920"/>
      <c r="BW58" s="920"/>
      <c r="BX58" s="920"/>
      <c r="BY58" s="920"/>
      <c r="BZ58" s="920"/>
      <c r="CA58" s="920"/>
      <c r="CB58" s="920"/>
      <c r="CC58" s="920"/>
      <c r="CD58" s="920"/>
      <c r="CE58" s="920"/>
      <c r="CF58" s="920"/>
      <c r="CG58" s="921"/>
      <c r="CH58" s="926"/>
      <c r="CI58" s="927"/>
      <c r="CJ58" s="927"/>
      <c r="CK58" s="927"/>
      <c r="CL58" s="937"/>
      <c r="CM58" s="926"/>
      <c r="CN58" s="927"/>
      <c r="CO58" s="927"/>
      <c r="CP58" s="927"/>
      <c r="CQ58" s="937"/>
      <c r="CR58" s="926"/>
      <c r="CS58" s="927"/>
      <c r="CT58" s="927"/>
      <c r="CU58" s="927"/>
      <c r="CV58" s="937"/>
      <c r="CW58" s="926"/>
      <c r="CX58" s="927"/>
      <c r="CY58" s="927"/>
      <c r="CZ58" s="927"/>
      <c r="DA58" s="937"/>
      <c r="DB58" s="926"/>
      <c r="DC58" s="927"/>
      <c r="DD58" s="927"/>
      <c r="DE58" s="927"/>
      <c r="DF58" s="937"/>
      <c r="DG58" s="926"/>
      <c r="DH58" s="927"/>
      <c r="DI58" s="927"/>
      <c r="DJ58" s="927"/>
      <c r="DK58" s="937"/>
      <c r="DL58" s="926"/>
      <c r="DM58" s="927"/>
      <c r="DN58" s="927"/>
      <c r="DO58" s="927"/>
      <c r="DP58" s="937"/>
      <c r="DQ58" s="926"/>
      <c r="DR58" s="927"/>
      <c r="DS58" s="927"/>
      <c r="DT58" s="927"/>
      <c r="DU58" s="937"/>
      <c r="DV58" s="919"/>
      <c r="DW58" s="920"/>
      <c r="DX58" s="920"/>
      <c r="DY58" s="920"/>
      <c r="DZ58" s="938"/>
      <c r="EA58" s="48"/>
    </row>
    <row r="59" spans="1:131" ht="26.25" customHeight="1" x14ac:dyDescent="0.2">
      <c r="A59" s="52">
        <v>32</v>
      </c>
      <c r="B59" s="919"/>
      <c r="C59" s="920"/>
      <c r="D59" s="920"/>
      <c r="E59" s="920"/>
      <c r="F59" s="920"/>
      <c r="G59" s="920"/>
      <c r="H59" s="920"/>
      <c r="I59" s="920"/>
      <c r="J59" s="920"/>
      <c r="K59" s="920"/>
      <c r="L59" s="920"/>
      <c r="M59" s="920"/>
      <c r="N59" s="920"/>
      <c r="O59" s="920"/>
      <c r="P59" s="921"/>
      <c r="Q59" s="946"/>
      <c r="R59" s="947"/>
      <c r="S59" s="947"/>
      <c r="T59" s="947"/>
      <c r="U59" s="947"/>
      <c r="V59" s="947"/>
      <c r="W59" s="947"/>
      <c r="X59" s="947"/>
      <c r="Y59" s="947"/>
      <c r="Z59" s="947"/>
      <c r="AA59" s="947"/>
      <c r="AB59" s="947"/>
      <c r="AC59" s="947"/>
      <c r="AD59" s="947"/>
      <c r="AE59" s="948"/>
      <c r="AF59" s="949"/>
      <c r="AG59" s="927"/>
      <c r="AH59" s="927"/>
      <c r="AI59" s="927"/>
      <c r="AJ59" s="950"/>
      <c r="AK59" s="951"/>
      <c r="AL59" s="947"/>
      <c r="AM59" s="947"/>
      <c r="AN59" s="947"/>
      <c r="AO59" s="947"/>
      <c r="AP59" s="947"/>
      <c r="AQ59" s="947"/>
      <c r="AR59" s="947"/>
      <c r="AS59" s="947"/>
      <c r="AT59" s="947"/>
      <c r="AU59" s="947"/>
      <c r="AV59" s="947"/>
      <c r="AW59" s="947"/>
      <c r="AX59" s="947"/>
      <c r="AY59" s="947"/>
      <c r="AZ59" s="952"/>
      <c r="BA59" s="952"/>
      <c r="BB59" s="952"/>
      <c r="BC59" s="952"/>
      <c r="BD59" s="952"/>
      <c r="BE59" s="924"/>
      <c r="BF59" s="924"/>
      <c r="BG59" s="924"/>
      <c r="BH59" s="924"/>
      <c r="BI59" s="925"/>
      <c r="BJ59" s="56"/>
      <c r="BK59" s="56"/>
      <c r="BL59" s="56"/>
      <c r="BM59" s="56"/>
      <c r="BN59" s="56"/>
      <c r="BO59" s="55"/>
      <c r="BP59" s="55"/>
      <c r="BQ59" s="52">
        <v>53</v>
      </c>
      <c r="BR59" s="72"/>
      <c r="BS59" s="919"/>
      <c r="BT59" s="920"/>
      <c r="BU59" s="920"/>
      <c r="BV59" s="920"/>
      <c r="BW59" s="920"/>
      <c r="BX59" s="920"/>
      <c r="BY59" s="920"/>
      <c r="BZ59" s="920"/>
      <c r="CA59" s="920"/>
      <c r="CB59" s="920"/>
      <c r="CC59" s="920"/>
      <c r="CD59" s="920"/>
      <c r="CE59" s="920"/>
      <c r="CF59" s="920"/>
      <c r="CG59" s="921"/>
      <c r="CH59" s="926"/>
      <c r="CI59" s="927"/>
      <c r="CJ59" s="927"/>
      <c r="CK59" s="927"/>
      <c r="CL59" s="937"/>
      <c r="CM59" s="926"/>
      <c r="CN59" s="927"/>
      <c r="CO59" s="927"/>
      <c r="CP59" s="927"/>
      <c r="CQ59" s="937"/>
      <c r="CR59" s="926"/>
      <c r="CS59" s="927"/>
      <c r="CT59" s="927"/>
      <c r="CU59" s="927"/>
      <c r="CV59" s="937"/>
      <c r="CW59" s="926"/>
      <c r="CX59" s="927"/>
      <c r="CY59" s="927"/>
      <c r="CZ59" s="927"/>
      <c r="DA59" s="937"/>
      <c r="DB59" s="926"/>
      <c r="DC59" s="927"/>
      <c r="DD59" s="927"/>
      <c r="DE59" s="927"/>
      <c r="DF59" s="937"/>
      <c r="DG59" s="926"/>
      <c r="DH59" s="927"/>
      <c r="DI59" s="927"/>
      <c r="DJ59" s="927"/>
      <c r="DK59" s="937"/>
      <c r="DL59" s="926"/>
      <c r="DM59" s="927"/>
      <c r="DN59" s="927"/>
      <c r="DO59" s="927"/>
      <c r="DP59" s="937"/>
      <c r="DQ59" s="926"/>
      <c r="DR59" s="927"/>
      <c r="DS59" s="927"/>
      <c r="DT59" s="927"/>
      <c r="DU59" s="937"/>
      <c r="DV59" s="919"/>
      <c r="DW59" s="920"/>
      <c r="DX59" s="920"/>
      <c r="DY59" s="920"/>
      <c r="DZ59" s="938"/>
      <c r="EA59" s="48"/>
    </row>
    <row r="60" spans="1:131" ht="26.25" customHeight="1" x14ac:dyDescent="0.2">
      <c r="A60" s="52">
        <v>33</v>
      </c>
      <c r="B60" s="919"/>
      <c r="C60" s="920"/>
      <c r="D60" s="920"/>
      <c r="E60" s="920"/>
      <c r="F60" s="920"/>
      <c r="G60" s="920"/>
      <c r="H60" s="920"/>
      <c r="I60" s="920"/>
      <c r="J60" s="920"/>
      <c r="K60" s="920"/>
      <c r="L60" s="920"/>
      <c r="M60" s="920"/>
      <c r="N60" s="920"/>
      <c r="O60" s="920"/>
      <c r="P60" s="921"/>
      <c r="Q60" s="946"/>
      <c r="R60" s="947"/>
      <c r="S60" s="947"/>
      <c r="T60" s="947"/>
      <c r="U60" s="947"/>
      <c r="V60" s="947"/>
      <c r="W60" s="947"/>
      <c r="X60" s="947"/>
      <c r="Y60" s="947"/>
      <c r="Z60" s="947"/>
      <c r="AA60" s="947"/>
      <c r="AB60" s="947"/>
      <c r="AC60" s="947"/>
      <c r="AD60" s="947"/>
      <c r="AE60" s="948"/>
      <c r="AF60" s="949"/>
      <c r="AG60" s="927"/>
      <c r="AH60" s="927"/>
      <c r="AI60" s="927"/>
      <c r="AJ60" s="950"/>
      <c r="AK60" s="951"/>
      <c r="AL60" s="947"/>
      <c r="AM60" s="947"/>
      <c r="AN60" s="947"/>
      <c r="AO60" s="947"/>
      <c r="AP60" s="947"/>
      <c r="AQ60" s="947"/>
      <c r="AR60" s="947"/>
      <c r="AS60" s="947"/>
      <c r="AT60" s="947"/>
      <c r="AU60" s="947"/>
      <c r="AV60" s="947"/>
      <c r="AW60" s="947"/>
      <c r="AX60" s="947"/>
      <c r="AY60" s="947"/>
      <c r="AZ60" s="952"/>
      <c r="BA60" s="952"/>
      <c r="BB60" s="952"/>
      <c r="BC60" s="952"/>
      <c r="BD60" s="952"/>
      <c r="BE60" s="924"/>
      <c r="BF60" s="924"/>
      <c r="BG60" s="924"/>
      <c r="BH60" s="924"/>
      <c r="BI60" s="925"/>
      <c r="BJ60" s="56"/>
      <c r="BK60" s="56"/>
      <c r="BL60" s="56"/>
      <c r="BM60" s="56"/>
      <c r="BN60" s="56"/>
      <c r="BO60" s="55"/>
      <c r="BP60" s="55"/>
      <c r="BQ60" s="52">
        <v>54</v>
      </c>
      <c r="BR60" s="72"/>
      <c r="BS60" s="919"/>
      <c r="BT60" s="920"/>
      <c r="BU60" s="920"/>
      <c r="BV60" s="920"/>
      <c r="BW60" s="920"/>
      <c r="BX60" s="920"/>
      <c r="BY60" s="920"/>
      <c r="BZ60" s="920"/>
      <c r="CA60" s="920"/>
      <c r="CB60" s="920"/>
      <c r="CC60" s="920"/>
      <c r="CD60" s="920"/>
      <c r="CE60" s="920"/>
      <c r="CF60" s="920"/>
      <c r="CG60" s="921"/>
      <c r="CH60" s="926"/>
      <c r="CI60" s="927"/>
      <c r="CJ60" s="927"/>
      <c r="CK60" s="927"/>
      <c r="CL60" s="937"/>
      <c r="CM60" s="926"/>
      <c r="CN60" s="927"/>
      <c r="CO60" s="927"/>
      <c r="CP60" s="927"/>
      <c r="CQ60" s="937"/>
      <c r="CR60" s="926"/>
      <c r="CS60" s="927"/>
      <c r="CT60" s="927"/>
      <c r="CU60" s="927"/>
      <c r="CV60" s="937"/>
      <c r="CW60" s="926"/>
      <c r="CX60" s="927"/>
      <c r="CY60" s="927"/>
      <c r="CZ60" s="927"/>
      <c r="DA60" s="937"/>
      <c r="DB60" s="926"/>
      <c r="DC60" s="927"/>
      <c r="DD60" s="927"/>
      <c r="DE60" s="927"/>
      <c r="DF60" s="937"/>
      <c r="DG60" s="926"/>
      <c r="DH60" s="927"/>
      <c r="DI60" s="927"/>
      <c r="DJ60" s="927"/>
      <c r="DK60" s="937"/>
      <c r="DL60" s="926"/>
      <c r="DM60" s="927"/>
      <c r="DN60" s="927"/>
      <c r="DO60" s="927"/>
      <c r="DP60" s="937"/>
      <c r="DQ60" s="926"/>
      <c r="DR60" s="927"/>
      <c r="DS60" s="927"/>
      <c r="DT60" s="927"/>
      <c r="DU60" s="937"/>
      <c r="DV60" s="919"/>
      <c r="DW60" s="920"/>
      <c r="DX60" s="920"/>
      <c r="DY60" s="920"/>
      <c r="DZ60" s="938"/>
      <c r="EA60" s="48"/>
    </row>
    <row r="61" spans="1:131" ht="26.25" customHeight="1" x14ac:dyDescent="0.2">
      <c r="A61" s="52">
        <v>34</v>
      </c>
      <c r="B61" s="919"/>
      <c r="C61" s="920"/>
      <c r="D61" s="920"/>
      <c r="E61" s="920"/>
      <c r="F61" s="920"/>
      <c r="G61" s="920"/>
      <c r="H61" s="920"/>
      <c r="I61" s="920"/>
      <c r="J61" s="920"/>
      <c r="K61" s="920"/>
      <c r="L61" s="920"/>
      <c r="M61" s="920"/>
      <c r="N61" s="920"/>
      <c r="O61" s="920"/>
      <c r="P61" s="921"/>
      <c r="Q61" s="946"/>
      <c r="R61" s="947"/>
      <c r="S61" s="947"/>
      <c r="T61" s="947"/>
      <c r="U61" s="947"/>
      <c r="V61" s="947"/>
      <c r="W61" s="947"/>
      <c r="X61" s="947"/>
      <c r="Y61" s="947"/>
      <c r="Z61" s="947"/>
      <c r="AA61" s="947"/>
      <c r="AB61" s="947"/>
      <c r="AC61" s="947"/>
      <c r="AD61" s="947"/>
      <c r="AE61" s="948"/>
      <c r="AF61" s="949"/>
      <c r="AG61" s="927"/>
      <c r="AH61" s="927"/>
      <c r="AI61" s="927"/>
      <c r="AJ61" s="950"/>
      <c r="AK61" s="951"/>
      <c r="AL61" s="947"/>
      <c r="AM61" s="947"/>
      <c r="AN61" s="947"/>
      <c r="AO61" s="947"/>
      <c r="AP61" s="947"/>
      <c r="AQ61" s="947"/>
      <c r="AR61" s="947"/>
      <c r="AS61" s="947"/>
      <c r="AT61" s="947"/>
      <c r="AU61" s="947"/>
      <c r="AV61" s="947"/>
      <c r="AW61" s="947"/>
      <c r="AX61" s="947"/>
      <c r="AY61" s="947"/>
      <c r="AZ61" s="952"/>
      <c r="BA61" s="952"/>
      <c r="BB61" s="952"/>
      <c r="BC61" s="952"/>
      <c r="BD61" s="952"/>
      <c r="BE61" s="924"/>
      <c r="BF61" s="924"/>
      <c r="BG61" s="924"/>
      <c r="BH61" s="924"/>
      <c r="BI61" s="925"/>
      <c r="BJ61" s="56"/>
      <c r="BK61" s="56"/>
      <c r="BL61" s="56"/>
      <c r="BM61" s="56"/>
      <c r="BN61" s="56"/>
      <c r="BO61" s="55"/>
      <c r="BP61" s="55"/>
      <c r="BQ61" s="52">
        <v>55</v>
      </c>
      <c r="BR61" s="72"/>
      <c r="BS61" s="919"/>
      <c r="BT61" s="920"/>
      <c r="BU61" s="920"/>
      <c r="BV61" s="920"/>
      <c r="BW61" s="920"/>
      <c r="BX61" s="920"/>
      <c r="BY61" s="920"/>
      <c r="BZ61" s="920"/>
      <c r="CA61" s="920"/>
      <c r="CB61" s="920"/>
      <c r="CC61" s="920"/>
      <c r="CD61" s="920"/>
      <c r="CE61" s="920"/>
      <c r="CF61" s="920"/>
      <c r="CG61" s="921"/>
      <c r="CH61" s="926"/>
      <c r="CI61" s="927"/>
      <c r="CJ61" s="927"/>
      <c r="CK61" s="927"/>
      <c r="CL61" s="937"/>
      <c r="CM61" s="926"/>
      <c r="CN61" s="927"/>
      <c r="CO61" s="927"/>
      <c r="CP61" s="927"/>
      <c r="CQ61" s="937"/>
      <c r="CR61" s="926"/>
      <c r="CS61" s="927"/>
      <c r="CT61" s="927"/>
      <c r="CU61" s="927"/>
      <c r="CV61" s="937"/>
      <c r="CW61" s="926"/>
      <c r="CX61" s="927"/>
      <c r="CY61" s="927"/>
      <c r="CZ61" s="927"/>
      <c r="DA61" s="937"/>
      <c r="DB61" s="926"/>
      <c r="DC61" s="927"/>
      <c r="DD61" s="927"/>
      <c r="DE61" s="927"/>
      <c r="DF61" s="937"/>
      <c r="DG61" s="926"/>
      <c r="DH61" s="927"/>
      <c r="DI61" s="927"/>
      <c r="DJ61" s="927"/>
      <c r="DK61" s="937"/>
      <c r="DL61" s="926"/>
      <c r="DM61" s="927"/>
      <c r="DN61" s="927"/>
      <c r="DO61" s="927"/>
      <c r="DP61" s="937"/>
      <c r="DQ61" s="926"/>
      <c r="DR61" s="927"/>
      <c r="DS61" s="927"/>
      <c r="DT61" s="927"/>
      <c r="DU61" s="937"/>
      <c r="DV61" s="919"/>
      <c r="DW61" s="920"/>
      <c r="DX61" s="920"/>
      <c r="DY61" s="920"/>
      <c r="DZ61" s="938"/>
      <c r="EA61" s="48"/>
    </row>
    <row r="62" spans="1:131" ht="26.25" customHeight="1" x14ac:dyDescent="0.2">
      <c r="A62" s="52">
        <v>35</v>
      </c>
      <c r="B62" s="919"/>
      <c r="C62" s="920"/>
      <c r="D62" s="920"/>
      <c r="E62" s="920"/>
      <c r="F62" s="920"/>
      <c r="G62" s="920"/>
      <c r="H62" s="920"/>
      <c r="I62" s="920"/>
      <c r="J62" s="920"/>
      <c r="K62" s="920"/>
      <c r="L62" s="920"/>
      <c r="M62" s="920"/>
      <c r="N62" s="920"/>
      <c r="O62" s="920"/>
      <c r="P62" s="921"/>
      <c r="Q62" s="946"/>
      <c r="R62" s="947"/>
      <c r="S62" s="947"/>
      <c r="T62" s="947"/>
      <c r="U62" s="947"/>
      <c r="V62" s="947"/>
      <c r="W62" s="947"/>
      <c r="X62" s="947"/>
      <c r="Y62" s="947"/>
      <c r="Z62" s="947"/>
      <c r="AA62" s="947"/>
      <c r="AB62" s="947"/>
      <c r="AC62" s="947"/>
      <c r="AD62" s="947"/>
      <c r="AE62" s="948"/>
      <c r="AF62" s="949"/>
      <c r="AG62" s="927"/>
      <c r="AH62" s="927"/>
      <c r="AI62" s="927"/>
      <c r="AJ62" s="950"/>
      <c r="AK62" s="951"/>
      <c r="AL62" s="947"/>
      <c r="AM62" s="947"/>
      <c r="AN62" s="947"/>
      <c r="AO62" s="947"/>
      <c r="AP62" s="947"/>
      <c r="AQ62" s="947"/>
      <c r="AR62" s="947"/>
      <c r="AS62" s="947"/>
      <c r="AT62" s="947"/>
      <c r="AU62" s="947"/>
      <c r="AV62" s="947"/>
      <c r="AW62" s="947"/>
      <c r="AX62" s="947"/>
      <c r="AY62" s="947"/>
      <c r="AZ62" s="952"/>
      <c r="BA62" s="952"/>
      <c r="BB62" s="952"/>
      <c r="BC62" s="952"/>
      <c r="BD62" s="952"/>
      <c r="BE62" s="924"/>
      <c r="BF62" s="924"/>
      <c r="BG62" s="924"/>
      <c r="BH62" s="924"/>
      <c r="BI62" s="925"/>
      <c r="BJ62" s="953" t="s">
        <v>443</v>
      </c>
      <c r="BK62" s="954"/>
      <c r="BL62" s="954"/>
      <c r="BM62" s="954"/>
      <c r="BN62" s="955"/>
      <c r="BO62" s="55"/>
      <c r="BP62" s="55"/>
      <c r="BQ62" s="52">
        <v>56</v>
      </c>
      <c r="BR62" s="72"/>
      <c r="BS62" s="919"/>
      <c r="BT62" s="920"/>
      <c r="BU62" s="920"/>
      <c r="BV62" s="920"/>
      <c r="BW62" s="920"/>
      <c r="BX62" s="920"/>
      <c r="BY62" s="920"/>
      <c r="BZ62" s="920"/>
      <c r="CA62" s="920"/>
      <c r="CB62" s="920"/>
      <c r="CC62" s="920"/>
      <c r="CD62" s="920"/>
      <c r="CE62" s="920"/>
      <c r="CF62" s="920"/>
      <c r="CG62" s="921"/>
      <c r="CH62" s="926"/>
      <c r="CI62" s="927"/>
      <c r="CJ62" s="927"/>
      <c r="CK62" s="927"/>
      <c r="CL62" s="937"/>
      <c r="CM62" s="926"/>
      <c r="CN62" s="927"/>
      <c r="CO62" s="927"/>
      <c r="CP62" s="927"/>
      <c r="CQ62" s="937"/>
      <c r="CR62" s="926"/>
      <c r="CS62" s="927"/>
      <c r="CT62" s="927"/>
      <c r="CU62" s="927"/>
      <c r="CV62" s="937"/>
      <c r="CW62" s="926"/>
      <c r="CX62" s="927"/>
      <c r="CY62" s="927"/>
      <c r="CZ62" s="927"/>
      <c r="DA62" s="937"/>
      <c r="DB62" s="926"/>
      <c r="DC62" s="927"/>
      <c r="DD62" s="927"/>
      <c r="DE62" s="927"/>
      <c r="DF62" s="937"/>
      <c r="DG62" s="926"/>
      <c r="DH62" s="927"/>
      <c r="DI62" s="927"/>
      <c r="DJ62" s="927"/>
      <c r="DK62" s="937"/>
      <c r="DL62" s="926"/>
      <c r="DM62" s="927"/>
      <c r="DN62" s="927"/>
      <c r="DO62" s="927"/>
      <c r="DP62" s="937"/>
      <c r="DQ62" s="926"/>
      <c r="DR62" s="927"/>
      <c r="DS62" s="927"/>
      <c r="DT62" s="927"/>
      <c r="DU62" s="937"/>
      <c r="DV62" s="919"/>
      <c r="DW62" s="920"/>
      <c r="DX62" s="920"/>
      <c r="DY62" s="920"/>
      <c r="DZ62" s="938"/>
      <c r="EA62" s="48"/>
    </row>
    <row r="63" spans="1:131" ht="26.25" customHeight="1" x14ac:dyDescent="0.2">
      <c r="A63" s="53" t="s">
        <v>252</v>
      </c>
      <c r="B63" s="897" t="s">
        <v>360</v>
      </c>
      <c r="C63" s="898"/>
      <c r="D63" s="898"/>
      <c r="E63" s="898"/>
      <c r="F63" s="898"/>
      <c r="G63" s="898"/>
      <c r="H63" s="898"/>
      <c r="I63" s="898"/>
      <c r="J63" s="898"/>
      <c r="K63" s="898"/>
      <c r="L63" s="898"/>
      <c r="M63" s="898"/>
      <c r="N63" s="898"/>
      <c r="O63" s="898"/>
      <c r="P63" s="899"/>
      <c r="Q63" s="907"/>
      <c r="R63" s="908"/>
      <c r="S63" s="908"/>
      <c r="T63" s="908"/>
      <c r="U63" s="908"/>
      <c r="V63" s="908"/>
      <c r="W63" s="908"/>
      <c r="X63" s="908"/>
      <c r="Y63" s="908"/>
      <c r="Z63" s="908"/>
      <c r="AA63" s="908"/>
      <c r="AB63" s="908"/>
      <c r="AC63" s="908"/>
      <c r="AD63" s="908"/>
      <c r="AE63" s="939"/>
      <c r="AF63" s="940">
        <v>1909</v>
      </c>
      <c r="AG63" s="909"/>
      <c r="AH63" s="909"/>
      <c r="AI63" s="909"/>
      <c r="AJ63" s="941"/>
      <c r="AK63" s="942"/>
      <c r="AL63" s="908"/>
      <c r="AM63" s="908"/>
      <c r="AN63" s="908"/>
      <c r="AO63" s="908"/>
      <c r="AP63" s="909"/>
      <c r="AQ63" s="909"/>
      <c r="AR63" s="909"/>
      <c r="AS63" s="909"/>
      <c r="AT63" s="909"/>
      <c r="AU63" s="909"/>
      <c r="AV63" s="909"/>
      <c r="AW63" s="909"/>
      <c r="AX63" s="909"/>
      <c r="AY63" s="909"/>
      <c r="AZ63" s="943"/>
      <c r="BA63" s="943"/>
      <c r="BB63" s="943"/>
      <c r="BC63" s="943"/>
      <c r="BD63" s="943"/>
      <c r="BE63" s="910"/>
      <c r="BF63" s="910"/>
      <c r="BG63" s="910"/>
      <c r="BH63" s="910"/>
      <c r="BI63" s="911"/>
      <c r="BJ63" s="944" t="s">
        <v>205</v>
      </c>
      <c r="BK63" s="904"/>
      <c r="BL63" s="904"/>
      <c r="BM63" s="904"/>
      <c r="BN63" s="945"/>
      <c r="BO63" s="55"/>
      <c r="BP63" s="55"/>
      <c r="BQ63" s="52">
        <v>57</v>
      </c>
      <c r="BR63" s="72"/>
      <c r="BS63" s="919"/>
      <c r="BT63" s="920"/>
      <c r="BU63" s="920"/>
      <c r="BV63" s="920"/>
      <c r="BW63" s="920"/>
      <c r="BX63" s="920"/>
      <c r="BY63" s="920"/>
      <c r="BZ63" s="920"/>
      <c r="CA63" s="920"/>
      <c r="CB63" s="920"/>
      <c r="CC63" s="920"/>
      <c r="CD63" s="920"/>
      <c r="CE63" s="920"/>
      <c r="CF63" s="920"/>
      <c r="CG63" s="921"/>
      <c r="CH63" s="926"/>
      <c r="CI63" s="927"/>
      <c r="CJ63" s="927"/>
      <c r="CK63" s="927"/>
      <c r="CL63" s="937"/>
      <c r="CM63" s="926"/>
      <c r="CN63" s="927"/>
      <c r="CO63" s="927"/>
      <c r="CP63" s="927"/>
      <c r="CQ63" s="937"/>
      <c r="CR63" s="926"/>
      <c r="CS63" s="927"/>
      <c r="CT63" s="927"/>
      <c r="CU63" s="927"/>
      <c r="CV63" s="937"/>
      <c r="CW63" s="926"/>
      <c r="CX63" s="927"/>
      <c r="CY63" s="927"/>
      <c r="CZ63" s="927"/>
      <c r="DA63" s="937"/>
      <c r="DB63" s="926"/>
      <c r="DC63" s="927"/>
      <c r="DD63" s="927"/>
      <c r="DE63" s="927"/>
      <c r="DF63" s="937"/>
      <c r="DG63" s="926"/>
      <c r="DH63" s="927"/>
      <c r="DI63" s="927"/>
      <c r="DJ63" s="927"/>
      <c r="DK63" s="937"/>
      <c r="DL63" s="926"/>
      <c r="DM63" s="927"/>
      <c r="DN63" s="927"/>
      <c r="DO63" s="927"/>
      <c r="DP63" s="937"/>
      <c r="DQ63" s="926"/>
      <c r="DR63" s="927"/>
      <c r="DS63" s="927"/>
      <c r="DT63" s="927"/>
      <c r="DU63" s="937"/>
      <c r="DV63" s="919"/>
      <c r="DW63" s="920"/>
      <c r="DX63" s="920"/>
      <c r="DY63" s="920"/>
      <c r="DZ63" s="938"/>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9"/>
      <c r="BT64" s="920"/>
      <c r="BU64" s="920"/>
      <c r="BV64" s="920"/>
      <c r="BW64" s="920"/>
      <c r="BX64" s="920"/>
      <c r="BY64" s="920"/>
      <c r="BZ64" s="920"/>
      <c r="CA64" s="920"/>
      <c r="CB64" s="920"/>
      <c r="CC64" s="920"/>
      <c r="CD64" s="920"/>
      <c r="CE64" s="920"/>
      <c r="CF64" s="920"/>
      <c r="CG64" s="921"/>
      <c r="CH64" s="926"/>
      <c r="CI64" s="927"/>
      <c r="CJ64" s="927"/>
      <c r="CK64" s="927"/>
      <c r="CL64" s="937"/>
      <c r="CM64" s="926"/>
      <c r="CN64" s="927"/>
      <c r="CO64" s="927"/>
      <c r="CP64" s="927"/>
      <c r="CQ64" s="937"/>
      <c r="CR64" s="926"/>
      <c r="CS64" s="927"/>
      <c r="CT64" s="927"/>
      <c r="CU64" s="927"/>
      <c r="CV64" s="937"/>
      <c r="CW64" s="926"/>
      <c r="CX64" s="927"/>
      <c r="CY64" s="927"/>
      <c r="CZ64" s="927"/>
      <c r="DA64" s="937"/>
      <c r="DB64" s="926"/>
      <c r="DC64" s="927"/>
      <c r="DD64" s="927"/>
      <c r="DE64" s="927"/>
      <c r="DF64" s="937"/>
      <c r="DG64" s="926"/>
      <c r="DH64" s="927"/>
      <c r="DI64" s="927"/>
      <c r="DJ64" s="927"/>
      <c r="DK64" s="937"/>
      <c r="DL64" s="926"/>
      <c r="DM64" s="927"/>
      <c r="DN64" s="927"/>
      <c r="DO64" s="927"/>
      <c r="DP64" s="937"/>
      <c r="DQ64" s="926"/>
      <c r="DR64" s="927"/>
      <c r="DS64" s="927"/>
      <c r="DT64" s="927"/>
      <c r="DU64" s="937"/>
      <c r="DV64" s="919"/>
      <c r="DW64" s="920"/>
      <c r="DX64" s="920"/>
      <c r="DY64" s="920"/>
      <c r="DZ64" s="938"/>
      <c r="EA64" s="48"/>
    </row>
    <row r="65" spans="1:131" ht="26.25" customHeight="1" x14ac:dyDescent="0.2">
      <c r="A65" s="56" t="s">
        <v>417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9"/>
      <c r="BT65" s="920"/>
      <c r="BU65" s="920"/>
      <c r="BV65" s="920"/>
      <c r="BW65" s="920"/>
      <c r="BX65" s="920"/>
      <c r="BY65" s="920"/>
      <c r="BZ65" s="920"/>
      <c r="CA65" s="920"/>
      <c r="CB65" s="920"/>
      <c r="CC65" s="920"/>
      <c r="CD65" s="920"/>
      <c r="CE65" s="920"/>
      <c r="CF65" s="920"/>
      <c r="CG65" s="921"/>
      <c r="CH65" s="926"/>
      <c r="CI65" s="927"/>
      <c r="CJ65" s="927"/>
      <c r="CK65" s="927"/>
      <c r="CL65" s="937"/>
      <c r="CM65" s="926"/>
      <c r="CN65" s="927"/>
      <c r="CO65" s="927"/>
      <c r="CP65" s="927"/>
      <c r="CQ65" s="937"/>
      <c r="CR65" s="926"/>
      <c r="CS65" s="927"/>
      <c r="CT65" s="927"/>
      <c r="CU65" s="927"/>
      <c r="CV65" s="937"/>
      <c r="CW65" s="926"/>
      <c r="CX65" s="927"/>
      <c r="CY65" s="927"/>
      <c r="CZ65" s="927"/>
      <c r="DA65" s="937"/>
      <c r="DB65" s="926"/>
      <c r="DC65" s="927"/>
      <c r="DD65" s="927"/>
      <c r="DE65" s="927"/>
      <c r="DF65" s="937"/>
      <c r="DG65" s="926"/>
      <c r="DH65" s="927"/>
      <c r="DI65" s="927"/>
      <c r="DJ65" s="927"/>
      <c r="DK65" s="937"/>
      <c r="DL65" s="926"/>
      <c r="DM65" s="927"/>
      <c r="DN65" s="927"/>
      <c r="DO65" s="927"/>
      <c r="DP65" s="937"/>
      <c r="DQ65" s="926"/>
      <c r="DR65" s="927"/>
      <c r="DS65" s="927"/>
      <c r="DT65" s="927"/>
      <c r="DU65" s="937"/>
      <c r="DV65" s="919"/>
      <c r="DW65" s="920"/>
      <c r="DX65" s="920"/>
      <c r="DY65" s="920"/>
      <c r="DZ65" s="938"/>
      <c r="EA65" s="48"/>
    </row>
    <row r="66" spans="1:131" ht="26.25" customHeight="1" x14ac:dyDescent="0.2">
      <c r="A66" s="665" t="s">
        <v>410</v>
      </c>
      <c r="B66" s="666"/>
      <c r="C66" s="666"/>
      <c r="D66" s="666"/>
      <c r="E66" s="666"/>
      <c r="F66" s="666"/>
      <c r="G66" s="666"/>
      <c r="H66" s="666"/>
      <c r="I66" s="666"/>
      <c r="J66" s="666"/>
      <c r="K66" s="666"/>
      <c r="L66" s="666"/>
      <c r="M66" s="666"/>
      <c r="N66" s="666"/>
      <c r="O66" s="666"/>
      <c r="P66" s="667"/>
      <c r="Q66" s="657" t="s">
        <v>427</v>
      </c>
      <c r="R66" s="658"/>
      <c r="S66" s="658"/>
      <c r="T66" s="658"/>
      <c r="U66" s="659"/>
      <c r="V66" s="657" t="s">
        <v>428</v>
      </c>
      <c r="W66" s="658"/>
      <c r="X66" s="658"/>
      <c r="Y66" s="658"/>
      <c r="Z66" s="659"/>
      <c r="AA66" s="657" t="s">
        <v>429</v>
      </c>
      <c r="AB66" s="658"/>
      <c r="AC66" s="658"/>
      <c r="AD66" s="658"/>
      <c r="AE66" s="659"/>
      <c r="AF66" s="677" t="s">
        <v>249</v>
      </c>
      <c r="AG66" s="672"/>
      <c r="AH66" s="672"/>
      <c r="AI66" s="672"/>
      <c r="AJ66" s="678"/>
      <c r="AK66" s="657" t="s">
        <v>369</v>
      </c>
      <c r="AL66" s="666"/>
      <c r="AM66" s="666"/>
      <c r="AN66" s="666"/>
      <c r="AO66" s="667"/>
      <c r="AP66" s="657" t="s">
        <v>352</v>
      </c>
      <c r="AQ66" s="658"/>
      <c r="AR66" s="658"/>
      <c r="AS66" s="658"/>
      <c r="AT66" s="659"/>
      <c r="AU66" s="657" t="s">
        <v>444</v>
      </c>
      <c r="AV66" s="658"/>
      <c r="AW66" s="658"/>
      <c r="AX66" s="658"/>
      <c r="AY66" s="659"/>
      <c r="AZ66" s="657" t="s">
        <v>407</v>
      </c>
      <c r="BA66" s="658"/>
      <c r="BB66" s="658"/>
      <c r="BC66" s="658"/>
      <c r="BD66" s="663"/>
      <c r="BE66" s="55"/>
      <c r="BF66" s="55"/>
      <c r="BG66" s="55"/>
      <c r="BH66" s="55"/>
      <c r="BI66" s="55"/>
      <c r="BJ66" s="55"/>
      <c r="BK66" s="55"/>
      <c r="BL66" s="55"/>
      <c r="BM66" s="55"/>
      <c r="BN66" s="55"/>
      <c r="BO66" s="55"/>
      <c r="BP66" s="55"/>
      <c r="BQ66" s="52">
        <v>60</v>
      </c>
      <c r="BR66" s="73"/>
      <c r="BS66" s="890"/>
      <c r="BT66" s="891"/>
      <c r="BU66" s="891"/>
      <c r="BV66" s="891"/>
      <c r="BW66" s="891"/>
      <c r="BX66" s="891"/>
      <c r="BY66" s="891"/>
      <c r="BZ66" s="891"/>
      <c r="CA66" s="891"/>
      <c r="CB66" s="891"/>
      <c r="CC66" s="891"/>
      <c r="CD66" s="891"/>
      <c r="CE66" s="891"/>
      <c r="CF66" s="891"/>
      <c r="CG66" s="89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6"/>
      <c r="EA66" s="48"/>
    </row>
    <row r="67" spans="1:131" ht="26.25" customHeight="1" x14ac:dyDescent="0.2">
      <c r="A67" s="668"/>
      <c r="B67" s="669"/>
      <c r="C67" s="669"/>
      <c r="D67" s="669"/>
      <c r="E67" s="669"/>
      <c r="F67" s="669"/>
      <c r="G67" s="669"/>
      <c r="H67" s="669"/>
      <c r="I67" s="669"/>
      <c r="J67" s="669"/>
      <c r="K67" s="669"/>
      <c r="L67" s="669"/>
      <c r="M67" s="669"/>
      <c r="N67" s="669"/>
      <c r="O67" s="669"/>
      <c r="P67" s="670"/>
      <c r="Q67" s="660"/>
      <c r="R67" s="661"/>
      <c r="S67" s="661"/>
      <c r="T67" s="661"/>
      <c r="U67" s="662"/>
      <c r="V67" s="660"/>
      <c r="W67" s="661"/>
      <c r="X67" s="661"/>
      <c r="Y67" s="661"/>
      <c r="Z67" s="662"/>
      <c r="AA67" s="660"/>
      <c r="AB67" s="661"/>
      <c r="AC67" s="661"/>
      <c r="AD67" s="661"/>
      <c r="AE67" s="662"/>
      <c r="AF67" s="679"/>
      <c r="AG67" s="675"/>
      <c r="AH67" s="675"/>
      <c r="AI67" s="675"/>
      <c r="AJ67" s="680"/>
      <c r="AK67" s="681"/>
      <c r="AL67" s="669"/>
      <c r="AM67" s="669"/>
      <c r="AN67" s="669"/>
      <c r="AO67" s="670"/>
      <c r="AP67" s="660"/>
      <c r="AQ67" s="661"/>
      <c r="AR67" s="661"/>
      <c r="AS67" s="661"/>
      <c r="AT67" s="662"/>
      <c r="AU67" s="660"/>
      <c r="AV67" s="661"/>
      <c r="AW67" s="661"/>
      <c r="AX67" s="661"/>
      <c r="AY67" s="662"/>
      <c r="AZ67" s="660"/>
      <c r="BA67" s="661"/>
      <c r="BB67" s="661"/>
      <c r="BC67" s="661"/>
      <c r="BD67" s="664"/>
      <c r="BE67" s="55"/>
      <c r="BF67" s="55"/>
      <c r="BG67" s="55"/>
      <c r="BH67" s="55"/>
      <c r="BI67" s="55"/>
      <c r="BJ67" s="55"/>
      <c r="BK67" s="55"/>
      <c r="BL67" s="55"/>
      <c r="BM67" s="55"/>
      <c r="BN67" s="55"/>
      <c r="BO67" s="55"/>
      <c r="BP67" s="55"/>
      <c r="BQ67" s="52">
        <v>61</v>
      </c>
      <c r="BR67" s="73"/>
      <c r="BS67" s="890"/>
      <c r="BT67" s="891"/>
      <c r="BU67" s="891"/>
      <c r="BV67" s="891"/>
      <c r="BW67" s="891"/>
      <c r="BX67" s="891"/>
      <c r="BY67" s="891"/>
      <c r="BZ67" s="891"/>
      <c r="CA67" s="891"/>
      <c r="CB67" s="891"/>
      <c r="CC67" s="891"/>
      <c r="CD67" s="891"/>
      <c r="CE67" s="891"/>
      <c r="CF67" s="891"/>
      <c r="CG67" s="89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6"/>
      <c r="EA67" s="48"/>
    </row>
    <row r="68" spans="1:131" ht="26.25" customHeight="1" x14ac:dyDescent="0.2">
      <c r="A68" s="51">
        <v>1</v>
      </c>
      <c r="B68" s="930" t="s">
        <v>267</v>
      </c>
      <c r="C68" s="931"/>
      <c r="D68" s="931"/>
      <c r="E68" s="931"/>
      <c r="F68" s="931"/>
      <c r="G68" s="931"/>
      <c r="H68" s="931"/>
      <c r="I68" s="931"/>
      <c r="J68" s="931"/>
      <c r="K68" s="931"/>
      <c r="L68" s="931"/>
      <c r="M68" s="931"/>
      <c r="N68" s="931"/>
      <c r="O68" s="931"/>
      <c r="P68" s="932"/>
      <c r="Q68" s="933">
        <v>22</v>
      </c>
      <c r="R68" s="934"/>
      <c r="S68" s="934"/>
      <c r="T68" s="934"/>
      <c r="U68" s="934"/>
      <c r="V68" s="934">
        <v>19</v>
      </c>
      <c r="W68" s="934"/>
      <c r="X68" s="934"/>
      <c r="Y68" s="934"/>
      <c r="Z68" s="934"/>
      <c r="AA68" s="934">
        <v>2</v>
      </c>
      <c r="AB68" s="934"/>
      <c r="AC68" s="934"/>
      <c r="AD68" s="934"/>
      <c r="AE68" s="934"/>
      <c r="AF68" s="934">
        <v>2</v>
      </c>
      <c r="AG68" s="934"/>
      <c r="AH68" s="934"/>
      <c r="AI68" s="934"/>
      <c r="AJ68" s="934"/>
      <c r="AK68" s="934" t="s">
        <v>205</v>
      </c>
      <c r="AL68" s="934"/>
      <c r="AM68" s="934"/>
      <c r="AN68" s="934"/>
      <c r="AO68" s="934"/>
      <c r="AP68" s="934" t="s">
        <v>205</v>
      </c>
      <c r="AQ68" s="934"/>
      <c r="AR68" s="934"/>
      <c r="AS68" s="934"/>
      <c r="AT68" s="934"/>
      <c r="AU68" s="934" t="s">
        <v>205</v>
      </c>
      <c r="AV68" s="934"/>
      <c r="AW68" s="934"/>
      <c r="AX68" s="934"/>
      <c r="AY68" s="934"/>
      <c r="AZ68" s="935"/>
      <c r="BA68" s="935"/>
      <c r="BB68" s="935"/>
      <c r="BC68" s="935"/>
      <c r="BD68" s="936"/>
      <c r="BE68" s="55"/>
      <c r="BF68" s="55"/>
      <c r="BG68" s="55"/>
      <c r="BH68" s="55"/>
      <c r="BI68" s="55"/>
      <c r="BJ68" s="55"/>
      <c r="BK68" s="55"/>
      <c r="BL68" s="55"/>
      <c r="BM68" s="55"/>
      <c r="BN68" s="55"/>
      <c r="BO68" s="55"/>
      <c r="BP68" s="55"/>
      <c r="BQ68" s="52">
        <v>62</v>
      </c>
      <c r="BR68" s="73"/>
      <c r="BS68" s="890"/>
      <c r="BT68" s="891"/>
      <c r="BU68" s="891"/>
      <c r="BV68" s="891"/>
      <c r="BW68" s="891"/>
      <c r="BX68" s="891"/>
      <c r="BY68" s="891"/>
      <c r="BZ68" s="891"/>
      <c r="CA68" s="891"/>
      <c r="CB68" s="891"/>
      <c r="CC68" s="891"/>
      <c r="CD68" s="891"/>
      <c r="CE68" s="891"/>
      <c r="CF68" s="891"/>
      <c r="CG68" s="89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6"/>
      <c r="EA68" s="48"/>
    </row>
    <row r="69" spans="1:131" ht="26.25" customHeight="1" x14ac:dyDescent="0.2">
      <c r="A69" s="52">
        <v>2</v>
      </c>
      <c r="B69" s="919" t="s">
        <v>512</v>
      </c>
      <c r="C69" s="920"/>
      <c r="D69" s="920"/>
      <c r="E69" s="920"/>
      <c r="F69" s="920"/>
      <c r="G69" s="920"/>
      <c r="H69" s="920"/>
      <c r="I69" s="920"/>
      <c r="J69" s="920"/>
      <c r="K69" s="920"/>
      <c r="L69" s="920"/>
      <c r="M69" s="920"/>
      <c r="N69" s="920"/>
      <c r="O69" s="920"/>
      <c r="P69" s="921"/>
      <c r="Q69" s="922">
        <v>207</v>
      </c>
      <c r="R69" s="923"/>
      <c r="S69" s="923"/>
      <c r="T69" s="923"/>
      <c r="U69" s="923"/>
      <c r="V69" s="923">
        <v>201</v>
      </c>
      <c r="W69" s="923"/>
      <c r="X69" s="923"/>
      <c r="Y69" s="923"/>
      <c r="Z69" s="923"/>
      <c r="AA69" s="923">
        <v>6</v>
      </c>
      <c r="AB69" s="923"/>
      <c r="AC69" s="923"/>
      <c r="AD69" s="923"/>
      <c r="AE69" s="923"/>
      <c r="AF69" s="923">
        <v>6</v>
      </c>
      <c r="AG69" s="923"/>
      <c r="AH69" s="923"/>
      <c r="AI69" s="923"/>
      <c r="AJ69" s="923"/>
      <c r="AK69" s="923">
        <v>5</v>
      </c>
      <c r="AL69" s="923"/>
      <c r="AM69" s="923"/>
      <c r="AN69" s="923"/>
      <c r="AO69" s="923"/>
      <c r="AP69" s="923" t="s">
        <v>205</v>
      </c>
      <c r="AQ69" s="923"/>
      <c r="AR69" s="923"/>
      <c r="AS69" s="923"/>
      <c r="AT69" s="923"/>
      <c r="AU69" s="923" t="s">
        <v>205</v>
      </c>
      <c r="AV69" s="923"/>
      <c r="AW69" s="923"/>
      <c r="AX69" s="923"/>
      <c r="AY69" s="923"/>
      <c r="AZ69" s="924"/>
      <c r="BA69" s="924"/>
      <c r="BB69" s="924"/>
      <c r="BC69" s="924"/>
      <c r="BD69" s="925"/>
      <c r="BE69" s="55"/>
      <c r="BF69" s="55"/>
      <c r="BG69" s="55"/>
      <c r="BH69" s="55"/>
      <c r="BI69" s="55"/>
      <c r="BJ69" s="55"/>
      <c r="BK69" s="55"/>
      <c r="BL69" s="55"/>
      <c r="BM69" s="55"/>
      <c r="BN69" s="55"/>
      <c r="BO69" s="55"/>
      <c r="BP69" s="55"/>
      <c r="BQ69" s="52">
        <v>63</v>
      </c>
      <c r="BR69" s="73"/>
      <c r="BS69" s="890"/>
      <c r="BT69" s="891"/>
      <c r="BU69" s="891"/>
      <c r="BV69" s="891"/>
      <c r="BW69" s="891"/>
      <c r="BX69" s="891"/>
      <c r="BY69" s="891"/>
      <c r="BZ69" s="891"/>
      <c r="CA69" s="891"/>
      <c r="CB69" s="891"/>
      <c r="CC69" s="891"/>
      <c r="CD69" s="891"/>
      <c r="CE69" s="891"/>
      <c r="CF69" s="891"/>
      <c r="CG69" s="89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6"/>
      <c r="EA69" s="48"/>
    </row>
    <row r="70" spans="1:131" ht="26.25" customHeight="1" x14ac:dyDescent="0.2">
      <c r="A70" s="52">
        <v>3</v>
      </c>
      <c r="B70" s="919" t="s">
        <v>454</v>
      </c>
      <c r="C70" s="920"/>
      <c r="D70" s="920"/>
      <c r="E70" s="920"/>
      <c r="F70" s="920"/>
      <c r="G70" s="920"/>
      <c r="H70" s="920"/>
      <c r="I70" s="920"/>
      <c r="J70" s="920"/>
      <c r="K70" s="920"/>
      <c r="L70" s="920"/>
      <c r="M70" s="920"/>
      <c r="N70" s="920"/>
      <c r="O70" s="920"/>
      <c r="P70" s="921"/>
      <c r="Q70" s="922">
        <v>165588</v>
      </c>
      <c r="R70" s="923"/>
      <c r="S70" s="923"/>
      <c r="T70" s="923"/>
      <c r="U70" s="923"/>
      <c r="V70" s="923">
        <v>158226</v>
      </c>
      <c r="W70" s="923"/>
      <c r="X70" s="923"/>
      <c r="Y70" s="923"/>
      <c r="Z70" s="923"/>
      <c r="AA70" s="923">
        <v>7362</v>
      </c>
      <c r="AB70" s="923"/>
      <c r="AC70" s="923"/>
      <c r="AD70" s="923"/>
      <c r="AE70" s="923"/>
      <c r="AF70" s="923">
        <v>7362</v>
      </c>
      <c r="AG70" s="923"/>
      <c r="AH70" s="923"/>
      <c r="AI70" s="923"/>
      <c r="AJ70" s="923"/>
      <c r="AK70" s="923">
        <v>1484</v>
      </c>
      <c r="AL70" s="923"/>
      <c r="AM70" s="923"/>
      <c r="AN70" s="923"/>
      <c r="AO70" s="923"/>
      <c r="AP70" s="923" t="s">
        <v>205</v>
      </c>
      <c r="AQ70" s="923"/>
      <c r="AR70" s="923"/>
      <c r="AS70" s="923"/>
      <c r="AT70" s="923"/>
      <c r="AU70" s="923" t="s">
        <v>205</v>
      </c>
      <c r="AV70" s="923"/>
      <c r="AW70" s="923"/>
      <c r="AX70" s="923"/>
      <c r="AY70" s="923"/>
      <c r="AZ70" s="924"/>
      <c r="BA70" s="924"/>
      <c r="BB70" s="924"/>
      <c r="BC70" s="924"/>
      <c r="BD70" s="925"/>
      <c r="BE70" s="55"/>
      <c r="BF70" s="55"/>
      <c r="BG70" s="55"/>
      <c r="BH70" s="55"/>
      <c r="BI70" s="55"/>
      <c r="BJ70" s="55"/>
      <c r="BK70" s="55"/>
      <c r="BL70" s="55"/>
      <c r="BM70" s="55"/>
      <c r="BN70" s="55"/>
      <c r="BO70" s="55"/>
      <c r="BP70" s="55"/>
      <c r="BQ70" s="52">
        <v>64</v>
      </c>
      <c r="BR70" s="73"/>
      <c r="BS70" s="890"/>
      <c r="BT70" s="891"/>
      <c r="BU70" s="891"/>
      <c r="BV70" s="891"/>
      <c r="BW70" s="891"/>
      <c r="BX70" s="891"/>
      <c r="BY70" s="891"/>
      <c r="BZ70" s="891"/>
      <c r="CA70" s="891"/>
      <c r="CB70" s="891"/>
      <c r="CC70" s="891"/>
      <c r="CD70" s="891"/>
      <c r="CE70" s="891"/>
      <c r="CF70" s="891"/>
      <c r="CG70" s="89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6"/>
      <c r="EA70" s="48"/>
    </row>
    <row r="71" spans="1:131" ht="26.25" customHeight="1" x14ac:dyDescent="0.2">
      <c r="A71" s="52">
        <v>4</v>
      </c>
      <c r="B71" s="919" t="s">
        <v>510</v>
      </c>
      <c r="C71" s="920"/>
      <c r="D71" s="920"/>
      <c r="E71" s="920"/>
      <c r="F71" s="920"/>
      <c r="G71" s="920"/>
      <c r="H71" s="920"/>
      <c r="I71" s="920"/>
      <c r="J71" s="920"/>
      <c r="K71" s="920"/>
      <c r="L71" s="920"/>
      <c r="M71" s="920"/>
      <c r="N71" s="920"/>
      <c r="O71" s="920"/>
      <c r="P71" s="921"/>
      <c r="Q71" s="922">
        <v>3</v>
      </c>
      <c r="R71" s="923"/>
      <c r="S71" s="923"/>
      <c r="T71" s="923"/>
      <c r="U71" s="923"/>
      <c r="V71" s="923">
        <v>3</v>
      </c>
      <c r="W71" s="923"/>
      <c r="X71" s="923"/>
      <c r="Y71" s="923"/>
      <c r="Z71" s="923"/>
      <c r="AA71" s="923">
        <v>0</v>
      </c>
      <c r="AB71" s="923"/>
      <c r="AC71" s="923"/>
      <c r="AD71" s="923"/>
      <c r="AE71" s="923"/>
      <c r="AF71" s="923">
        <v>0</v>
      </c>
      <c r="AG71" s="923"/>
      <c r="AH71" s="923"/>
      <c r="AI71" s="923"/>
      <c r="AJ71" s="923"/>
      <c r="AK71" s="923" t="s">
        <v>205</v>
      </c>
      <c r="AL71" s="923"/>
      <c r="AM71" s="923"/>
      <c r="AN71" s="923"/>
      <c r="AO71" s="923"/>
      <c r="AP71" s="923" t="s">
        <v>205</v>
      </c>
      <c r="AQ71" s="923"/>
      <c r="AR71" s="923"/>
      <c r="AS71" s="923"/>
      <c r="AT71" s="923"/>
      <c r="AU71" s="923" t="s">
        <v>205</v>
      </c>
      <c r="AV71" s="923"/>
      <c r="AW71" s="923"/>
      <c r="AX71" s="923"/>
      <c r="AY71" s="923"/>
      <c r="AZ71" s="924"/>
      <c r="BA71" s="924"/>
      <c r="BB71" s="924"/>
      <c r="BC71" s="924"/>
      <c r="BD71" s="925"/>
      <c r="BE71" s="55"/>
      <c r="BF71" s="55"/>
      <c r="BG71" s="55"/>
      <c r="BH71" s="55"/>
      <c r="BI71" s="55"/>
      <c r="BJ71" s="55"/>
      <c r="BK71" s="55"/>
      <c r="BL71" s="55"/>
      <c r="BM71" s="55"/>
      <c r="BN71" s="55"/>
      <c r="BO71" s="55"/>
      <c r="BP71" s="55"/>
      <c r="BQ71" s="52">
        <v>65</v>
      </c>
      <c r="BR71" s="73"/>
      <c r="BS71" s="890"/>
      <c r="BT71" s="891"/>
      <c r="BU71" s="891"/>
      <c r="BV71" s="891"/>
      <c r="BW71" s="891"/>
      <c r="BX71" s="891"/>
      <c r="BY71" s="891"/>
      <c r="BZ71" s="891"/>
      <c r="CA71" s="891"/>
      <c r="CB71" s="891"/>
      <c r="CC71" s="891"/>
      <c r="CD71" s="891"/>
      <c r="CE71" s="891"/>
      <c r="CF71" s="891"/>
      <c r="CG71" s="89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6"/>
      <c r="EA71" s="48"/>
    </row>
    <row r="72" spans="1:131" ht="26.25" customHeight="1" x14ac:dyDescent="0.2">
      <c r="A72" s="52">
        <v>5</v>
      </c>
      <c r="B72" s="919" t="s">
        <v>468</v>
      </c>
      <c r="C72" s="920"/>
      <c r="D72" s="920"/>
      <c r="E72" s="920"/>
      <c r="F72" s="920"/>
      <c r="G72" s="920"/>
      <c r="H72" s="920"/>
      <c r="I72" s="920"/>
      <c r="J72" s="920"/>
      <c r="K72" s="920"/>
      <c r="L72" s="920"/>
      <c r="M72" s="920"/>
      <c r="N72" s="920"/>
      <c r="O72" s="920"/>
      <c r="P72" s="921"/>
      <c r="Q72" s="922">
        <v>28</v>
      </c>
      <c r="R72" s="923"/>
      <c r="S72" s="923"/>
      <c r="T72" s="923"/>
      <c r="U72" s="923"/>
      <c r="V72" s="923">
        <v>24</v>
      </c>
      <c r="W72" s="923"/>
      <c r="X72" s="923"/>
      <c r="Y72" s="923"/>
      <c r="Z72" s="923"/>
      <c r="AA72" s="923">
        <v>4</v>
      </c>
      <c r="AB72" s="923"/>
      <c r="AC72" s="923"/>
      <c r="AD72" s="923"/>
      <c r="AE72" s="923"/>
      <c r="AF72" s="923">
        <v>4</v>
      </c>
      <c r="AG72" s="923"/>
      <c r="AH72" s="923"/>
      <c r="AI72" s="923"/>
      <c r="AJ72" s="923"/>
      <c r="AK72" s="923">
        <v>24</v>
      </c>
      <c r="AL72" s="923"/>
      <c r="AM72" s="923"/>
      <c r="AN72" s="923"/>
      <c r="AO72" s="923"/>
      <c r="AP72" s="923" t="s">
        <v>205</v>
      </c>
      <c r="AQ72" s="923"/>
      <c r="AR72" s="923"/>
      <c r="AS72" s="923"/>
      <c r="AT72" s="923"/>
      <c r="AU72" s="923" t="s">
        <v>205</v>
      </c>
      <c r="AV72" s="923"/>
      <c r="AW72" s="923"/>
      <c r="AX72" s="923"/>
      <c r="AY72" s="923"/>
      <c r="AZ72" s="924"/>
      <c r="BA72" s="924"/>
      <c r="BB72" s="924"/>
      <c r="BC72" s="924"/>
      <c r="BD72" s="925"/>
      <c r="BE72" s="55"/>
      <c r="BF72" s="55"/>
      <c r="BG72" s="55"/>
      <c r="BH72" s="55"/>
      <c r="BI72" s="55"/>
      <c r="BJ72" s="55"/>
      <c r="BK72" s="55"/>
      <c r="BL72" s="55"/>
      <c r="BM72" s="55"/>
      <c r="BN72" s="55"/>
      <c r="BO72" s="55"/>
      <c r="BP72" s="55"/>
      <c r="BQ72" s="52">
        <v>66</v>
      </c>
      <c r="BR72" s="73"/>
      <c r="BS72" s="890"/>
      <c r="BT72" s="891"/>
      <c r="BU72" s="891"/>
      <c r="BV72" s="891"/>
      <c r="BW72" s="891"/>
      <c r="BX72" s="891"/>
      <c r="BY72" s="891"/>
      <c r="BZ72" s="891"/>
      <c r="CA72" s="891"/>
      <c r="CB72" s="891"/>
      <c r="CC72" s="891"/>
      <c r="CD72" s="891"/>
      <c r="CE72" s="891"/>
      <c r="CF72" s="891"/>
      <c r="CG72" s="89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6"/>
      <c r="EA72" s="48"/>
    </row>
    <row r="73" spans="1:131" ht="26.25" customHeight="1" x14ac:dyDescent="0.2">
      <c r="A73" s="52">
        <v>6</v>
      </c>
      <c r="B73" s="919" t="s">
        <v>123</v>
      </c>
      <c r="C73" s="920"/>
      <c r="D73" s="920"/>
      <c r="E73" s="920"/>
      <c r="F73" s="920"/>
      <c r="G73" s="920"/>
      <c r="H73" s="920"/>
      <c r="I73" s="920"/>
      <c r="J73" s="920"/>
      <c r="K73" s="920"/>
      <c r="L73" s="920"/>
      <c r="M73" s="920"/>
      <c r="N73" s="920"/>
      <c r="O73" s="920"/>
      <c r="P73" s="921"/>
      <c r="Q73" s="922">
        <v>630</v>
      </c>
      <c r="R73" s="923"/>
      <c r="S73" s="923"/>
      <c r="T73" s="923"/>
      <c r="U73" s="923"/>
      <c r="V73" s="923">
        <v>616</v>
      </c>
      <c r="W73" s="923"/>
      <c r="X73" s="923"/>
      <c r="Y73" s="923"/>
      <c r="Z73" s="923"/>
      <c r="AA73" s="923">
        <v>14</v>
      </c>
      <c r="AB73" s="923"/>
      <c r="AC73" s="923"/>
      <c r="AD73" s="923"/>
      <c r="AE73" s="923"/>
      <c r="AF73" s="923">
        <v>14</v>
      </c>
      <c r="AG73" s="923"/>
      <c r="AH73" s="923"/>
      <c r="AI73" s="923"/>
      <c r="AJ73" s="923"/>
      <c r="AK73" s="923">
        <v>48</v>
      </c>
      <c r="AL73" s="923"/>
      <c r="AM73" s="923"/>
      <c r="AN73" s="923"/>
      <c r="AO73" s="923"/>
      <c r="AP73" s="923">
        <v>116</v>
      </c>
      <c r="AQ73" s="923"/>
      <c r="AR73" s="923"/>
      <c r="AS73" s="923"/>
      <c r="AT73" s="923"/>
      <c r="AU73" s="923">
        <v>71</v>
      </c>
      <c r="AV73" s="923"/>
      <c r="AW73" s="923"/>
      <c r="AX73" s="923"/>
      <c r="AY73" s="923"/>
      <c r="AZ73" s="924"/>
      <c r="BA73" s="924"/>
      <c r="BB73" s="924"/>
      <c r="BC73" s="924"/>
      <c r="BD73" s="925"/>
      <c r="BE73" s="55"/>
      <c r="BF73" s="55"/>
      <c r="BG73" s="55"/>
      <c r="BH73" s="55"/>
      <c r="BI73" s="55"/>
      <c r="BJ73" s="55"/>
      <c r="BK73" s="55"/>
      <c r="BL73" s="55"/>
      <c r="BM73" s="55"/>
      <c r="BN73" s="55"/>
      <c r="BO73" s="55"/>
      <c r="BP73" s="55"/>
      <c r="BQ73" s="52">
        <v>67</v>
      </c>
      <c r="BR73" s="73"/>
      <c r="BS73" s="890"/>
      <c r="BT73" s="891"/>
      <c r="BU73" s="891"/>
      <c r="BV73" s="891"/>
      <c r="BW73" s="891"/>
      <c r="BX73" s="891"/>
      <c r="BY73" s="891"/>
      <c r="BZ73" s="891"/>
      <c r="CA73" s="891"/>
      <c r="CB73" s="891"/>
      <c r="CC73" s="891"/>
      <c r="CD73" s="891"/>
      <c r="CE73" s="891"/>
      <c r="CF73" s="891"/>
      <c r="CG73" s="89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6"/>
      <c r="EA73" s="48"/>
    </row>
    <row r="74" spans="1:131" ht="26.25" customHeight="1" x14ac:dyDescent="0.2">
      <c r="A74" s="52">
        <v>7</v>
      </c>
      <c r="B74" s="919"/>
      <c r="C74" s="920"/>
      <c r="D74" s="920"/>
      <c r="E74" s="920"/>
      <c r="F74" s="920"/>
      <c r="G74" s="920"/>
      <c r="H74" s="920"/>
      <c r="I74" s="920"/>
      <c r="J74" s="920"/>
      <c r="K74" s="920"/>
      <c r="L74" s="920"/>
      <c r="M74" s="920"/>
      <c r="N74" s="920"/>
      <c r="O74" s="920"/>
      <c r="P74" s="921"/>
      <c r="Q74" s="922"/>
      <c r="R74" s="923"/>
      <c r="S74" s="923"/>
      <c r="T74" s="923"/>
      <c r="U74" s="923"/>
      <c r="V74" s="923"/>
      <c r="W74" s="923"/>
      <c r="X74" s="923"/>
      <c r="Y74" s="923"/>
      <c r="Z74" s="923"/>
      <c r="AA74" s="923"/>
      <c r="AB74" s="923"/>
      <c r="AC74" s="923"/>
      <c r="AD74" s="923"/>
      <c r="AE74" s="923"/>
      <c r="AF74" s="923"/>
      <c r="AG74" s="923"/>
      <c r="AH74" s="923"/>
      <c r="AI74" s="923"/>
      <c r="AJ74" s="923"/>
      <c r="AK74" s="923"/>
      <c r="AL74" s="923"/>
      <c r="AM74" s="923"/>
      <c r="AN74" s="923"/>
      <c r="AO74" s="923"/>
      <c r="AP74" s="923"/>
      <c r="AQ74" s="923"/>
      <c r="AR74" s="923"/>
      <c r="AS74" s="923"/>
      <c r="AT74" s="923"/>
      <c r="AU74" s="923"/>
      <c r="AV74" s="923"/>
      <c r="AW74" s="923"/>
      <c r="AX74" s="923"/>
      <c r="AY74" s="923"/>
      <c r="AZ74" s="924"/>
      <c r="BA74" s="924"/>
      <c r="BB74" s="924"/>
      <c r="BC74" s="924"/>
      <c r="BD74" s="925"/>
      <c r="BE74" s="55"/>
      <c r="BF74" s="55"/>
      <c r="BG74" s="55"/>
      <c r="BH74" s="55"/>
      <c r="BI74" s="55"/>
      <c r="BJ74" s="55"/>
      <c r="BK74" s="55"/>
      <c r="BL74" s="55"/>
      <c r="BM74" s="55"/>
      <c r="BN74" s="55"/>
      <c r="BO74" s="55"/>
      <c r="BP74" s="55"/>
      <c r="BQ74" s="52">
        <v>68</v>
      </c>
      <c r="BR74" s="73"/>
      <c r="BS74" s="890"/>
      <c r="BT74" s="891"/>
      <c r="BU74" s="891"/>
      <c r="BV74" s="891"/>
      <c r="BW74" s="891"/>
      <c r="BX74" s="891"/>
      <c r="BY74" s="891"/>
      <c r="BZ74" s="891"/>
      <c r="CA74" s="891"/>
      <c r="CB74" s="891"/>
      <c r="CC74" s="891"/>
      <c r="CD74" s="891"/>
      <c r="CE74" s="891"/>
      <c r="CF74" s="891"/>
      <c r="CG74" s="89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6"/>
      <c r="EA74" s="48"/>
    </row>
    <row r="75" spans="1:131" ht="26.25" customHeight="1" x14ac:dyDescent="0.2">
      <c r="A75" s="52">
        <v>8</v>
      </c>
      <c r="B75" s="919"/>
      <c r="C75" s="920"/>
      <c r="D75" s="920"/>
      <c r="E75" s="920"/>
      <c r="F75" s="920"/>
      <c r="G75" s="920"/>
      <c r="H75" s="920"/>
      <c r="I75" s="920"/>
      <c r="J75" s="920"/>
      <c r="K75" s="920"/>
      <c r="L75" s="920"/>
      <c r="M75" s="920"/>
      <c r="N75" s="920"/>
      <c r="O75" s="920"/>
      <c r="P75" s="921"/>
      <c r="Q75" s="926"/>
      <c r="R75" s="927"/>
      <c r="S75" s="927"/>
      <c r="T75" s="927"/>
      <c r="U75" s="928"/>
      <c r="V75" s="929"/>
      <c r="W75" s="927"/>
      <c r="X75" s="927"/>
      <c r="Y75" s="927"/>
      <c r="Z75" s="928"/>
      <c r="AA75" s="929"/>
      <c r="AB75" s="927"/>
      <c r="AC75" s="927"/>
      <c r="AD75" s="927"/>
      <c r="AE75" s="928"/>
      <c r="AF75" s="929"/>
      <c r="AG75" s="927"/>
      <c r="AH75" s="927"/>
      <c r="AI75" s="927"/>
      <c r="AJ75" s="928"/>
      <c r="AK75" s="929"/>
      <c r="AL75" s="927"/>
      <c r="AM75" s="927"/>
      <c r="AN75" s="927"/>
      <c r="AO75" s="928"/>
      <c r="AP75" s="929"/>
      <c r="AQ75" s="927"/>
      <c r="AR75" s="927"/>
      <c r="AS75" s="927"/>
      <c r="AT75" s="928"/>
      <c r="AU75" s="929"/>
      <c r="AV75" s="927"/>
      <c r="AW75" s="927"/>
      <c r="AX75" s="927"/>
      <c r="AY75" s="928"/>
      <c r="AZ75" s="924"/>
      <c r="BA75" s="924"/>
      <c r="BB75" s="924"/>
      <c r="BC75" s="924"/>
      <c r="BD75" s="925"/>
      <c r="BE75" s="55"/>
      <c r="BF75" s="55"/>
      <c r="BG75" s="55"/>
      <c r="BH75" s="55"/>
      <c r="BI75" s="55"/>
      <c r="BJ75" s="55"/>
      <c r="BK75" s="55"/>
      <c r="BL75" s="55"/>
      <c r="BM75" s="55"/>
      <c r="BN75" s="55"/>
      <c r="BO75" s="55"/>
      <c r="BP75" s="55"/>
      <c r="BQ75" s="52">
        <v>69</v>
      </c>
      <c r="BR75" s="73"/>
      <c r="BS75" s="890"/>
      <c r="BT75" s="891"/>
      <c r="BU75" s="891"/>
      <c r="BV75" s="891"/>
      <c r="BW75" s="891"/>
      <c r="BX75" s="891"/>
      <c r="BY75" s="891"/>
      <c r="BZ75" s="891"/>
      <c r="CA75" s="891"/>
      <c r="CB75" s="891"/>
      <c r="CC75" s="891"/>
      <c r="CD75" s="891"/>
      <c r="CE75" s="891"/>
      <c r="CF75" s="891"/>
      <c r="CG75" s="89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6"/>
      <c r="EA75" s="48"/>
    </row>
    <row r="76" spans="1:131" ht="26.25" customHeight="1" x14ac:dyDescent="0.2">
      <c r="A76" s="52">
        <v>9</v>
      </c>
      <c r="B76" s="919"/>
      <c r="C76" s="920"/>
      <c r="D76" s="920"/>
      <c r="E76" s="920"/>
      <c r="F76" s="920"/>
      <c r="G76" s="920"/>
      <c r="H76" s="920"/>
      <c r="I76" s="920"/>
      <c r="J76" s="920"/>
      <c r="K76" s="920"/>
      <c r="L76" s="920"/>
      <c r="M76" s="920"/>
      <c r="N76" s="920"/>
      <c r="O76" s="920"/>
      <c r="P76" s="921"/>
      <c r="Q76" s="926"/>
      <c r="R76" s="927"/>
      <c r="S76" s="927"/>
      <c r="T76" s="927"/>
      <c r="U76" s="928"/>
      <c r="V76" s="929"/>
      <c r="W76" s="927"/>
      <c r="X76" s="927"/>
      <c r="Y76" s="927"/>
      <c r="Z76" s="928"/>
      <c r="AA76" s="929"/>
      <c r="AB76" s="927"/>
      <c r="AC76" s="927"/>
      <c r="AD76" s="927"/>
      <c r="AE76" s="928"/>
      <c r="AF76" s="929"/>
      <c r="AG76" s="927"/>
      <c r="AH76" s="927"/>
      <c r="AI76" s="927"/>
      <c r="AJ76" s="928"/>
      <c r="AK76" s="929"/>
      <c r="AL76" s="927"/>
      <c r="AM76" s="927"/>
      <c r="AN76" s="927"/>
      <c r="AO76" s="928"/>
      <c r="AP76" s="929"/>
      <c r="AQ76" s="927"/>
      <c r="AR76" s="927"/>
      <c r="AS76" s="927"/>
      <c r="AT76" s="928"/>
      <c r="AU76" s="929"/>
      <c r="AV76" s="927"/>
      <c r="AW76" s="927"/>
      <c r="AX76" s="927"/>
      <c r="AY76" s="928"/>
      <c r="AZ76" s="924"/>
      <c r="BA76" s="924"/>
      <c r="BB76" s="924"/>
      <c r="BC76" s="924"/>
      <c r="BD76" s="925"/>
      <c r="BE76" s="55"/>
      <c r="BF76" s="55"/>
      <c r="BG76" s="55"/>
      <c r="BH76" s="55"/>
      <c r="BI76" s="55"/>
      <c r="BJ76" s="55"/>
      <c r="BK76" s="55"/>
      <c r="BL76" s="55"/>
      <c r="BM76" s="55"/>
      <c r="BN76" s="55"/>
      <c r="BO76" s="55"/>
      <c r="BP76" s="55"/>
      <c r="BQ76" s="52">
        <v>70</v>
      </c>
      <c r="BR76" s="73"/>
      <c r="BS76" s="890"/>
      <c r="BT76" s="891"/>
      <c r="BU76" s="891"/>
      <c r="BV76" s="891"/>
      <c r="BW76" s="891"/>
      <c r="BX76" s="891"/>
      <c r="BY76" s="891"/>
      <c r="BZ76" s="891"/>
      <c r="CA76" s="891"/>
      <c r="CB76" s="891"/>
      <c r="CC76" s="891"/>
      <c r="CD76" s="891"/>
      <c r="CE76" s="891"/>
      <c r="CF76" s="891"/>
      <c r="CG76" s="89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6"/>
      <c r="EA76" s="48"/>
    </row>
    <row r="77" spans="1:131" ht="26.25" customHeight="1" x14ac:dyDescent="0.2">
      <c r="A77" s="52">
        <v>10</v>
      </c>
      <c r="B77" s="919"/>
      <c r="C77" s="920"/>
      <c r="D77" s="920"/>
      <c r="E77" s="920"/>
      <c r="F77" s="920"/>
      <c r="G77" s="920"/>
      <c r="H77" s="920"/>
      <c r="I77" s="920"/>
      <c r="J77" s="920"/>
      <c r="K77" s="920"/>
      <c r="L77" s="920"/>
      <c r="M77" s="920"/>
      <c r="N77" s="920"/>
      <c r="O77" s="920"/>
      <c r="P77" s="921"/>
      <c r="Q77" s="926"/>
      <c r="R77" s="927"/>
      <c r="S77" s="927"/>
      <c r="T77" s="927"/>
      <c r="U77" s="928"/>
      <c r="V77" s="929"/>
      <c r="W77" s="927"/>
      <c r="X77" s="927"/>
      <c r="Y77" s="927"/>
      <c r="Z77" s="928"/>
      <c r="AA77" s="929"/>
      <c r="AB77" s="927"/>
      <c r="AC77" s="927"/>
      <c r="AD77" s="927"/>
      <c r="AE77" s="928"/>
      <c r="AF77" s="929"/>
      <c r="AG77" s="927"/>
      <c r="AH77" s="927"/>
      <c r="AI77" s="927"/>
      <c r="AJ77" s="928"/>
      <c r="AK77" s="929"/>
      <c r="AL77" s="927"/>
      <c r="AM77" s="927"/>
      <c r="AN77" s="927"/>
      <c r="AO77" s="928"/>
      <c r="AP77" s="929"/>
      <c r="AQ77" s="927"/>
      <c r="AR77" s="927"/>
      <c r="AS77" s="927"/>
      <c r="AT77" s="928"/>
      <c r="AU77" s="929"/>
      <c r="AV77" s="927"/>
      <c r="AW77" s="927"/>
      <c r="AX77" s="927"/>
      <c r="AY77" s="928"/>
      <c r="AZ77" s="924"/>
      <c r="BA77" s="924"/>
      <c r="BB77" s="924"/>
      <c r="BC77" s="924"/>
      <c r="BD77" s="925"/>
      <c r="BE77" s="55"/>
      <c r="BF77" s="55"/>
      <c r="BG77" s="55"/>
      <c r="BH77" s="55"/>
      <c r="BI77" s="55"/>
      <c r="BJ77" s="55"/>
      <c r="BK77" s="55"/>
      <c r="BL77" s="55"/>
      <c r="BM77" s="55"/>
      <c r="BN77" s="55"/>
      <c r="BO77" s="55"/>
      <c r="BP77" s="55"/>
      <c r="BQ77" s="52">
        <v>71</v>
      </c>
      <c r="BR77" s="73"/>
      <c r="BS77" s="890"/>
      <c r="BT77" s="891"/>
      <c r="BU77" s="891"/>
      <c r="BV77" s="891"/>
      <c r="BW77" s="891"/>
      <c r="BX77" s="891"/>
      <c r="BY77" s="891"/>
      <c r="BZ77" s="891"/>
      <c r="CA77" s="891"/>
      <c r="CB77" s="891"/>
      <c r="CC77" s="891"/>
      <c r="CD77" s="891"/>
      <c r="CE77" s="891"/>
      <c r="CF77" s="891"/>
      <c r="CG77" s="89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6"/>
      <c r="EA77" s="48"/>
    </row>
    <row r="78" spans="1:131" ht="26.25" customHeight="1" x14ac:dyDescent="0.2">
      <c r="A78" s="52">
        <v>11</v>
      </c>
      <c r="B78" s="919"/>
      <c r="C78" s="920"/>
      <c r="D78" s="920"/>
      <c r="E78" s="920"/>
      <c r="F78" s="920"/>
      <c r="G78" s="920"/>
      <c r="H78" s="920"/>
      <c r="I78" s="920"/>
      <c r="J78" s="920"/>
      <c r="K78" s="920"/>
      <c r="L78" s="920"/>
      <c r="M78" s="920"/>
      <c r="N78" s="920"/>
      <c r="O78" s="920"/>
      <c r="P78" s="921"/>
      <c r="Q78" s="922"/>
      <c r="R78" s="923"/>
      <c r="S78" s="923"/>
      <c r="T78" s="923"/>
      <c r="U78" s="923"/>
      <c r="V78" s="923"/>
      <c r="W78" s="923"/>
      <c r="X78" s="92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3"/>
      <c r="AY78" s="923"/>
      <c r="AZ78" s="924"/>
      <c r="BA78" s="924"/>
      <c r="BB78" s="924"/>
      <c r="BC78" s="924"/>
      <c r="BD78" s="925"/>
      <c r="BE78" s="55"/>
      <c r="BF78" s="55"/>
      <c r="BG78" s="55"/>
      <c r="BH78" s="55"/>
      <c r="BI78" s="55"/>
      <c r="BJ78" s="48"/>
      <c r="BK78" s="48"/>
      <c r="BL78" s="48"/>
      <c r="BM78" s="48"/>
      <c r="BN78" s="48"/>
      <c r="BO78" s="55"/>
      <c r="BP78" s="55"/>
      <c r="BQ78" s="52">
        <v>72</v>
      </c>
      <c r="BR78" s="73"/>
      <c r="BS78" s="890"/>
      <c r="BT78" s="891"/>
      <c r="BU78" s="891"/>
      <c r="BV78" s="891"/>
      <c r="BW78" s="891"/>
      <c r="BX78" s="891"/>
      <c r="BY78" s="891"/>
      <c r="BZ78" s="891"/>
      <c r="CA78" s="891"/>
      <c r="CB78" s="891"/>
      <c r="CC78" s="891"/>
      <c r="CD78" s="891"/>
      <c r="CE78" s="891"/>
      <c r="CF78" s="891"/>
      <c r="CG78" s="89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6"/>
      <c r="EA78" s="48"/>
    </row>
    <row r="79" spans="1:131" ht="26.25" customHeight="1" x14ac:dyDescent="0.2">
      <c r="A79" s="52">
        <v>12</v>
      </c>
      <c r="B79" s="919"/>
      <c r="C79" s="920"/>
      <c r="D79" s="920"/>
      <c r="E79" s="920"/>
      <c r="F79" s="920"/>
      <c r="G79" s="920"/>
      <c r="H79" s="920"/>
      <c r="I79" s="920"/>
      <c r="J79" s="920"/>
      <c r="K79" s="920"/>
      <c r="L79" s="920"/>
      <c r="M79" s="920"/>
      <c r="N79" s="920"/>
      <c r="O79" s="920"/>
      <c r="P79" s="921"/>
      <c r="Q79" s="922"/>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24"/>
      <c r="BA79" s="924"/>
      <c r="BB79" s="924"/>
      <c r="BC79" s="924"/>
      <c r="BD79" s="925"/>
      <c r="BE79" s="55"/>
      <c r="BF79" s="55"/>
      <c r="BG79" s="55"/>
      <c r="BH79" s="55"/>
      <c r="BI79" s="55"/>
      <c r="BJ79" s="48"/>
      <c r="BK79" s="48"/>
      <c r="BL79" s="48"/>
      <c r="BM79" s="48"/>
      <c r="BN79" s="48"/>
      <c r="BO79" s="55"/>
      <c r="BP79" s="55"/>
      <c r="BQ79" s="52">
        <v>73</v>
      </c>
      <c r="BR79" s="73"/>
      <c r="BS79" s="890"/>
      <c r="BT79" s="891"/>
      <c r="BU79" s="891"/>
      <c r="BV79" s="891"/>
      <c r="BW79" s="891"/>
      <c r="BX79" s="891"/>
      <c r="BY79" s="891"/>
      <c r="BZ79" s="891"/>
      <c r="CA79" s="891"/>
      <c r="CB79" s="891"/>
      <c r="CC79" s="891"/>
      <c r="CD79" s="891"/>
      <c r="CE79" s="891"/>
      <c r="CF79" s="891"/>
      <c r="CG79" s="89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6"/>
      <c r="EA79" s="48"/>
    </row>
    <row r="80" spans="1:131" ht="26.25" customHeight="1" x14ac:dyDescent="0.2">
      <c r="A80" s="52">
        <v>13</v>
      </c>
      <c r="B80" s="919"/>
      <c r="C80" s="920"/>
      <c r="D80" s="920"/>
      <c r="E80" s="920"/>
      <c r="F80" s="920"/>
      <c r="G80" s="920"/>
      <c r="H80" s="920"/>
      <c r="I80" s="920"/>
      <c r="J80" s="920"/>
      <c r="K80" s="920"/>
      <c r="L80" s="920"/>
      <c r="M80" s="920"/>
      <c r="N80" s="920"/>
      <c r="O80" s="920"/>
      <c r="P80" s="921"/>
      <c r="Q80" s="922"/>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24"/>
      <c r="BA80" s="924"/>
      <c r="BB80" s="924"/>
      <c r="BC80" s="924"/>
      <c r="BD80" s="925"/>
      <c r="BE80" s="55"/>
      <c r="BF80" s="55"/>
      <c r="BG80" s="55"/>
      <c r="BH80" s="55"/>
      <c r="BI80" s="55"/>
      <c r="BJ80" s="55"/>
      <c r="BK80" s="55"/>
      <c r="BL80" s="55"/>
      <c r="BM80" s="55"/>
      <c r="BN80" s="55"/>
      <c r="BO80" s="55"/>
      <c r="BP80" s="55"/>
      <c r="BQ80" s="52">
        <v>74</v>
      </c>
      <c r="BR80" s="73"/>
      <c r="BS80" s="890"/>
      <c r="BT80" s="891"/>
      <c r="BU80" s="891"/>
      <c r="BV80" s="891"/>
      <c r="BW80" s="891"/>
      <c r="BX80" s="891"/>
      <c r="BY80" s="891"/>
      <c r="BZ80" s="891"/>
      <c r="CA80" s="891"/>
      <c r="CB80" s="891"/>
      <c r="CC80" s="891"/>
      <c r="CD80" s="891"/>
      <c r="CE80" s="891"/>
      <c r="CF80" s="891"/>
      <c r="CG80" s="89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6"/>
      <c r="EA80" s="48"/>
    </row>
    <row r="81" spans="1:131" ht="26.25" customHeight="1" x14ac:dyDescent="0.2">
      <c r="A81" s="52">
        <v>14</v>
      </c>
      <c r="B81" s="919"/>
      <c r="C81" s="920"/>
      <c r="D81" s="920"/>
      <c r="E81" s="920"/>
      <c r="F81" s="920"/>
      <c r="G81" s="920"/>
      <c r="H81" s="920"/>
      <c r="I81" s="920"/>
      <c r="J81" s="920"/>
      <c r="K81" s="920"/>
      <c r="L81" s="920"/>
      <c r="M81" s="920"/>
      <c r="N81" s="920"/>
      <c r="O81" s="920"/>
      <c r="P81" s="921"/>
      <c r="Q81" s="922"/>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24"/>
      <c r="BA81" s="924"/>
      <c r="BB81" s="924"/>
      <c r="BC81" s="924"/>
      <c r="BD81" s="925"/>
      <c r="BE81" s="55"/>
      <c r="BF81" s="55"/>
      <c r="BG81" s="55"/>
      <c r="BH81" s="55"/>
      <c r="BI81" s="55"/>
      <c r="BJ81" s="55"/>
      <c r="BK81" s="55"/>
      <c r="BL81" s="55"/>
      <c r="BM81" s="55"/>
      <c r="BN81" s="55"/>
      <c r="BO81" s="55"/>
      <c r="BP81" s="55"/>
      <c r="BQ81" s="52">
        <v>75</v>
      </c>
      <c r="BR81" s="73"/>
      <c r="BS81" s="890"/>
      <c r="BT81" s="891"/>
      <c r="BU81" s="891"/>
      <c r="BV81" s="891"/>
      <c r="BW81" s="891"/>
      <c r="BX81" s="891"/>
      <c r="BY81" s="891"/>
      <c r="BZ81" s="891"/>
      <c r="CA81" s="891"/>
      <c r="CB81" s="891"/>
      <c r="CC81" s="891"/>
      <c r="CD81" s="891"/>
      <c r="CE81" s="891"/>
      <c r="CF81" s="891"/>
      <c r="CG81" s="89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6"/>
      <c r="EA81" s="48"/>
    </row>
    <row r="82" spans="1:131" ht="26.25" customHeight="1" x14ac:dyDescent="0.2">
      <c r="A82" s="52">
        <v>15</v>
      </c>
      <c r="B82" s="919"/>
      <c r="C82" s="920"/>
      <c r="D82" s="920"/>
      <c r="E82" s="920"/>
      <c r="F82" s="920"/>
      <c r="G82" s="920"/>
      <c r="H82" s="920"/>
      <c r="I82" s="920"/>
      <c r="J82" s="920"/>
      <c r="K82" s="920"/>
      <c r="L82" s="920"/>
      <c r="M82" s="920"/>
      <c r="N82" s="920"/>
      <c r="O82" s="920"/>
      <c r="P82" s="921"/>
      <c r="Q82" s="922"/>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24"/>
      <c r="BA82" s="924"/>
      <c r="BB82" s="924"/>
      <c r="BC82" s="924"/>
      <c r="BD82" s="925"/>
      <c r="BE82" s="55"/>
      <c r="BF82" s="55"/>
      <c r="BG82" s="55"/>
      <c r="BH82" s="55"/>
      <c r="BI82" s="55"/>
      <c r="BJ82" s="55"/>
      <c r="BK82" s="55"/>
      <c r="BL82" s="55"/>
      <c r="BM82" s="55"/>
      <c r="BN82" s="55"/>
      <c r="BO82" s="55"/>
      <c r="BP82" s="55"/>
      <c r="BQ82" s="52">
        <v>76</v>
      </c>
      <c r="BR82" s="73"/>
      <c r="BS82" s="890"/>
      <c r="BT82" s="891"/>
      <c r="BU82" s="891"/>
      <c r="BV82" s="891"/>
      <c r="BW82" s="891"/>
      <c r="BX82" s="891"/>
      <c r="BY82" s="891"/>
      <c r="BZ82" s="891"/>
      <c r="CA82" s="891"/>
      <c r="CB82" s="891"/>
      <c r="CC82" s="891"/>
      <c r="CD82" s="891"/>
      <c r="CE82" s="891"/>
      <c r="CF82" s="891"/>
      <c r="CG82" s="89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6"/>
      <c r="EA82" s="48"/>
    </row>
    <row r="83" spans="1:131" ht="26.25" customHeight="1" x14ac:dyDescent="0.2">
      <c r="A83" s="52">
        <v>16</v>
      </c>
      <c r="B83" s="919"/>
      <c r="C83" s="920"/>
      <c r="D83" s="920"/>
      <c r="E83" s="920"/>
      <c r="F83" s="920"/>
      <c r="G83" s="920"/>
      <c r="H83" s="920"/>
      <c r="I83" s="920"/>
      <c r="J83" s="920"/>
      <c r="K83" s="920"/>
      <c r="L83" s="920"/>
      <c r="M83" s="920"/>
      <c r="N83" s="920"/>
      <c r="O83" s="920"/>
      <c r="P83" s="921"/>
      <c r="Q83" s="922"/>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24"/>
      <c r="BA83" s="924"/>
      <c r="BB83" s="924"/>
      <c r="BC83" s="924"/>
      <c r="BD83" s="925"/>
      <c r="BE83" s="55"/>
      <c r="BF83" s="55"/>
      <c r="BG83" s="55"/>
      <c r="BH83" s="55"/>
      <c r="BI83" s="55"/>
      <c r="BJ83" s="55"/>
      <c r="BK83" s="55"/>
      <c r="BL83" s="55"/>
      <c r="BM83" s="55"/>
      <c r="BN83" s="55"/>
      <c r="BO83" s="55"/>
      <c r="BP83" s="55"/>
      <c r="BQ83" s="52">
        <v>77</v>
      </c>
      <c r="BR83" s="73"/>
      <c r="BS83" s="890"/>
      <c r="BT83" s="891"/>
      <c r="BU83" s="891"/>
      <c r="BV83" s="891"/>
      <c r="BW83" s="891"/>
      <c r="BX83" s="891"/>
      <c r="BY83" s="891"/>
      <c r="BZ83" s="891"/>
      <c r="CA83" s="891"/>
      <c r="CB83" s="891"/>
      <c r="CC83" s="891"/>
      <c r="CD83" s="891"/>
      <c r="CE83" s="891"/>
      <c r="CF83" s="891"/>
      <c r="CG83" s="89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6"/>
      <c r="EA83" s="48"/>
    </row>
    <row r="84" spans="1:131" ht="26.25" customHeight="1" x14ac:dyDescent="0.2">
      <c r="A84" s="52">
        <v>17</v>
      </c>
      <c r="B84" s="919"/>
      <c r="C84" s="920"/>
      <c r="D84" s="920"/>
      <c r="E84" s="920"/>
      <c r="F84" s="920"/>
      <c r="G84" s="920"/>
      <c r="H84" s="920"/>
      <c r="I84" s="920"/>
      <c r="J84" s="920"/>
      <c r="K84" s="920"/>
      <c r="L84" s="920"/>
      <c r="M84" s="920"/>
      <c r="N84" s="920"/>
      <c r="O84" s="920"/>
      <c r="P84" s="921"/>
      <c r="Q84" s="922"/>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24"/>
      <c r="BA84" s="924"/>
      <c r="BB84" s="924"/>
      <c r="BC84" s="924"/>
      <c r="BD84" s="925"/>
      <c r="BE84" s="55"/>
      <c r="BF84" s="55"/>
      <c r="BG84" s="55"/>
      <c r="BH84" s="55"/>
      <c r="BI84" s="55"/>
      <c r="BJ84" s="55"/>
      <c r="BK84" s="55"/>
      <c r="BL84" s="55"/>
      <c r="BM84" s="55"/>
      <c r="BN84" s="55"/>
      <c r="BO84" s="55"/>
      <c r="BP84" s="55"/>
      <c r="BQ84" s="52">
        <v>78</v>
      </c>
      <c r="BR84" s="73"/>
      <c r="BS84" s="890"/>
      <c r="BT84" s="891"/>
      <c r="BU84" s="891"/>
      <c r="BV84" s="891"/>
      <c r="BW84" s="891"/>
      <c r="BX84" s="891"/>
      <c r="BY84" s="891"/>
      <c r="BZ84" s="891"/>
      <c r="CA84" s="891"/>
      <c r="CB84" s="891"/>
      <c r="CC84" s="891"/>
      <c r="CD84" s="891"/>
      <c r="CE84" s="891"/>
      <c r="CF84" s="891"/>
      <c r="CG84" s="89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6"/>
      <c r="EA84" s="48"/>
    </row>
    <row r="85" spans="1:131" ht="26.25" customHeight="1" x14ac:dyDescent="0.2">
      <c r="A85" s="52">
        <v>18</v>
      </c>
      <c r="B85" s="919"/>
      <c r="C85" s="920"/>
      <c r="D85" s="920"/>
      <c r="E85" s="920"/>
      <c r="F85" s="920"/>
      <c r="G85" s="920"/>
      <c r="H85" s="920"/>
      <c r="I85" s="920"/>
      <c r="J85" s="920"/>
      <c r="K85" s="920"/>
      <c r="L85" s="920"/>
      <c r="M85" s="920"/>
      <c r="N85" s="920"/>
      <c r="O85" s="920"/>
      <c r="P85" s="921"/>
      <c r="Q85" s="922"/>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24"/>
      <c r="BA85" s="924"/>
      <c r="BB85" s="924"/>
      <c r="BC85" s="924"/>
      <c r="BD85" s="925"/>
      <c r="BE85" s="55"/>
      <c r="BF85" s="55"/>
      <c r="BG85" s="55"/>
      <c r="BH85" s="55"/>
      <c r="BI85" s="55"/>
      <c r="BJ85" s="55"/>
      <c r="BK85" s="55"/>
      <c r="BL85" s="55"/>
      <c r="BM85" s="55"/>
      <c r="BN85" s="55"/>
      <c r="BO85" s="55"/>
      <c r="BP85" s="55"/>
      <c r="BQ85" s="52">
        <v>79</v>
      </c>
      <c r="BR85" s="73"/>
      <c r="BS85" s="890"/>
      <c r="BT85" s="891"/>
      <c r="BU85" s="891"/>
      <c r="BV85" s="891"/>
      <c r="BW85" s="891"/>
      <c r="BX85" s="891"/>
      <c r="BY85" s="891"/>
      <c r="BZ85" s="891"/>
      <c r="CA85" s="891"/>
      <c r="CB85" s="891"/>
      <c r="CC85" s="891"/>
      <c r="CD85" s="891"/>
      <c r="CE85" s="891"/>
      <c r="CF85" s="891"/>
      <c r="CG85" s="89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6"/>
      <c r="EA85" s="48"/>
    </row>
    <row r="86" spans="1:131" ht="26.25" customHeight="1" x14ac:dyDescent="0.2">
      <c r="A86" s="52">
        <v>19</v>
      </c>
      <c r="B86" s="919"/>
      <c r="C86" s="920"/>
      <c r="D86" s="920"/>
      <c r="E86" s="920"/>
      <c r="F86" s="920"/>
      <c r="G86" s="920"/>
      <c r="H86" s="920"/>
      <c r="I86" s="920"/>
      <c r="J86" s="920"/>
      <c r="K86" s="920"/>
      <c r="L86" s="920"/>
      <c r="M86" s="920"/>
      <c r="N86" s="920"/>
      <c r="O86" s="920"/>
      <c r="P86" s="921"/>
      <c r="Q86" s="922"/>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24"/>
      <c r="BA86" s="924"/>
      <c r="BB86" s="924"/>
      <c r="BC86" s="924"/>
      <c r="BD86" s="925"/>
      <c r="BE86" s="55"/>
      <c r="BF86" s="55"/>
      <c r="BG86" s="55"/>
      <c r="BH86" s="55"/>
      <c r="BI86" s="55"/>
      <c r="BJ86" s="55"/>
      <c r="BK86" s="55"/>
      <c r="BL86" s="55"/>
      <c r="BM86" s="55"/>
      <c r="BN86" s="55"/>
      <c r="BO86" s="55"/>
      <c r="BP86" s="55"/>
      <c r="BQ86" s="52">
        <v>80</v>
      </c>
      <c r="BR86" s="73"/>
      <c r="BS86" s="890"/>
      <c r="BT86" s="891"/>
      <c r="BU86" s="891"/>
      <c r="BV86" s="891"/>
      <c r="BW86" s="891"/>
      <c r="BX86" s="891"/>
      <c r="BY86" s="891"/>
      <c r="BZ86" s="891"/>
      <c r="CA86" s="891"/>
      <c r="CB86" s="891"/>
      <c r="CC86" s="891"/>
      <c r="CD86" s="891"/>
      <c r="CE86" s="891"/>
      <c r="CF86" s="891"/>
      <c r="CG86" s="89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6"/>
      <c r="EA86" s="48"/>
    </row>
    <row r="87" spans="1:131" ht="26.25" customHeight="1" x14ac:dyDescent="0.2">
      <c r="A87" s="57">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55"/>
      <c r="BF87" s="55"/>
      <c r="BG87" s="55"/>
      <c r="BH87" s="55"/>
      <c r="BI87" s="55"/>
      <c r="BJ87" s="55"/>
      <c r="BK87" s="55"/>
      <c r="BL87" s="55"/>
      <c r="BM87" s="55"/>
      <c r="BN87" s="55"/>
      <c r="BO87" s="55"/>
      <c r="BP87" s="55"/>
      <c r="BQ87" s="52">
        <v>81</v>
      </c>
      <c r="BR87" s="73"/>
      <c r="BS87" s="890"/>
      <c r="BT87" s="891"/>
      <c r="BU87" s="891"/>
      <c r="BV87" s="891"/>
      <c r="BW87" s="891"/>
      <c r="BX87" s="891"/>
      <c r="BY87" s="891"/>
      <c r="BZ87" s="891"/>
      <c r="CA87" s="891"/>
      <c r="CB87" s="891"/>
      <c r="CC87" s="891"/>
      <c r="CD87" s="891"/>
      <c r="CE87" s="891"/>
      <c r="CF87" s="891"/>
      <c r="CG87" s="89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6"/>
      <c r="EA87" s="48"/>
    </row>
    <row r="88" spans="1:131" ht="26.25" customHeight="1" x14ac:dyDescent="0.2">
      <c r="A88" s="53" t="s">
        <v>252</v>
      </c>
      <c r="B88" s="897" t="s">
        <v>189</v>
      </c>
      <c r="C88" s="898"/>
      <c r="D88" s="898"/>
      <c r="E88" s="898"/>
      <c r="F88" s="898"/>
      <c r="G88" s="898"/>
      <c r="H88" s="898"/>
      <c r="I88" s="898"/>
      <c r="J88" s="898"/>
      <c r="K88" s="898"/>
      <c r="L88" s="898"/>
      <c r="M88" s="898"/>
      <c r="N88" s="898"/>
      <c r="O88" s="898"/>
      <c r="P88" s="899"/>
      <c r="Q88" s="907"/>
      <c r="R88" s="908"/>
      <c r="S88" s="908"/>
      <c r="T88" s="908"/>
      <c r="U88" s="908"/>
      <c r="V88" s="908"/>
      <c r="W88" s="908"/>
      <c r="X88" s="908"/>
      <c r="Y88" s="908"/>
      <c r="Z88" s="908"/>
      <c r="AA88" s="908"/>
      <c r="AB88" s="908"/>
      <c r="AC88" s="908"/>
      <c r="AD88" s="908"/>
      <c r="AE88" s="908"/>
      <c r="AF88" s="909">
        <v>7388</v>
      </c>
      <c r="AG88" s="909"/>
      <c r="AH88" s="909"/>
      <c r="AI88" s="909"/>
      <c r="AJ88" s="909"/>
      <c r="AK88" s="908"/>
      <c r="AL88" s="908"/>
      <c r="AM88" s="908"/>
      <c r="AN88" s="908"/>
      <c r="AO88" s="908"/>
      <c r="AP88" s="909">
        <v>116</v>
      </c>
      <c r="AQ88" s="909"/>
      <c r="AR88" s="909"/>
      <c r="AS88" s="909"/>
      <c r="AT88" s="909"/>
      <c r="AU88" s="909">
        <v>71</v>
      </c>
      <c r="AV88" s="909"/>
      <c r="AW88" s="909"/>
      <c r="AX88" s="909"/>
      <c r="AY88" s="909"/>
      <c r="AZ88" s="910"/>
      <c r="BA88" s="910"/>
      <c r="BB88" s="910"/>
      <c r="BC88" s="910"/>
      <c r="BD88" s="911"/>
      <c r="BE88" s="55"/>
      <c r="BF88" s="55"/>
      <c r="BG88" s="55"/>
      <c r="BH88" s="55"/>
      <c r="BI88" s="55"/>
      <c r="BJ88" s="55"/>
      <c r="BK88" s="55"/>
      <c r="BL88" s="55"/>
      <c r="BM88" s="55"/>
      <c r="BN88" s="55"/>
      <c r="BO88" s="55"/>
      <c r="BP88" s="55"/>
      <c r="BQ88" s="52">
        <v>82</v>
      </c>
      <c r="BR88" s="73"/>
      <c r="BS88" s="890"/>
      <c r="BT88" s="891"/>
      <c r="BU88" s="891"/>
      <c r="BV88" s="891"/>
      <c r="BW88" s="891"/>
      <c r="BX88" s="891"/>
      <c r="BY88" s="891"/>
      <c r="BZ88" s="891"/>
      <c r="CA88" s="891"/>
      <c r="CB88" s="891"/>
      <c r="CC88" s="891"/>
      <c r="CD88" s="891"/>
      <c r="CE88" s="891"/>
      <c r="CF88" s="891"/>
      <c r="CG88" s="89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6"/>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90"/>
      <c r="BT89" s="891"/>
      <c r="BU89" s="891"/>
      <c r="BV89" s="891"/>
      <c r="BW89" s="891"/>
      <c r="BX89" s="891"/>
      <c r="BY89" s="891"/>
      <c r="BZ89" s="891"/>
      <c r="CA89" s="891"/>
      <c r="CB89" s="891"/>
      <c r="CC89" s="891"/>
      <c r="CD89" s="891"/>
      <c r="CE89" s="891"/>
      <c r="CF89" s="891"/>
      <c r="CG89" s="89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6"/>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90"/>
      <c r="BT90" s="891"/>
      <c r="BU90" s="891"/>
      <c r="BV90" s="891"/>
      <c r="BW90" s="891"/>
      <c r="BX90" s="891"/>
      <c r="BY90" s="891"/>
      <c r="BZ90" s="891"/>
      <c r="CA90" s="891"/>
      <c r="CB90" s="891"/>
      <c r="CC90" s="891"/>
      <c r="CD90" s="891"/>
      <c r="CE90" s="891"/>
      <c r="CF90" s="891"/>
      <c r="CG90" s="89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6"/>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90"/>
      <c r="BT91" s="891"/>
      <c r="BU91" s="891"/>
      <c r="BV91" s="891"/>
      <c r="BW91" s="891"/>
      <c r="BX91" s="891"/>
      <c r="BY91" s="891"/>
      <c r="BZ91" s="891"/>
      <c r="CA91" s="891"/>
      <c r="CB91" s="891"/>
      <c r="CC91" s="891"/>
      <c r="CD91" s="891"/>
      <c r="CE91" s="891"/>
      <c r="CF91" s="891"/>
      <c r="CG91" s="89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6"/>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90"/>
      <c r="BT92" s="891"/>
      <c r="BU92" s="891"/>
      <c r="BV92" s="891"/>
      <c r="BW92" s="891"/>
      <c r="BX92" s="891"/>
      <c r="BY92" s="891"/>
      <c r="BZ92" s="891"/>
      <c r="CA92" s="891"/>
      <c r="CB92" s="891"/>
      <c r="CC92" s="891"/>
      <c r="CD92" s="891"/>
      <c r="CE92" s="891"/>
      <c r="CF92" s="891"/>
      <c r="CG92" s="89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6"/>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90"/>
      <c r="BT93" s="891"/>
      <c r="BU93" s="891"/>
      <c r="BV93" s="891"/>
      <c r="BW93" s="891"/>
      <c r="BX93" s="891"/>
      <c r="BY93" s="891"/>
      <c r="BZ93" s="891"/>
      <c r="CA93" s="891"/>
      <c r="CB93" s="891"/>
      <c r="CC93" s="891"/>
      <c r="CD93" s="891"/>
      <c r="CE93" s="891"/>
      <c r="CF93" s="891"/>
      <c r="CG93" s="89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6"/>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90"/>
      <c r="BT94" s="891"/>
      <c r="BU94" s="891"/>
      <c r="BV94" s="891"/>
      <c r="BW94" s="891"/>
      <c r="BX94" s="891"/>
      <c r="BY94" s="891"/>
      <c r="BZ94" s="891"/>
      <c r="CA94" s="891"/>
      <c r="CB94" s="891"/>
      <c r="CC94" s="891"/>
      <c r="CD94" s="891"/>
      <c r="CE94" s="891"/>
      <c r="CF94" s="891"/>
      <c r="CG94" s="89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6"/>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90"/>
      <c r="BT95" s="891"/>
      <c r="BU95" s="891"/>
      <c r="BV95" s="891"/>
      <c r="BW95" s="891"/>
      <c r="BX95" s="891"/>
      <c r="BY95" s="891"/>
      <c r="BZ95" s="891"/>
      <c r="CA95" s="891"/>
      <c r="CB95" s="891"/>
      <c r="CC95" s="891"/>
      <c r="CD95" s="891"/>
      <c r="CE95" s="891"/>
      <c r="CF95" s="891"/>
      <c r="CG95" s="89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6"/>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90"/>
      <c r="BT96" s="891"/>
      <c r="BU96" s="891"/>
      <c r="BV96" s="891"/>
      <c r="BW96" s="891"/>
      <c r="BX96" s="891"/>
      <c r="BY96" s="891"/>
      <c r="BZ96" s="891"/>
      <c r="CA96" s="891"/>
      <c r="CB96" s="891"/>
      <c r="CC96" s="891"/>
      <c r="CD96" s="891"/>
      <c r="CE96" s="891"/>
      <c r="CF96" s="891"/>
      <c r="CG96" s="89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6"/>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90"/>
      <c r="BT97" s="891"/>
      <c r="BU97" s="891"/>
      <c r="BV97" s="891"/>
      <c r="BW97" s="891"/>
      <c r="BX97" s="891"/>
      <c r="BY97" s="891"/>
      <c r="BZ97" s="891"/>
      <c r="CA97" s="891"/>
      <c r="CB97" s="891"/>
      <c r="CC97" s="891"/>
      <c r="CD97" s="891"/>
      <c r="CE97" s="891"/>
      <c r="CF97" s="891"/>
      <c r="CG97" s="89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6"/>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90"/>
      <c r="BT98" s="891"/>
      <c r="BU98" s="891"/>
      <c r="BV98" s="891"/>
      <c r="BW98" s="891"/>
      <c r="BX98" s="891"/>
      <c r="BY98" s="891"/>
      <c r="BZ98" s="891"/>
      <c r="CA98" s="891"/>
      <c r="CB98" s="891"/>
      <c r="CC98" s="891"/>
      <c r="CD98" s="891"/>
      <c r="CE98" s="891"/>
      <c r="CF98" s="891"/>
      <c r="CG98" s="89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6"/>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90"/>
      <c r="BT99" s="891"/>
      <c r="BU99" s="891"/>
      <c r="BV99" s="891"/>
      <c r="BW99" s="891"/>
      <c r="BX99" s="891"/>
      <c r="BY99" s="891"/>
      <c r="BZ99" s="891"/>
      <c r="CA99" s="891"/>
      <c r="CB99" s="891"/>
      <c r="CC99" s="891"/>
      <c r="CD99" s="891"/>
      <c r="CE99" s="891"/>
      <c r="CF99" s="891"/>
      <c r="CG99" s="89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6"/>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90"/>
      <c r="BT100" s="891"/>
      <c r="BU100" s="891"/>
      <c r="BV100" s="891"/>
      <c r="BW100" s="891"/>
      <c r="BX100" s="891"/>
      <c r="BY100" s="891"/>
      <c r="BZ100" s="891"/>
      <c r="CA100" s="891"/>
      <c r="CB100" s="891"/>
      <c r="CC100" s="891"/>
      <c r="CD100" s="891"/>
      <c r="CE100" s="891"/>
      <c r="CF100" s="891"/>
      <c r="CG100" s="89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6"/>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90"/>
      <c r="BT101" s="891"/>
      <c r="BU101" s="891"/>
      <c r="BV101" s="891"/>
      <c r="BW101" s="891"/>
      <c r="BX101" s="891"/>
      <c r="BY101" s="891"/>
      <c r="BZ101" s="891"/>
      <c r="CA101" s="891"/>
      <c r="CB101" s="891"/>
      <c r="CC101" s="891"/>
      <c r="CD101" s="891"/>
      <c r="CE101" s="891"/>
      <c r="CF101" s="891"/>
      <c r="CG101" s="89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6"/>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897" t="s">
        <v>415</v>
      </c>
      <c r="BS102" s="898"/>
      <c r="BT102" s="898"/>
      <c r="BU102" s="898"/>
      <c r="BV102" s="898"/>
      <c r="BW102" s="898"/>
      <c r="BX102" s="898"/>
      <c r="BY102" s="898"/>
      <c r="BZ102" s="898"/>
      <c r="CA102" s="898"/>
      <c r="CB102" s="898"/>
      <c r="CC102" s="898"/>
      <c r="CD102" s="898"/>
      <c r="CE102" s="898"/>
      <c r="CF102" s="898"/>
      <c r="CG102" s="899"/>
      <c r="CH102" s="900"/>
      <c r="CI102" s="901"/>
      <c r="CJ102" s="901"/>
      <c r="CK102" s="901"/>
      <c r="CL102" s="902"/>
      <c r="CM102" s="900"/>
      <c r="CN102" s="901"/>
      <c r="CO102" s="901"/>
      <c r="CP102" s="901"/>
      <c r="CQ102" s="902"/>
      <c r="CR102" s="903"/>
      <c r="CS102" s="904"/>
      <c r="CT102" s="904"/>
      <c r="CU102" s="904"/>
      <c r="CV102" s="905"/>
      <c r="CW102" s="903"/>
      <c r="CX102" s="904"/>
      <c r="CY102" s="904"/>
      <c r="CZ102" s="904"/>
      <c r="DA102" s="905"/>
      <c r="DB102" s="903"/>
      <c r="DC102" s="904"/>
      <c r="DD102" s="904"/>
      <c r="DE102" s="904"/>
      <c r="DF102" s="905"/>
      <c r="DG102" s="903"/>
      <c r="DH102" s="904"/>
      <c r="DI102" s="904"/>
      <c r="DJ102" s="904"/>
      <c r="DK102" s="905"/>
      <c r="DL102" s="903"/>
      <c r="DM102" s="904"/>
      <c r="DN102" s="904"/>
      <c r="DO102" s="904"/>
      <c r="DP102" s="905"/>
      <c r="DQ102" s="903"/>
      <c r="DR102" s="904"/>
      <c r="DS102" s="904"/>
      <c r="DT102" s="904"/>
      <c r="DU102" s="905"/>
      <c r="DV102" s="897"/>
      <c r="DW102" s="898"/>
      <c r="DX102" s="898"/>
      <c r="DY102" s="898"/>
      <c r="DZ102" s="906"/>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5" t="s">
        <v>445</v>
      </c>
      <c r="BR103" s="885"/>
      <c r="BS103" s="885"/>
      <c r="BT103" s="885"/>
      <c r="BU103" s="885"/>
      <c r="BV103" s="885"/>
      <c r="BW103" s="885"/>
      <c r="BX103" s="885"/>
      <c r="BY103" s="885"/>
      <c r="BZ103" s="885"/>
      <c r="CA103" s="885"/>
      <c r="CB103" s="885"/>
      <c r="CC103" s="885"/>
      <c r="CD103" s="885"/>
      <c r="CE103" s="885"/>
      <c r="CF103" s="885"/>
      <c r="CG103" s="885"/>
      <c r="CH103" s="885"/>
      <c r="CI103" s="885"/>
      <c r="CJ103" s="885"/>
      <c r="CK103" s="885"/>
      <c r="CL103" s="885"/>
      <c r="CM103" s="885"/>
      <c r="CN103" s="885"/>
      <c r="CO103" s="885"/>
      <c r="CP103" s="885"/>
      <c r="CQ103" s="885"/>
      <c r="CR103" s="885"/>
      <c r="CS103" s="885"/>
      <c r="CT103" s="885"/>
      <c r="CU103" s="885"/>
      <c r="CV103" s="885"/>
      <c r="CW103" s="885"/>
      <c r="CX103" s="885"/>
      <c r="CY103" s="885"/>
      <c r="CZ103" s="885"/>
      <c r="DA103" s="885"/>
      <c r="DB103" s="885"/>
      <c r="DC103" s="885"/>
      <c r="DD103" s="885"/>
      <c r="DE103" s="885"/>
      <c r="DF103" s="885"/>
      <c r="DG103" s="885"/>
      <c r="DH103" s="885"/>
      <c r="DI103" s="885"/>
      <c r="DJ103" s="885"/>
      <c r="DK103" s="885"/>
      <c r="DL103" s="885"/>
      <c r="DM103" s="885"/>
      <c r="DN103" s="885"/>
      <c r="DO103" s="885"/>
      <c r="DP103" s="885"/>
      <c r="DQ103" s="885"/>
      <c r="DR103" s="885"/>
      <c r="DS103" s="885"/>
      <c r="DT103" s="885"/>
      <c r="DU103" s="885"/>
      <c r="DV103" s="885"/>
      <c r="DW103" s="885"/>
      <c r="DX103" s="885"/>
      <c r="DY103" s="885"/>
      <c r="DZ103" s="885"/>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8" t="s">
        <v>446</v>
      </c>
      <c r="BR104" s="718"/>
      <c r="BS104" s="718"/>
      <c r="BT104" s="718"/>
      <c r="BU104" s="718"/>
      <c r="BV104" s="718"/>
      <c r="BW104" s="718"/>
      <c r="BX104" s="718"/>
      <c r="BY104" s="718"/>
      <c r="BZ104" s="718"/>
      <c r="CA104" s="718"/>
      <c r="CB104" s="718"/>
      <c r="CC104" s="718"/>
      <c r="CD104" s="718"/>
      <c r="CE104" s="718"/>
      <c r="CF104" s="718"/>
      <c r="CG104" s="718"/>
      <c r="CH104" s="718"/>
      <c r="CI104" s="718"/>
      <c r="CJ104" s="718"/>
      <c r="CK104" s="718"/>
      <c r="CL104" s="718"/>
      <c r="CM104" s="718"/>
      <c r="CN104" s="718"/>
      <c r="CO104" s="718"/>
      <c r="CP104" s="718"/>
      <c r="CQ104" s="718"/>
      <c r="CR104" s="718"/>
      <c r="CS104" s="718"/>
      <c r="CT104" s="718"/>
      <c r="CU104" s="718"/>
      <c r="CV104" s="718"/>
      <c r="CW104" s="718"/>
      <c r="CX104" s="718"/>
      <c r="CY104" s="718"/>
      <c r="CZ104" s="718"/>
      <c r="DA104" s="718"/>
      <c r="DB104" s="718"/>
      <c r="DC104" s="718"/>
      <c r="DD104" s="718"/>
      <c r="DE104" s="718"/>
      <c r="DF104" s="718"/>
      <c r="DG104" s="718"/>
      <c r="DH104" s="718"/>
      <c r="DI104" s="718"/>
      <c r="DJ104" s="718"/>
      <c r="DK104" s="718"/>
      <c r="DL104" s="718"/>
      <c r="DM104" s="718"/>
      <c r="DN104" s="718"/>
      <c r="DO104" s="718"/>
      <c r="DP104" s="718"/>
      <c r="DQ104" s="718"/>
      <c r="DR104" s="718"/>
      <c r="DS104" s="718"/>
      <c r="DT104" s="718"/>
      <c r="DU104" s="718"/>
      <c r="DV104" s="718"/>
      <c r="DW104" s="718"/>
      <c r="DX104" s="718"/>
      <c r="DY104" s="718"/>
      <c r="DZ104" s="718"/>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303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6" t="s">
        <v>447</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62</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48" customFormat="1" ht="26.25" customHeight="1" x14ac:dyDescent="0.2">
      <c r="A109" s="857" t="s">
        <v>448</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15</v>
      </c>
      <c r="AB109" s="858"/>
      <c r="AC109" s="858"/>
      <c r="AD109" s="858"/>
      <c r="AE109" s="859"/>
      <c r="AF109" s="860" t="s">
        <v>398</v>
      </c>
      <c r="AG109" s="858"/>
      <c r="AH109" s="858"/>
      <c r="AI109" s="858"/>
      <c r="AJ109" s="859"/>
      <c r="AK109" s="860" t="s">
        <v>372</v>
      </c>
      <c r="AL109" s="858"/>
      <c r="AM109" s="858"/>
      <c r="AN109" s="858"/>
      <c r="AO109" s="859"/>
      <c r="AP109" s="860" t="s">
        <v>449</v>
      </c>
      <c r="AQ109" s="858"/>
      <c r="AR109" s="858"/>
      <c r="AS109" s="858"/>
      <c r="AT109" s="861"/>
      <c r="AU109" s="857" t="s">
        <v>448</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15</v>
      </c>
      <c r="BR109" s="858"/>
      <c r="BS109" s="858"/>
      <c r="BT109" s="858"/>
      <c r="BU109" s="859"/>
      <c r="BV109" s="860" t="s">
        <v>398</v>
      </c>
      <c r="BW109" s="858"/>
      <c r="BX109" s="858"/>
      <c r="BY109" s="858"/>
      <c r="BZ109" s="859"/>
      <c r="CA109" s="860" t="s">
        <v>372</v>
      </c>
      <c r="CB109" s="858"/>
      <c r="CC109" s="858"/>
      <c r="CD109" s="858"/>
      <c r="CE109" s="859"/>
      <c r="CF109" s="889" t="s">
        <v>449</v>
      </c>
      <c r="CG109" s="889"/>
      <c r="CH109" s="889"/>
      <c r="CI109" s="889"/>
      <c r="CJ109" s="889"/>
      <c r="CK109" s="860" t="s">
        <v>105</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15</v>
      </c>
      <c r="DH109" s="858"/>
      <c r="DI109" s="858"/>
      <c r="DJ109" s="858"/>
      <c r="DK109" s="859"/>
      <c r="DL109" s="860" t="s">
        <v>398</v>
      </c>
      <c r="DM109" s="858"/>
      <c r="DN109" s="858"/>
      <c r="DO109" s="858"/>
      <c r="DP109" s="859"/>
      <c r="DQ109" s="860" t="s">
        <v>372</v>
      </c>
      <c r="DR109" s="858"/>
      <c r="DS109" s="858"/>
      <c r="DT109" s="858"/>
      <c r="DU109" s="859"/>
      <c r="DV109" s="860" t="s">
        <v>449</v>
      </c>
      <c r="DW109" s="858"/>
      <c r="DX109" s="858"/>
      <c r="DY109" s="858"/>
      <c r="DZ109" s="861"/>
    </row>
    <row r="110" spans="1:131" s="48" customFormat="1" ht="26.25" customHeight="1" x14ac:dyDescent="0.2">
      <c r="A110" s="768" t="s">
        <v>323</v>
      </c>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70"/>
      <c r="AA110" s="761">
        <v>3337754</v>
      </c>
      <c r="AB110" s="762"/>
      <c r="AC110" s="762"/>
      <c r="AD110" s="762"/>
      <c r="AE110" s="763"/>
      <c r="AF110" s="764">
        <v>3544917</v>
      </c>
      <c r="AG110" s="762"/>
      <c r="AH110" s="762"/>
      <c r="AI110" s="762"/>
      <c r="AJ110" s="763"/>
      <c r="AK110" s="764">
        <v>3615500</v>
      </c>
      <c r="AL110" s="762"/>
      <c r="AM110" s="762"/>
      <c r="AN110" s="762"/>
      <c r="AO110" s="763"/>
      <c r="AP110" s="862">
        <v>25.6</v>
      </c>
      <c r="AQ110" s="863"/>
      <c r="AR110" s="863"/>
      <c r="AS110" s="863"/>
      <c r="AT110" s="864"/>
      <c r="AU110" s="865" t="s">
        <v>129</v>
      </c>
      <c r="AV110" s="866"/>
      <c r="AW110" s="866"/>
      <c r="AX110" s="866"/>
      <c r="AY110" s="866"/>
      <c r="AZ110" s="821" t="s">
        <v>450</v>
      </c>
      <c r="BA110" s="769"/>
      <c r="BB110" s="769"/>
      <c r="BC110" s="769"/>
      <c r="BD110" s="769"/>
      <c r="BE110" s="769"/>
      <c r="BF110" s="769"/>
      <c r="BG110" s="769"/>
      <c r="BH110" s="769"/>
      <c r="BI110" s="769"/>
      <c r="BJ110" s="769"/>
      <c r="BK110" s="769"/>
      <c r="BL110" s="769"/>
      <c r="BM110" s="769"/>
      <c r="BN110" s="769"/>
      <c r="BO110" s="769"/>
      <c r="BP110" s="770"/>
      <c r="BQ110" s="822">
        <v>35189112</v>
      </c>
      <c r="BR110" s="823"/>
      <c r="BS110" s="823"/>
      <c r="BT110" s="823"/>
      <c r="BU110" s="823"/>
      <c r="BV110" s="823">
        <v>34067309</v>
      </c>
      <c r="BW110" s="823"/>
      <c r="BX110" s="823"/>
      <c r="BY110" s="823"/>
      <c r="BZ110" s="823"/>
      <c r="CA110" s="823">
        <v>33052606</v>
      </c>
      <c r="CB110" s="823"/>
      <c r="CC110" s="823"/>
      <c r="CD110" s="823"/>
      <c r="CE110" s="823"/>
      <c r="CF110" s="847">
        <v>234.2</v>
      </c>
      <c r="CG110" s="848"/>
      <c r="CH110" s="848"/>
      <c r="CI110" s="848"/>
      <c r="CJ110" s="848"/>
      <c r="CK110" s="871" t="s">
        <v>367</v>
      </c>
      <c r="CL110" s="712"/>
      <c r="CM110" s="821" t="s">
        <v>451</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822" t="s">
        <v>205</v>
      </c>
      <c r="DH110" s="823"/>
      <c r="DI110" s="823"/>
      <c r="DJ110" s="823"/>
      <c r="DK110" s="823"/>
      <c r="DL110" s="823" t="s">
        <v>205</v>
      </c>
      <c r="DM110" s="823"/>
      <c r="DN110" s="823"/>
      <c r="DO110" s="823"/>
      <c r="DP110" s="823"/>
      <c r="DQ110" s="823" t="s">
        <v>205</v>
      </c>
      <c r="DR110" s="823"/>
      <c r="DS110" s="823"/>
      <c r="DT110" s="823"/>
      <c r="DU110" s="823"/>
      <c r="DV110" s="824" t="s">
        <v>205</v>
      </c>
      <c r="DW110" s="824"/>
      <c r="DX110" s="824"/>
      <c r="DY110" s="824"/>
      <c r="DZ110" s="825"/>
    </row>
    <row r="111" spans="1:131" s="48" customFormat="1" ht="26.25" customHeight="1" x14ac:dyDescent="0.2">
      <c r="A111" s="717" t="s">
        <v>426</v>
      </c>
      <c r="B111" s="718"/>
      <c r="C111" s="718"/>
      <c r="D111" s="718"/>
      <c r="E111" s="718"/>
      <c r="F111" s="718"/>
      <c r="G111" s="718"/>
      <c r="H111" s="718"/>
      <c r="I111" s="718"/>
      <c r="J111" s="718"/>
      <c r="K111" s="718"/>
      <c r="L111" s="718"/>
      <c r="M111" s="718"/>
      <c r="N111" s="718"/>
      <c r="O111" s="718"/>
      <c r="P111" s="718"/>
      <c r="Q111" s="718"/>
      <c r="R111" s="718"/>
      <c r="S111" s="718"/>
      <c r="T111" s="718"/>
      <c r="U111" s="718"/>
      <c r="V111" s="718"/>
      <c r="W111" s="718"/>
      <c r="X111" s="718"/>
      <c r="Y111" s="718"/>
      <c r="Z111" s="884"/>
      <c r="AA111" s="722" t="s">
        <v>205</v>
      </c>
      <c r="AB111" s="723"/>
      <c r="AC111" s="723"/>
      <c r="AD111" s="723"/>
      <c r="AE111" s="724"/>
      <c r="AF111" s="725" t="s">
        <v>205</v>
      </c>
      <c r="AG111" s="723"/>
      <c r="AH111" s="723"/>
      <c r="AI111" s="723"/>
      <c r="AJ111" s="724"/>
      <c r="AK111" s="725" t="s">
        <v>205</v>
      </c>
      <c r="AL111" s="723"/>
      <c r="AM111" s="723"/>
      <c r="AN111" s="723"/>
      <c r="AO111" s="724"/>
      <c r="AP111" s="794" t="s">
        <v>205</v>
      </c>
      <c r="AQ111" s="795"/>
      <c r="AR111" s="795"/>
      <c r="AS111" s="795"/>
      <c r="AT111" s="796"/>
      <c r="AU111" s="867"/>
      <c r="AV111" s="868"/>
      <c r="AW111" s="868"/>
      <c r="AX111" s="868"/>
      <c r="AY111" s="868"/>
      <c r="AZ111" s="793" t="s">
        <v>453</v>
      </c>
      <c r="BA111" s="730"/>
      <c r="BB111" s="730"/>
      <c r="BC111" s="730"/>
      <c r="BD111" s="730"/>
      <c r="BE111" s="730"/>
      <c r="BF111" s="730"/>
      <c r="BG111" s="730"/>
      <c r="BH111" s="730"/>
      <c r="BI111" s="730"/>
      <c r="BJ111" s="730"/>
      <c r="BK111" s="730"/>
      <c r="BL111" s="730"/>
      <c r="BM111" s="730"/>
      <c r="BN111" s="730"/>
      <c r="BO111" s="730"/>
      <c r="BP111" s="731"/>
      <c r="BQ111" s="797" t="s">
        <v>205</v>
      </c>
      <c r="BR111" s="798"/>
      <c r="BS111" s="798"/>
      <c r="BT111" s="798"/>
      <c r="BU111" s="798"/>
      <c r="BV111" s="798" t="s">
        <v>205</v>
      </c>
      <c r="BW111" s="798"/>
      <c r="BX111" s="798"/>
      <c r="BY111" s="798"/>
      <c r="BZ111" s="798"/>
      <c r="CA111" s="798" t="s">
        <v>205</v>
      </c>
      <c r="CB111" s="798"/>
      <c r="CC111" s="798"/>
      <c r="CD111" s="798"/>
      <c r="CE111" s="798"/>
      <c r="CF111" s="855" t="s">
        <v>205</v>
      </c>
      <c r="CG111" s="856"/>
      <c r="CH111" s="856"/>
      <c r="CI111" s="856"/>
      <c r="CJ111" s="856"/>
      <c r="CK111" s="872"/>
      <c r="CL111" s="714"/>
      <c r="CM111" s="793" t="s">
        <v>141</v>
      </c>
      <c r="CN111" s="730"/>
      <c r="CO111" s="730"/>
      <c r="CP111" s="730"/>
      <c r="CQ111" s="730"/>
      <c r="CR111" s="730"/>
      <c r="CS111" s="730"/>
      <c r="CT111" s="730"/>
      <c r="CU111" s="730"/>
      <c r="CV111" s="730"/>
      <c r="CW111" s="730"/>
      <c r="CX111" s="730"/>
      <c r="CY111" s="730"/>
      <c r="CZ111" s="730"/>
      <c r="DA111" s="730"/>
      <c r="DB111" s="730"/>
      <c r="DC111" s="730"/>
      <c r="DD111" s="730"/>
      <c r="DE111" s="730"/>
      <c r="DF111" s="731"/>
      <c r="DG111" s="797" t="s">
        <v>205</v>
      </c>
      <c r="DH111" s="798"/>
      <c r="DI111" s="798"/>
      <c r="DJ111" s="798"/>
      <c r="DK111" s="798"/>
      <c r="DL111" s="798" t="s">
        <v>205</v>
      </c>
      <c r="DM111" s="798"/>
      <c r="DN111" s="798"/>
      <c r="DO111" s="798"/>
      <c r="DP111" s="798"/>
      <c r="DQ111" s="798" t="s">
        <v>205</v>
      </c>
      <c r="DR111" s="798"/>
      <c r="DS111" s="798"/>
      <c r="DT111" s="798"/>
      <c r="DU111" s="798"/>
      <c r="DV111" s="799" t="s">
        <v>205</v>
      </c>
      <c r="DW111" s="799"/>
      <c r="DX111" s="799"/>
      <c r="DY111" s="799"/>
      <c r="DZ111" s="800"/>
    </row>
    <row r="112" spans="1:131" s="48" customFormat="1" ht="26.25" customHeight="1" x14ac:dyDescent="0.2">
      <c r="A112" s="701" t="s">
        <v>159</v>
      </c>
      <c r="B112" s="702"/>
      <c r="C112" s="730" t="s">
        <v>455</v>
      </c>
      <c r="D112" s="730"/>
      <c r="E112" s="730"/>
      <c r="F112" s="730"/>
      <c r="G112" s="730"/>
      <c r="H112" s="730"/>
      <c r="I112" s="730"/>
      <c r="J112" s="730"/>
      <c r="K112" s="730"/>
      <c r="L112" s="730"/>
      <c r="M112" s="730"/>
      <c r="N112" s="730"/>
      <c r="O112" s="730"/>
      <c r="P112" s="730"/>
      <c r="Q112" s="730"/>
      <c r="R112" s="730"/>
      <c r="S112" s="730"/>
      <c r="T112" s="730"/>
      <c r="U112" s="730"/>
      <c r="V112" s="730"/>
      <c r="W112" s="730"/>
      <c r="X112" s="730"/>
      <c r="Y112" s="730"/>
      <c r="Z112" s="731"/>
      <c r="AA112" s="722" t="s">
        <v>205</v>
      </c>
      <c r="AB112" s="723"/>
      <c r="AC112" s="723"/>
      <c r="AD112" s="723"/>
      <c r="AE112" s="724"/>
      <c r="AF112" s="725" t="s">
        <v>205</v>
      </c>
      <c r="AG112" s="723"/>
      <c r="AH112" s="723"/>
      <c r="AI112" s="723"/>
      <c r="AJ112" s="724"/>
      <c r="AK112" s="725" t="s">
        <v>205</v>
      </c>
      <c r="AL112" s="723"/>
      <c r="AM112" s="723"/>
      <c r="AN112" s="723"/>
      <c r="AO112" s="724"/>
      <c r="AP112" s="794" t="s">
        <v>205</v>
      </c>
      <c r="AQ112" s="795"/>
      <c r="AR112" s="795"/>
      <c r="AS112" s="795"/>
      <c r="AT112" s="796"/>
      <c r="AU112" s="867"/>
      <c r="AV112" s="868"/>
      <c r="AW112" s="868"/>
      <c r="AX112" s="868"/>
      <c r="AY112" s="868"/>
      <c r="AZ112" s="793" t="s">
        <v>270</v>
      </c>
      <c r="BA112" s="730"/>
      <c r="BB112" s="730"/>
      <c r="BC112" s="730"/>
      <c r="BD112" s="730"/>
      <c r="BE112" s="730"/>
      <c r="BF112" s="730"/>
      <c r="BG112" s="730"/>
      <c r="BH112" s="730"/>
      <c r="BI112" s="730"/>
      <c r="BJ112" s="730"/>
      <c r="BK112" s="730"/>
      <c r="BL112" s="730"/>
      <c r="BM112" s="730"/>
      <c r="BN112" s="730"/>
      <c r="BO112" s="730"/>
      <c r="BP112" s="731"/>
      <c r="BQ112" s="797">
        <v>6973466</v>
      </c>
      <c r="BR112" s="798"/>
      <c r="BS112" s="798"/>
      <c r="BT112" s="798"/>
      <c r="BU112" s="798"/>
      <c r="BV112" s="798">
        <v>6262772</v>
      </c>
      <c r="BW112" s="798"/>
      <c r="BX112" s="798"/>
      <c r="BY112" s="798"/>
      <c r="BZ112" s="798"/>
      <c r="CA112" s="798">
        <v>5751234</v>
      </c>
      <c r="CB112" s="798"/>
      <c r="CC112" s="798"/>
      <c r="CD112" s="798"/>
      <c r="CE112" s="798"/>
      <c r="CF112" s="855">
        <v>40.799999999999997</v>
      </c>
      <c r="CG112" s="856"/>
      <c r="CH112" s="856"/>
      <c r="CI112" s="856"/>
      <c r="CJ112" s="856"/>
      <c r="CK112" s="872"/>
      <c r="CL112" s="714"/>
      <c r="CM112" s="793" t="s">
        <v>373</v>
      </c>
      <c r="CN112" s="730"/>
      <c r="CO112" s="730"/>
      <c r="CP112" s="730"/>
      <c r="CQ112" s="730"/>
      <c r="CR112" s="730"/>
      <c r="CS112" s="730"/>
      <c r="CT112" s="730"/>
      <c r="CU112" s="730"/>
      <c r="CV112" s="730"/>
      <c r="CW112" s="730"/>
      <c r="CX112" s="730"/>
      <c r="CY112" s="730"/>
      <c r="CZ112" s="730"/>
      <c r="DA112" s="730"/>
      <c r="DB112" s="730"/>
      <c r="DC112" s="730"/>
      <c r="DD112" s="730"/>
      <c r="DE112" s="730"/>
      <c r="DF112" s="731"/>
      <c r="DG112" s="797" t="s">
        <v>205</v>
      </c>
      <c r="DH112" s="798"/>
      <c r="DI112" s="798"/>
      <c r="DJ112" s="798"/>
      <c r="DK112" s="798"/>
      <c r="DL112" s="798" t="s">
        <v>205</v>
      </c>
      <c r="DM112" s="798"/>
      <c r="DN112" s="798"/>
      <c r="DO112" s="798"/>
      <c r="DP112" s="798"/>
      <c r="DQ112" s="798" t="s">
        <v>205</v>
      </c>
      <c r="DR112" s="798"/>
      <c r="DS112" s="798"/>
      <c r="DT112" s="798"/>
      <c r="DU112" s="798"/>
      <c r="DV112" s="799" t="s">
        <v>205</v>
      </c>
      <c r="DW112" s="799"/>
      <c r="DX112" s="799"/>
      <c r="DY112" s="799"/>
      <c r="DZ112" s="800"/>
    </row>
    <row r="113" spans="1:130" s="48" customFormat="1" ht="26.25" customHeight="1" x14ac:dyDescent="0.2">
      <c r="A113" s="703"/>
      <c r="B113" s="704"/>
      <c r="C113" s="730" t="s">
        <v>422</v>
      </c>
      <c r="D113" s="730"/>
      <c r="E113" s="730"/>
      <c r="F113" s="730"/>
      <c r="G113" s="730"/>
      <c r="H113" s="730"/>
      <c r="I113" s="730"/>
      <c r="J113" s="730"/>
      <c r="K113" s="730"/>
      <c r="L113" s="730"/>
      <c r="M113" s="730"/>
      <c r="N113" s="730"/>
      <c r="O113" s="730"/>
      <c r="P113" s="730"/>
      <c r="Q113" s="730"/>
      <c r="R113" s="730"/>
      <c r="S113" s="730"/>
      <c r="T113" s="730"/>
      <c r="U113" s="730"/>
      <c r="V113" s="730"/>
      <c r="W113" s="730"/>
      <c r="X113" s="730"/>
      <c r="Y113" s="730"/>
      <c r="Z113" s="731"/>
      <c r="AA113" s="722">
        <v>570896</v>
      </c>
      <c r="AB113" s="723"/>
      <c r="AC113" s="723"/>
      <c r="AD113" s="723"/>
      <c r="AE113" s="724"/>
      <c r="AF113" s="725">
        <v>567905</v>
      </c>
      <c r="AG113" s="723"/>
      <c r="AH113" s="723"/>
      <c r="AI113" s="723"/>
      <c r="AJ113" s="724"/>
      <c r="AK113" s="725">
        <v>573186</v>
      </c>
      <c r="AL113" s="723"/>
      <c r="AM113" s="723"/>
      <c r="AN113" s="723"/>
      <c r="AO113" s="724"/>
      <c r="AP113" s="794">
        <v>4.0999999999999996</v>
      </c>
      <c r="AQ113" s="795"/>
      <c r="AR113" s="795"/>
      <c r="AS113" s="795"/>
      <c r="AT113" s="796"/>
      <c r="AU113" s="867"/>
      <c r="AV113" s="868"/>
      <c r="AW113" s="868"/>
      <c r="AX113" s="868"/>
      <c r="AY113" s="868"/>
      <c r="AZ113" s="793" t="s">
        <v>209</v>
      </c>
      <c r="BA113" s="730"/>
      <c r="BB113" s="730"/>
      <c r="BC113" s="730"/>
      <c r="BD113" s="730"/>
      <c r="BE113" s="730"/>
      <c r="BF113" s="730"/>
      <c r="BG113" s="730"/>
      <c r="BH113" s="730"/>
      <c r="BI113" s="730"/>
      <c r="BJ113" s="730"/>
      <c r="BK113" s="730"/>
      <c r="BL113" s="730"/>
      <c r="BM113" s="730"/>
      <c r="BN113" s="730"/>
      <c r="BO113" s="730"/>
      <c r="BP113" s="731"/>
      <c r="BQ113" s="797">
        <v>165000</v>
      </c>
      <c r="BR113" s="798"/>
      <c r="BS113" s="798"/>
      <c r="BT113" s="798"/>
      <c r="BU113" s="798"/>
      <c r="BV113" s="798">
        <v>116031</v>
      </c>
      <c r="BW113" s="798"/>
      <c r="BX113" s="798"/>
      <c r="BY113" s="798"/>
      <c r="BZ113" s="798"/>
      <c r="CA113" s="798">
        <v>70726</v>
      </c>
      <c r="CB113" s="798"/>
      <c r="CC113" s="798"/>
      <c r="CD113" s="798"/>
      <c r="CE113" s="798"/>
      <c r="CF113" s="855">
        <v>0.5</v>
      </c>
      <c r="CG113" s="856"/>
      <c r="CH113" s="856"/>
      <c r="CI113" s="856"/>
      <c r="CJ113" s="856"/>
      <c r="CK113" s="872"/>
      <c r="CL113" s="714"/>
      <c r="CM113" s="793" t="s">
        <v>384</v>
      </c>
      <c r="CN113" s="730"/>
      <c r="CO113" s="730"/>
      <c r="CP113" s="730"/>
      <c r="CQ113" s="730"/>
      <c r="CR113" s="730"/>
      <c r="CS113" s="730"/>
      <c r="CT113" s="730"/>
      <c r="CU113" s="730"/>
      <c r="CV113" s="730"/>
      <c r="CW113" s="730"/>
      <c r="CX113" s="730"/>
      <c r="CY113" s="730"/>
      <c r="CZ113" s="730"/>
      <c r="DA113" s="730"/>
      <c r="DB113" s="730"/>
      <c r="DC113" s="730"/>
      <c r="DD113" s="730"/>
      <c r="DE113" s="730"/>
      <c r="DF113" s="731"/>
      <c r="DG113" s="722" t="s">
        <v>205</v>
      </c>
      <c r="DH113" s="723"/>
      <c r="DI113" s="723"/>
      <c r="DJ113" s="723"/>
      <c r="DK113" s="724"/>
      <c r="DL113" s="725" t="s">
        <v>205</v>
      </c>
      <c r="DM113" s="723"/>
      <c r="DN113" s="723"/>
      <c r="DO113" s="723"/>
      <c r="DP113" s="724"/>
      <c r="DQ113" s="725" t="s">
        <v>205</v>
      </c>
      <c r="DR113" s="723"/>
      <c r="DS113" s="723"/>
      <c r="DT113" s="723"/>
      <c r="DU113" s="724"/>
      <c r="DV113" s="794" t="s">
        <v>205</v>
      </c>
      <c r="DW113" s="795"/>
      <c r="DX113" s="795"/>
      <c r="DY113" s="795"/>
      <c r="DZ113" s="796"/>
    </row>
    <row r="114" spans="1:130" s="48" customFormat="1" ht="26.25" customHeight="1" x14ac:dyDescent="0.2">
      <c r="A114" s="703"/>
      <c r="B114" s="704"/>
      <c r="C114" s="730" t="s">
        <v>457</v>
      </c>
      <c r="D114" s="730"/>
      <c r="E114" s="730"/>
      <c r="F114" s="730"/>
      <c r="G114" s="730"/>
      <c r="H114" s="730"/>
      <c r="I114" s="730"/>
      <c r="J114" s="730"/>
      <c r="K114" s="730"/>
      <c r="L114" s="730"/>
      <c r="M114" s="730"/>
      <c r="N114" s="730"/>
      <c r="O114" s="730"/>
      <c r="P114" s="730"/>
      <c r="Q114" s="730"/>
      <c r="R114" s="730"/>
      <c r="S114" s="730"/>
      <c r="T114" s="730"/>
      <c r="U114" s="730"/>
      <c r="V114" s="730"/>
      <c r="W114" s="730"/>
      <c r="X114" s="730"/>
      <c r="Y114" s="730"/>
      <c r="Z114" s="731"/>
      <c r="AA114" s="722">
        <v>111188</v>
      </c>
      <c r="AB114" s="723"/>
      <c r="AC114" s="723"/>
      <c r="AD114" s="723"/>
      <c r="AE114" s="724"/>
      <c r="AF114" s="725">
        <v>93875</v>
      </c>
      <c r="AG114" s="723"/>
      <c r="AH114" s="723"/>
      <c r="AI114" s="723"/>
      <c r="AJ114" s="724"/>
      <c r="AK114" s="725">
        <v>85272</v>
      </c>
      <c r="AL114" s="723"/>
      <c r="AM114" s="723"/>
      <c r="AN114" s="723"/>
      <c r="AO114" s="724"/>
      <c r="AP114" s="794">
        <v>0.6</v>
      </c>
      <c r="AQ114" s="795"/>
      <c r="AR114" s="795"/>
      <c r="AS114" s="795"/>
      <c r="AT114" s="796"/>
      <c r="AU114" s="867"/>
      <c r="AV114" s="868"/>
      <c r="AW114" s="868"/>
      <c r="AX114" s="868"/>
      <c r="AY114" s="868"/>
      <c r="AZ114" s="793" t="s">
        <v>459</v>
      </c>
      <c r="BA114" s="730"/>
      <c r="BB114" s="730"/>
      <c r="BC114" s="730"/>
      <c r="BD114" s="730"/>
      <c r="BE114" s="730"/>
      <c r="BF114" s="730"/>
      <c r="BG114" s="730"/>
      <c r="BH114" s="730"/>
      <c r="BI114" s="730"/>
      <c r="BJ114" s="730"/>
      <c r="BK114" s="730"/>
      <c r="BL114" s="730"/>
      <c r="BM114" s="730"/>
      <c r="BN114" s="730"/>
      <c r="BO114" s="730"/>
      <c r="BP114" s="731"/>
      <c r="BQ114" s="797">
        <v>4933881</v>
      </c>
      <c r="BR114" s="798"/>
      <c r="BS114" s="798"/>
      <c r="BT114" s="798"/>
      <c r="BU114" s="798"/>
      <c r="BV114" s="798">
        <v>4734730</v>
      </c>
      <c r="BW114" s="798"/>
      <c r="BX114" s="798"/>
      <c r="BY114" s="798"/>
      <c r="BZ114" s="798"/>
      <c r="CA114" s="798">
        <v>4703374</v>
      </c>
      <c r="CB114" s="798"/>
      <c r="CC114" s="798"/>
      <c r="CD114" s="798"/>
      <c r="CE114" s="798"/>
      <c r="CF114" s="855">
        <v>33.299999999999997</v>
      </c>
      <c r="CG114" s="856"/>
      <c r="CH114" s="856"/>
      <c r="CI114" s="856"/>
      <c r="CJ114" s="856"/>
      <c r="CK114" s="872"/>
      <c r="CL114" s="714"/>
      <c r="CM114" s="793" t="s">
        <v>460</v>
      </c>
      <c r="CN114" s="730"/>
      <c r="CO114" s="730"/>
      <c r="CP114" s="730"/>
      <c r="CQ114" s="730"/>
      <c r="CR114" s="730"/>
      <c r="CS114" s="730"/>
      <c r="CT114" s="730"/>
      <c r="CU114" s="730"/>
      <c r="CV114" s="730"/>
      <c r="CW114" s="730"/>
      <c r="CX114" s="730"/>
      <c r="CY114" s="730"/>
      <c r="CZ114" s="730"/>
      <c r="DA114" s="730"/>
      <c r="DB114" s="730"/>
      <c r="DC114" s="730"/>
      <c r="DD114" s="730"/>
      <c r="DE114" s="730"/>
      <c r="DF114" s="731"/>
      <c r="DG114" s="722" t="s">
        <v>205</v>
      </c>
      <c r="DH114" s="723"/>
      <c r="DI114" s="723"/>
      <c r="DJ114" s="723"/>
      <c r="DK114" s="724"/>
      <c r="DL114" s="725" t="s">
        <v>205</v>
      </c>
      <c r="DM114" s="723"/>
      <c r="DN114" s="723"/>
      <c r="DO114" s="723"/>
      <c r="DP114" s="724"/>
      <c r="DQ114" s="725" t="s">
        <v>205</v>
      </c>
      <c r="DR114" s="723"/>
      <c r="DS114" s="723"/>
      <c r="DT114" s="723"/>
      <c r="DU114" s="724"/>
      <c r="DV114" s="794" t="s">
        <v>205</v>
      </c>
      <c r="DW114" s="795"/>
      <c r="DX114" s="795"/>
      <c r="DY114" s="795"/>
      <c r="DZ114" s="796"/>
    </row>
    <row r="115" spans="1:130" s="48" customFormat="1" ht="26.25" customHeight="1" x14ac:dyDescent="0.2">
      <c r="A115" s="703"/>
      <c r="B115" s="704"/>
      <c r="C115" s="730" t="s">
        <v>359</v>
      </c>
      <c r="D115" s="730"/>
      <c r="E115" s="730"/>
      <c r="F115" s="730"/>
      <c r="G115" s="730"/>
      <c r="H115" s="730"/>
      <c r="I115" s="730"/>
      <c r="J115" s="730"/>
      <c r="K115" s="730"/>
      <c r="L115" s="730"/>
      <c r="M115" s="730"/>
      <c r="N115" s="730"/>
      <c r="O115" s="730"/>
      <c r="P115" s="730"/>
      <c r="Q115" s="730"/>
      <c r="R115" s="730"/>
      <c r="S115" s="730"/>
      <c r="T115" s="730"/>
      <c r="U115" s="730"/>
      <c r="V115" s="730"/>
      <c r="W115" s="730"/>
      <c r="X115" s="730"/>
      <c r="Y115" s="730"/>
      <c r="Z115" s="731"/>
      <c r="AA115" s="722" t="s">
        <v>205</v>
      </c>
      <c r="AB115" s="723"/>
      <c r="AC115" s="723"/>
      <c r="AD115" s="723"/>
      <c r="AE115" s="724"/>
      <c r="AF115" s="725" t="s">
        <v>205</v>
      </c>
      <c r="AG115" s="723"/>
      <c r="AH115" s="723"/>
      <c r="AI115" s="723"/>
      <c r="AJ115" s="724"/>
      <c r="AK115" s="725" t="s">
        <v>205</v>
      </c>
      <c r="AL115" s="723"/>
      <c r="AM115" s="723"/>
      <c r="AN115" s="723"/>
      <c r="AO115" s="724"/>
      <c r="AP115" s="794" t="s">
        <v>205</v>
      </c>
      <c r="AQ115" s="795"/>
      <c r="AR115" s="795"/>
      <c r="AS115" s="795"/>
      <c r="AT115" s="796"/>
      <c r="AU115" s="867"/>
      <c r="AV115" s="868"/>
      <c r="AW115" s="868"/>
      <c r="AX115" s="868"/>
      <c r="AY115" s="868"/>
      <c r="AZ115" s="793" t="s">
        <v>343</v>
      </c>
      <c r="BA115" s="730"/>
      <c r="BB115" s="730"/>
      <c r="BC115" s="730"/>
      <c r="BD115" s="730"/>
      <c r="BE115" s="730"/>
      <c r="BF115" s="730"/>
      <c r="BG115" s="730"/>
      <c r="BH115" s="730"/>
      <c r="BI115" s="730"/>
      <c r="BJ115" s="730"/>
      <c r="BK115" s="730"/>
      <c r="BL115" s="730"/>
      <c r="BM115" s="730"/>
      <c r="BN115" s="730"/>
      <c r="BO115" s="730"/>
      <c r="BP115" s="731"/>
      <c r="BQ115" s="797">
        <v>3500</v>
      </c>
      <c r="BR115" s="798"/>
      <c r="BS115" s="798"/>
      <c r="BT115" s="798"/>
      <c r="BU115" s="798"/>
      <c r="BV115" s="798" t="s">
        <v>205</v>
      </c>
      <c r="BW115" s="798"/>
      <c r="BX115" s="798"/>
      <c r="BY115" s="798"/>
      <c r="BZ115" s="798"/>
      <c r="CA115" s="798" t="s">
        <v>205</v>
      </c>
      <c r="CB115" s="798"/>
      <c r="CC115" s="798"/>
      <c r="CD115" s="798"/>
      <c r="CE115" s="798"/>
      <c r="CF115" s="855" t="s">
        <v>205</v>
      </c>
      <c r="CG115" s="856"/>
      <c r="CH115" s="856"/>
      <c r="CI115" s="856"/>
      <c r="CJ115" s="856"/>
      <c r="CK115" s="872"/>
      <c r="CL115" s="714"/>
      <c r="CM115" s="793" t="s">
        <v>33</v>
      </c>
      <c r="CN115" s="730"/>
      <c r="CO115" s="730"/>
      <c r="CP115" s="730"/>
      <c r="CQ115" s="730"/>
      <c r="CR115" s="730"/>
      <c r="CS115" s="730"/>
      <c r="CT115" s="730"/>
      <c r="CU115" s="730"/>
      <c r="CV115" s="730"/>
      <c r="CW115" s="730"/>
      <c r="CX115" s="730"/>
      <c r="CY115" s="730"/>
      <c r="CZ115" s="730"/>
      <c r="DA115" s="730"/>
      <c r="DB115" s="730"/>
      <c r="DC115" s="730"/>
      <c r="DD115" s="730"/>
      <c r="DE115" s="730"/>
      <c r="DF115" s="731"/>
      <c r="DG115" s="722" t="s">
        <v>205</v>
      </c>
      <c r="DH115" s="723"/>
      <c r="DI115" s="723"/>
      <c r="DJ115" s="723"/>
      <c r="DK115" s="724"/>
      <c r="DL115" s="725" t="s">
        <v>205</v>
      </c>
      <c r="DM115" s="723"/>
      <c r="DN115" s="723"/>
      <c r="DO115" s="723"/>
      <c r="DP115" s="724"/>
      <c r="DQ115" s="725" t="s">
        <v>205</v>
      </c>
      <c r="DR115" s="723"/>
      <c r="DS115" s="723"/>
      <c r="DT115" s="723"/>
      <c r="DU115" s="724"/>
      <c r="DV115" s="794" t="s">
        <v>205</v>
      </c>
      <c r="DW115" s="795"/>
      <c r="DX115" s="795"/>
      <c r="DY115" s="795"/>
      <c r="DZ115" s="796"/>
    </row>
    <row r="116" spans="1:130" s="48" customFormat="1" ht="26.25" customHeight="1" x14ac:dyDescent="0.2">
      <c r="A116" s="705"/>
      <c r="B116" s="706"/>
      <c r="C116" s="802" t="s">
        <v>3</v>
      </c>
      <c r="D116" s="802"/>
      <c r="E116" s="802"/>
      <c r="F116" s="802"/>
      <c r="G116" s="802"/>
      <c r="H116" s="802"/>
      <c r="I116" s="802"/>
      <c r="J116" s="802"/>
      <c r="K116" s="802"/>
      <c r="L116" s="802"/>
      <c r="M116" s="802"/>
      <c r="N116" s="802"/>
      <c r="O116" s="802"/>
      <c r="P116" s="802"/>
      <c r="Q116" s="802"/>
      <c r="R116" s="802"/>
      <c r="S116" s="802"/>
      <c r="T116" s="802"/>
      <c r="U116" s="802"/>
      <c r="V116" s="802"/>
      <c r="W116" s="802"/>
      <c r="X116" s="802"/>
      <c r="Y116" s="802"/>
      <c r="Z116" s="803"/>
      <c r="AA116" s="722" t="s">
        <v>205</v>
      </c>
      <c r="AB116" s="723"/>
      <c r="AC116" s="723"/>
      <c r="AD116" s="723"/>
      <c r="AE116" s="724"/>
      <c r="AF116" s="725" t="s">
        <v>205</v>
      </c>
      <c r="AG116" s="723"/>
      <c r="AH116" s="723"/>
      <c r="AI116" s="723"/>
      <c r="AJ116" s="724"/>
      <c r="AK116" s="725" t="s">
        <v>205</v>
      </c>
      <c r="AL116" s="723"/>
      <c r="AM116" s="723"/>
      <c r="AN116" s="723"/>
      <c r="AO116" s="724"/>
      <c r="AP116" s="794" t="s">
        <v>205</v>
      </c>
      <c r="AQ116" s="795"/>
      <c r="AR116" s="795"/>
      <c r="AS116" s="795"/>
      <c r="AT116" s="796"/>
      <c r="AU116" s="867"/>
      <c r="AV116" s="868"/>
      <c r="AW116" s="868"/>
      <c r="AX116" s="868"/>
      <c r="AY116" s="868"/>
      <c r="AZ116" s="874" t="s">
        <v>228</v>
      </c>
      <c r="BA116" s="875"/>
      <c r="BB116" s="875"/>
      <c r="BC116" s="875"/>
      <c r="BD116" s="875"/>
      <c r="BE116" s="875"/>
      <c r="BF116" s="875"/>
      <c r="BG116" s="875"/>
      <c r="BH116" s="875"/>
      <c r="BI116" s="875"/>
      <c r="BJ116" s="875"/>
      <c r="BK116" s="875"/>
      <c r="BL116" s="875"/>
      <c r="BM116" s="875"/>
      <c r="BN116" s="875"/>
      <c r="BO116" s="875"/>
      <c r="BP116" s="876"/>
      <c r="BQ116" s="797" t="s">
        <v>205</v>
      </c>
      <c r="BR116" s="798"/>
      <c r="BS116" s="798"/>
      <c r="BT116" s="798"/>
      <c r="BU116" s="798"/>
      <c r="BV116" s="798" t="s">
        <v>205</v>
      </c>
      <c r="BW116" s="798"/>
      <c r="BX116" s="798"/>
      <c r="BY116" s="798"/>
      <c r="BZ116" s="798"/>
      <c r="CA116" s="798" t="s">
        <v>205</v>
      </c>
      <c r="CB116" s="798"/>
      <c r="CC116" s="798"/>
      <c r="CD116" s="798"/>
      <c r="CE116" s="798"/>
      <c r="CF116" s="855" t="s">
        <v>205</v>
      </c>
      <c r="CG116" s="856"/>
      <c r="CH116" s="856"/>
      <c r="CI116" s="856"/>
      <c r="CJ116" s="856"/>
      <c r="CK116" s="872"/>
      <c r="CL116" s="714"/>
      <c r="CM116" s="793" t="s">
        <v>461</v>
      </c>
      <c r="CN116" s="730"/>
      <c r="CO116" s="730"/>
      <c r="CP116" s="730"/>
      <c r="CQ116" s="730"/>
      <c r="CR116" s="730"/>
      <c r="CS116" s="730"/>
      <c r="CT116" s="730"/>
      <c r="CU116" s="730"/>
      <c r="CV116" s="730"/>
      <c r="CW116" s="730"/>
      <c r="CX116" s="730"/>
      <c r="CY116" s="730"/>
      <c r="CZ116" s="730"/>
      <c r="DA116" s="730"/>
      <c r="DB116" s="730"/>
      <c r="DC116" s="730"/>
      <c r="DD116" s="730"/>
      <c r="DE116" s="730"/>
      <c r="DF116" s="731"/>
      <c r="DG116" s="722" t="s">
        <v>205</v>
      </c>
      <c r="DH116" s="723"/>
      <c r="DI116" s="723"/>
      <c r="DJ116" s="723"/>
      <c r="DK116" s="724"/>
      <c r="DL116" s="725" t="s">
        <v>205</v>
      </c>
      <c r="DM116" s="723"/>
      <c r="DN116" s="723"/>
      <c r="DO116" s="723"/>
      <c r="DP116" s="724"/>
      <c r="DQ116" s="725" t="s">
        <v>205</v>
      </c>
      <c r="DR116" s="723"/>
      <c r="DS116" s="723"/>
      <c r="DT116" s="723"/>
      <c r="DU116" s="724"/>
      <c r="DV116" s="794" t="s">
        <v>205</v>
      </c>
      <c r="DW116" s="795"/>
      <c r="DX116" s="795"/>
      <c r="DY116" s="795"/>
      <c r="DZ116" s="796"/>
    </row>
    <row r="117" spans="1:130" s="48" customFormat="1" ht="26.25" customHeight="1" x14ac:dyDescent="0.2">
      <c r="A117" s="857" t="s">
        <v>274</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319</v>
      </c>
      <c r="Z117" s="859"/>
      <c r="AA117" s="877">
        <v>4019838</v>
      </c>
      <c r="AB117" s="878"/>
      <c r="AC117" s="878"/>
      <c r="AD117" s="878"/>
      <c r="AE117" s="879"/>
      <c r="AF117" s="880">
        <v>4206697</v>
      </c>
      <c r="AG117" s="878"/>
      <c r="AH117" s="878"/>
      <c r="AI117" s="878"/>
      <c r="AJ117" s="879"/>
      <c r="AK117" s="880">
        <v>4273958</v>
      </c>
      <c r="AL117" s="878"/>
      <c r="AM117" s="878"/>
      <c r="AN117" s="878"/>
      <c r="AO117" s="879"/>
      <c r="AP117" s="881"/>
      <c r="AQ117" s="882"/>
      <c r="AR117" s="882"/>
      <c r="AS117" s="882"/>
      <c r="AT117" s="883"/>
      <c r="AU117" s="867"/>
      <c r="AV117" s="868"/>
      <c r="AW117" s="868"/>
      <c r="AX117" s="868"/>
      <c r="AY117" s="868"/>
      <c r="AZ117" s="852" t="s">
        <v>463</v>
      </c>
      <c r="BA117" s="853"/>
      <c r="BB117" s="853"/>
      <c r="BC117" s="853"/>
      <c r="BD117" s="853"/>
      <c r="BE117" s="853"/>
      <c r="BF117" s="853"/>
      <c r="BG117" s="853"/>
      <c r="BH117" s="853"/>
      <c r="BI117" s="853"/>
      <c r="BJ117" s="853"/>
      <c r="BK117" s="853"/>
      <c r="BL117" s="853"/>
      <c r="BM117" s="853"/>
      <c r="BN117" s="853"/>
      <c r="BO117" s="853"/>
      <c r="BP117" s="854"/>
      <c r="BQ117" s="797" t="s">
        <v>205</v>
      </c>
      <c r="BR117" s="798"/>
      <c r="BS117" s="798"/>
      <c r="BT117" s="798"/>
      <c r="BU117" s="798"/>
      <c r="BV117" s="798" t="s">
        <v>205</v>
      </c>
      <c r="BW117" s="798"/>
      <c r="BX117" s="798"/>
      <c r="BY117" s="798"/>
      <c r="BZ117" s="798"/>
      <c r="CA117" s="798" t="s">
        <v>205</v>
      </c>
      <c r="CB117" s="798"/>
      <c r="CC117" s="798"/>
      <c r="CD117" s="798"/>
      <c r="CE117" s="798"/>
      <c r="CF117" s="855" t="s">
        <v>205</v>
      </c>
      <c r="CG117" s="856"/>
      <c r="CH117" s="856"/>
      <c r="CI117" s="856"/>
      <c r="CJ117" s="856"/>
      <c r="CK117" s="872"/>
      <c r="CL117" s="714"/>
      <c r="CM117" s="793" t="s">
        <v>335</v>
      </c>
      <c r="CN117" s="730"/>
      <c r="CO117" s="730"/>
      <c r="CP117" s="730"/>
      <c r="CQ117" s="730"/>
      <c r="CR117" s="730"/>
      <c r="CS117" s="730"/>
      <c r="CT117" s="730"/>
      <c r="CU117" s="730"/>
      <c r="CV117" s="730"/>
      <c r="CW117" s="730"/>
      <c r="CX117" s="730"/>
      <c r="CY117" s="730"/>
      <c r="CZ117" s="730"/>
      <c r="DA117" s="730"/>
      <c r="DB117" s="730"/>
      <c r="DC117" s="730"/>
      <c r="DD117" s="730"/>
      <c r="DE117" s="730"/>
      <c r="DF117" s="731"/>
      <c r="DG117" s="722" t="s">
        <v>205</v>
      </c>
      <c r="DH117" s="723"/>
      <c r="DI117" s="723"/>
      <c r="DJ117" s="723"/>
      <c r="DK117" s="724"/>
      <c r="DL117" s="725" t="s">
        <v>205</v>
      </c>
      <c r="DM117" s="723"/>
      <c r="DN117" s="723"/>
      <c r="DO117" s="723"/>
      <c r="DP117" s="724"/>
      <c r="DQ117" s="725" t="s">
        <v>205</v>
      </c>
      <c r="DR117" s="723"/>
      <c r="DS117" s="723"/>
      <c r="DT117" s="723"/>
      <c r="DU117" s="724"/>
      <c r="DV117" s="794" t="s">
        <v>205</v>
      </c>
      <c r="DW117" s="795"/>
      <c r="DX117" s="795"/>
      <c r="DY117" s="795"/>
      <c r="DZ117" s="796"/>
    </row>
    <row r="118" spans="1:130" s="48" customFormat="1" ht="26.25" customHeight="1" x14ac:dyDescent="0.2">
      <c r="A118" s="857" t="s">
        <v>105</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15</v>
      </c>
      <c r="AB118" s="858"/>
      <c r="AC118" s="858"/>
      <c r="AD118" s="858"/>
      <c r="AE118" s="859"/>
      <c r="AF118" s="860" t="s">
        <v>398</v>
      </c>
      <c r="AG118" s="858"/>
      <c r="AH118" s="858"/>
      <c r="AI118" s="858"/>
      <c r="AJ118" s="859"/>
      <c r="AK118" s="860" t="s">
        <v>372</v>
      </c>
      <c r="AL118" s="858"/>
      <c r="AM118" s="858"/>
      <c r="AN118" s="858"/>
      <c r="AO118" s="859"/>
      <c r="AP118" s="860" t="s">
        <v>449</v>
      </c>
      <c r="AQ118" s="858"/>
      <c r="AR118" s="858"/>
      <c r="AS118" s="858"/>
      <c r="AT118" s="861"/>
      <c r="AU118" s="867"/>
      <c r="AV118" s="868"/>
      <c r="AW118" s="868"/>
      <c r="AX118" s="868"/>
      <c r="AY118" s="868"/>
      <c r="AZ118" s="801" t="s">
        <v>464</v>
      </c>
      <c r="BA118" s="802"/>
      <c r="BB118" s="802"/>
      <c r="BC118" s="802"/>
      <c r="BD118" s="802"/>
      <c r="BE118" s="802"/>
      <c r="BF118" s="802"/>
      <c r="BG118" s="802"/>
      <c r="BH118" s="802"/>
      <c r="BI118" s="802"/>
      <c r="BJ118" s="802"/>
      <c r="BK118" s="802"/>
      <c r="BL118" s="802"/>
      <c r="BM118" s="802"/>
      <c r="BN118" s="802"/>
      <c r="BO118" s="802"/>
      <c r="BP118" s="803"/>
      <c r="BQ118" s="830" t="s">
        <v>205</v>
      </c>
      <c r="BR118" s="831"/>
      <c r="BS118" s="831"/>
      <c r="BT118" s="831"/>
      <c r="BU118" s="831"/>
      <c r="BV118" s="831" t="s">
        <v>205</v>
      </c>
      <c r="BW118" s="831"/>
      <c r="BX118" s="831"/>
      <c r="BY118" s="831"/>
      <c r="BZ118" s="831"/>
      <c r="CA118" s="831" t="s">
        <v>205</v>
      </c>
      <c r="CB118" s="831"/>
      <c r="CC118" s="831"/>
      <c r="CD118" s="831"/>
      <c r="CE118" s="831"/>
      <c r="CF118" s="855" t="s">
        <v>205</v>
      </c>
      <c r="CG118" s="856"/>
      <c r="CH118" s="856"/>
      <c r="CI118" s="856"/>
      <c r="CJ118" s="856"/>
      <c r="CK118" s="872"/>
      <c r="CL118" s="714"/>
      <c r="CM118" s="793" t="s">
        <v>465</v>
      </c>
      <c r="CN118" s="730"/>
      <c r="CO118" s="730"/>
      <c r="CP118" s="730"/>
      <c r="CQ118" s="730"/>
      <c r="CR118" s="730"/>
      <c r="CS118" s="730"/>
      <c r="CT118" s="730"/>
      <c r="CU118" s="730"/>
      <c r="CV118" s="730"/>
      <c r="CW118" s="730"/>
      <c r="CX118" s="730"/>
      <c r="CY118" s="730"/>
      <c r="CZ118" s="730"/>
      <c r="DA118" s="730"/>
      <c r="DB118" s="730"/>
      <c r="DC118" s="730"/>
      <c r="DD118" s="730"/>
      <c r="DE118" s="730"/>
      <c r="DF118" s="731"/>
      <c r="DG118" s="722" t="s">
        <v>205</v>
      </c>
      <c r="DH118" s="723"/>
      <c r="DI118" s="723"/>
      <c r="DJ118" s="723"/>
      <c r="DK118" s="724"/>
      <c r="DL118" s="725" t="s">
        <v>205</v>
      </c>
      <c r="DM118" s="723"/>
      <c r="DN118" s="723"/>
      <c r="DO118" s="723"/>
      <c r="DP118" s="724"/>
      <c r="DQ118" s="725" t="s">
        <v>205</v>
      </c>
      <c r="DR118" s="723"/>
      <c r="DS118" s="723"/>
      <c r="DT118" s="723"/>
      <c r="DU118" s="724"/>
      <c r="DV118" s="794" t="s">
        <v>205</v>
      </c>
      <c r="DW118" s="795"/>
      <c r="DX118" s="795"/>
      <c r="DY118" s="795"/>
      <c r="DZ118" s="796"/>
    </row>
    <row r="119" spans="1:130" s="48" customFormat="1" ht="26.25" customHeight="1" x14ac:dyDescent="0.2">
      <c r="A119" s="711" t="s">
        <v>367</v>
      </c>
      <c r="B119" s="712"/>
      <c r="C119" s="821" t="s">
        <v>451</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761" t="s">
        <v>205</v>
      </c>
      <c r="AB119" s="762"/>
      <c r="AC119" s="762"/>
      <c r="AD119" s="762"/>
      <c r="AE119" s="763"/>
      <c r="AF119" s="764" t="s">
        <v>205</v>
      </c>
      <c r="AG119" s="762"/>
      <c r="AH119" s="762"/>
      <c r="AI119" s="762"/>
      <c r="AJ119" s="763"/>
      <c r="AK119" s="764" t="s">
        <v>205</v>
      </c>
      <c r="AL119" s="762"/>
      <c r="AM119" s="762"/>
      <c r="AN119" s="762"/>
      <c r="AO119" s="763"/>
      <c r="AP119" s="862" t="s">
        <v>205</v>
      </c>
      <c r="AQ119" s="863"/>
      <c r="AR119" s="863"/>
      <c r="AS119" s="863"/>
      <c r="AT119" s="864"/>
      <c r="AU119" s="869"/>
      <c r="AV119" s="870"/>
      <c r="AW119" s="870"/>
      <c r="AX119" s="870"/>
      <c r="AY119" s="870"/>
      <c r="AZ119" s="69" t="s">
        <v>274</v>
      </c>
      <c r="BA119" s="69"/>
      <c r="BB119" s="69"/>
      <c r="BC119" s="69"/>
      <c r="BD119" s="69"/>
      <c r="BE119" s="69"/>
      <c r="BF119" s="69"/>
      <c r="BG119" s="69"/>
      <c r="BH119" s="69"/>
      <c r="BI119" s="69"/>
      <c r="BJ119" s="69"/>
      <c r="BK119" s="69"/>
      <c r="BL119" s="69"/>
      <c r="BM119" s="69"/>
      <c r="BN119" s="69"/>
      <c r="BO119" s="834" t="s">
        <v>172</v>
      </c>
      <c r="BP119" s="835"/>
      <c r="BQ119" s="830">
        <v>47264959</v>
      </c>
      <c r="BR119" s="831"/>
      <c r="BS119" s="831"/>
      <c r="BT119" s="831"/>
      <c r="BU119" s="831"/>
      <c r="BV119" s="831">
        <v>45180842</v>
      </c>
      <c r="BW119" s="831"/>
      <c r="BX119" s="831"/>
      <c r="BY119" s="831"/>
      <c r="BZ119" s="831"/>
      <c r="CA119" s="831">
        <v>43577940</v>
      </c>
      <c r="CB119" s="831"/>
      <c r="CC119" s="831"/>
      <c r="CD119" s="831"/>
      <c r="CE119" s="831"/>
      <c r="CF119" s="688"/>
      <c r="CG119" s="689"/>
      <c r="CH119" s="689"/>
      <c r="CI119" s="689"/>
      <c r="CJ119" s="838"/>
      <c r="CK119" s="873"/>
      <c r="CL119" s="716"/>
      <c r="CM119" s="801" t="s">
        <v>466</v>
      </c>
      <c r="CN119" s="802"/>
      <c r="CO119" s="802"/>
      <c r="CP119" s="802"/>
      <c r="CQ119" s="802"/>
      <c r="CR119" s="802"/>
      <c r="CS119" s="802"/>
      <c r="CT119" s="802"/>
      <c r="CU119" s="802"/>
      <c r="CV119" s="802"/>
      <c r="CW119" s="802"/>
      <c r="CX119" s="802"/>
      <c r="CY119" s="802"/>
      <c r="CZ119" s="802"/>
      <c r="DA119" s="802"/>
      <c r="DB119" s="802"/>
      <c r="DC119" s="802"/>
      <c r="DD119" s="802"/>
      <c r="DE119" s="802"/>
      <c r="DF119" s="803"/>
      <c r="DG119" s="741" t="s">
        <v>205</v>
      </c>
      <c r="DH119" s="742"/>
      <c r="DI119" s="742"/>
      <c r="DJ119" s="742"/>
      <c r="DK119" s="743"/>
      <c r="DL119" s="744" t="s">
        <v>205</v>
      </c>
      <c r="DM119" s="742"/>
      <c r="DN119" s="742"/>
      <c r="DO119" s="742"/>
      <c r="DP119" s="743"/>
      <c r="DQ119" s="744" t="s">
        <v>205</v>
      </c>
      <c r="DR119" s="742"/>
      <c r="DS119" s="742"/>
      <c r="DT119" s="742"/>
      <c r="DU119" s="743"/>
      <c r="DV119" s="818" t="s">
        <v>205</v>
      </c>
      <c r="DW119" s="819"/>
      <c r="DX119" s="819"/>
      <c r="DY119" s="819"/>
      <c r="DZ119" s="820"/>
    </row>
    <row r="120" spans="1:130" s="48" customFormat="1" ht="26.25" customHeight="1" x14ac:dyDescent="0.2">
      <c r="A120" s="713"/>
      <c r="B120" s="714"/>
      <c r="C120" s="793" t="s">
        <v>141</v>
      </c>
      <c r="D120" s="730"/>
      <c r="E120" s="730"/>
      <c r="F120" s="730"/>
      <c r="G120" s="730"/>
      <c r="H120" s="730"/>
      <c r="I120" s="730"/>
      <c r="J120" s="730"/>
      <c r="K120" s="730"/>
      <c r="L120" s="730"/>
      <c r="M120" s="730"/>
      <c r="N120" s="730"/>
      <c r="O120" s="730"/>
      <c r="P120" s="730"/>
      <c r="Q120" s="730"/>
      <c r="R120" s="730"/>
      <c r="S120" s="730"/>
      <c r="T120" s="730"/>
      <c r="U120" s="730"/>
      <c r="V120" s="730"/>
      <c r="W120" s="730"/>
      <c r="X120" s="730"/>
      <c r="Y120" s="730"/>
      <c r="Z120" s="731"/>
      <c r="AA120" s="722" t="s">
        <v>205</v>
      </c>
      <c r="AB120" s="723"/>
      <c r="AC120" s="723"/>
      <c r="AD120" s="723"/>
      <c r="AE120" s="724"/>
      <c r="AF120" s="725" t="s">
        <v>205</v>
      </c>
      <c r="AG120" s="723"/>
      <c r="AH120" s="723"/>
      <c r="AI120" s="723"/>
      <c r="AJ120" s="724"/>
      <c r="AK120" s="725" t="s">
        <v>205</v>
      </c>
      <c r="AL120" s="723"/>
      <c r="AM120" s="723"/>
      <c r="AN120" s="723"/>
      <c r="AO120" s="724"/>
      <c r="AP120" s="794" t="s">
        <v>205</v>
      </c>
      <c r="AQ120" s="795"/>
      <c r="AR120" s="795"/>
      <c r="AS120" s="795"/>
      <c r="AT120" s="796"/>
      <c r="AU120" s="839" t="s">
        <v>456</v>
      </c>
      <c r="AV120" s="840"/>
      <c r="AW120" s="840"/>
      <c r="AX120" s="840"/>
      <c r="AY120" s="841"/>
      <c r="AZ120" s="821" t="s">
        <v>218</v>
      </c>
      <c r="BA120" s="769"/>
      <c r="BB120" s="769"/>
      <c r="BC120" s="769"/>
      <c r="BD120" s="769"/>
      <c r="BE120" s="769"/>
      <c r="BF120" s="769"/>
      <c r="BG120" s="769"/>
      <c r="BH120" s="769"/>
      <c r="BI120" s="769"/>
      <c r="BJ120" s="769"/>
      <c r="BK120" s="769"/>
      <c r="BL120" s="769"/>
      <c r="BM120" s="769"/>
      <c r="BN120" s="769"/>
      <c r="BO120" s="769"/>
      <c r="BP120" s="770"/>
      <c r="BQ120" s="822">
        <v>8358641</v>
      </c>
      <c r="BR120" s="823"/>
      <c r="BS120" s="823"/>
      <c r="BT120" s="823"/>
      <c r="BU120" s="823"/>
      <c r="BV120" s="823">
        <v>8657896</v>
      </c>
      <c r="BW120" s="823"/>
      <c r="BX120" s="823"/>
      <c r="BY120" s="823"/>
      <c r="BZ120" s="823"/>
      <c r="CA120" s="823">
        <v>10540562</v>
      </c>
      <c r="CB120" s="823"/>
      <c r="CC120" s="823"/>
      <c r="CD120" s="823"/>
      <c r="CE120" s="823"/>
      <c r="CF120" s="847">
        <v>74.7</v>
      </c>
      <c r="CG120" s="848"/>
      <c r="CH120" s="848"/>
      <c r="CI120" s="848"/>
      <c r="CJ120" s="848"/>
      <c r="CK120" s="826" t="s">
        <v>271</v>
      </c>
      <c r="CL120" s="785"/>
      <c r="CM120" s="785"/>
      <c r="CN120" s="785"/>
      <c r="CO120" s="786"/>
      <c r="CP120" s="849" t="s">
        <v>438</v>
      </c>
      <c r="CQ120" s="850"/>
      <c r="CR120" s="850"/>
      <c r="CS120" s="850"/>
      <c r="CT120" s="850"/>
      <c r="CU120" s="850"/>
      <c r="CV120" s="850"/>
      <c r="CW120" s="850"/>
      <c r="CX120" s="850"/>
      <c r="CY120" s="850"/>
      <c r="CZ120" s="850"/>
      <c r="DA120" s="850"/>
      <c r="DB120" s="850"/>
      <c r="DC120" s="850"/>
      <c r="DD120" s="850"/>
      <c r="DE120" s="850"/>
      <c r="DF120" s="851"/>
      <c r="DG120" s="822">
        <v>5692287</v>
      </c>
      <c r="DH120" s="823"/>
      <c r="DI120" s="823"/>
      <c r="DJ120" s="823"/>
      <c r="DK120" s="823"/>
      <c r="DL120" s="823">
        <v>5030279</v>
      </c>
      <c r="DM120" s="823"/>
      <c r="DN120" s="823"/>
      <c r="DO120" s="823"/>
      <c r="DP120" s="823"/>
      <c r="DQ120" s="823">
        <v>4549740</v>
      </c>
      <c r="DR120" s="823"/>
      <c r="DS120" s="823"/>
      <c r="DT120" s="823"/>
      <c r="DU120" s="823"/>
      <c r="DV120" s="824">
        <v>32.200000000000003</v>
      </c>
      <c r="DW120" s="824"/>
      <c r="DX120" s="824"/>
      <c r="DY120" s="824"/>
      <c r="DZ120" s="825"/>
    </row>
    <row r="121" spans="1:130" s="48" customFormat="1" ht="26.25" customHeight="1" x14ac:dyDescent="0.2">
      <c r="A121" s="713"/>
      <c r="B121" s="714"/>
      <c r="C121" s="852" t="s">
        <v>143</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22" t="s">
        <v>205</v>
      </c>
      <c r="AB121" s="723"/>
      <c r="AC121" s="723"/>
      <c r="AD121" s="723"/>
      <c r="AE121" s="724"/>
      <c r="AF121" s="725" t="s">
        <v>205</v>
      </c>
      <c r="AG121" s="723"/>
      <c r="AH121" s="723"/>
      <c r="AI121" s="723"/>
      <c r="AJ121" s="724"/>
      <c r="AK121" s="725" t="s">
        <v>205</v>
      </c>
      <c r="AL121" s="723"/>
      <c r="AM121" s="723"/>
      <c r="AN121" s="723"/>
      <c r="AO121" s="724"/>
      <c r="AP121" s="794" t="s">
        <v>205</v>
      </c>
      <c r="AQ121" s="795"/>
      <c r="AR121" s="795"/>
      <c r="AS121" s="795"/>
      <c r="AT121" s="796"/>
      <c r="AU121" s="842"/>
      <c r="AV121" s="843"/>
      <c r="AW121" s="843"/>
      <c r="AX121" s="843"/>
      <c r="AY121" s="844"/>
      <c r="AZ121" s="793" t="s">
        <v>467</v>
      </c>
      <c r="BA121" s="730"/>
      <c r="BB121" s="730"/>
      <c r="BC121" s="730"/>
      <c r="BD121" s="730"/>
      <c r="BE121" s="730"/>
      <c r="BF121" s="730"/>
      <c r="BG121" s="730"/>
      <c r="BH121" s="730"/>
      <c r="BI121" s="730"/>
      <c r="BJ121" s="730"/>
      <c r="BK121" s="730"/>
      <c r="BL121" s="730"/>
      <c r="BM121" s="730"/>
      <c r="BN121" s="730"/>
      <c r="BO121" s="730"/>
      <c r="BP121" s="731"/>
      <c r="BQ121" s="797">
        <v>1396230</v>
      </c>
      <c r="BR121" s="798"/>
      <c r="BS121" s="798"/>
      <c r="BT121" s="798"/>
      <c r="BU121" s="798"/>
      <c r="BV121" s="798">
        <v>1275566</v>
      </c>
      <c r="BW121" s="798"/>
      <c r="BX121" s="798"/>
      <c r="BY121" s="798"/>
      <c r="BZ121" s="798"/>
      <c r="CA121" s="798">
        <v>1160129</v>
      </c>
      <c r="CB121" s="798"/>
      <c r="CC121" s="798"/>
      <c r="CD121" s="798"/>
      <c r="CE121" s="798"/>
      <c r="CF121" s="855">
        <v>8.1999999999999993</v>
      </c>
      <c r="CG121" s="856"/>
      <c r="CH121" s="856"/>
      <c r="CI121" s="856"/>
      <c r="CJ121" s="856"/>
      <c r="CK121" s="827"/>
      <c r="CL121" s="788"/>
      <c r="CM121" s="788"/>
      <c r="CN121" s="788"/>
      <c r="CO121" s="789"/>
      <c r="CP121" s="815" t="s">
        <v>441</v>
      </c>
      <c r="CQ121" s="816"/>
      <c r="CR121" s="816"/>
      <c r="CS121" s="816"/>
      <c r="CT121" s="816"/>
      <c r="CU121" s="816"/>
      <c r="CV121" s="816"/>
      <c r="CW121" s="816"/>
      <c r="CX121" s="816"/>
      <c r="CY121" s="816"/>
      <c r="CZ121" s="816"/>
      <c r="DA121" s="816"/>
      <c r="DB121" s="816"/>
      <c r="DC121" s="816"/>
      <c r="DD121" s="816"/>
      <c r="DE121" s="816"/>
      <c r="DF121" s="817"/>
      <c r="DG121" s="797" t="s">
        <v>205</v>
      </c>
      <c r="DH121" s="798"/>
      <c r="DI121" s="798"/>
      <c r="DJ121" s="798"/>
      <c r="DK121" s="798"/>
      <c r="DL121" s="798">
        <v>917162</v>
      </c>
      <c r="DM121" s="798"/>
      <c r="DN121" s="798"/>
      <c r="DO121" s="798"/>
      <c r="DP121" s="798"/>
      <c r="DQ121" s="798">
        <v>856445</v>
      </c>
      <c r="DR121" s="798"/>
      <c r="DS121" s="798"/>
      <c r="DT121" s="798"/>
      <c r="DU121" s="798"/>
      <c r="DV121" s="799">
        <v>6.1</v>
      </c>
      <c r="DW121" s="799"/>
      <c r="DX121" s="799"/>
      <c r="DY121" s="799"/>
      <c r="DZ121" s="800"/>
    </row>
    <row r="122" spans="1:130" s="48" customFormat="1" ht="26.25" customHeight="1" x14ac:dyDescent="0.2">
      <c r="A122" s="713"/>
      <c r="B122" s="714"/>
      <c r="C122" s="793" t="s">
        <v>460</v>
      </c>
      <c r="D122" s="730"/>
      <c r="E122" s="730"/>
      <c r="F122" s="730"/>
      <c r="G122" s="730"/>
      <c r="H122" s="730"/>
      <c r="I122" s="730"/>
      <c r="J122" s="730"/>
      <c r="K122" s="730"/>
      <c r="L122" s="730"/>
      <c r="M122" s="730"/>
      <c r="N122" s="730"/>
      <c r="O122" s="730"/>
      <c r="P122" s="730"/>
      <c r="Q122" s="730"/>
      <c r="R122" s="730"/>
      <c r="S122" s="730"/>
      <c r="T122" s="730"/>
      <c r="U122" s="730"/>
      <c r="V122" s="730"/>
      <c r="W122" s="730"/>
      <c r="X122" s="730"/>
      <c r="Y122" s="730"/>
      <c r="Z122" s="731"/>
      <c r="AA122" s="722" t="s">
        <v>205</v>
      </c>
      <c r="AB122" s="723"/>
      <c r="AC122" s="723"/>
      <c r="AD122" s="723"/>
      <c r="AE122" s="724"/>
      <c r="AF122" s="725" t="s">
        <v>205</v>
      </c>
      <c r="AG122" s="723"/>
      <c r="AH122" s="723"/>
      <c r="AI122" s="723"/>
      <c r="AJ122" s="724"/>
      <c r="AK122" s="725" t="s">
        <v>205</v>
      </c>
      <c r="AL122" s="723"/>
      <c r="AM122" s="723"/>
      <c r="AN122" s="723"/>
      <c r="AO122" s="724"/>
      <c r="AP122" s="794" t="s">
        <v>205</v>
      </c>
      <c r="AQ122" s="795"/>
      <c r="AR122" s="795"/>
      <c r="AS122" s="795"/>
      <c r="AT122" s="796"/>
      <c r="AU122" s="842"/>
      <c r="AV122" s="843"/>
      <c r="AW122" s="843"/>
      <c r="AX122" s="843"/>
      <c r="AY122" s="844"/>
      <c r="AZ122" s="801" t="s">
        <v>440</v>
      </c>
      <c r="BA122" s="802"/>
      <c r="BB122" s="802"/>
      <c r="BC122" s="802"/>
      <c r="BD122" s="802"/>
      <c r="BE122" s="802"/>
      <c r="BF122" s="802"/>
      <c r="BG122" s="802"/>
      <c r="BH122" s="802"/>
      <c r="BI122" s="802"/>
      <c r="BJ122" s="802"/>
      <c r="BK122" s="802"/>
      <c r="BL122" s="802"/>
      <c r="BM122" s="802"/>
      <c r="BN122" s="802"/>
      <c r="BO122" s="802"/>
      <c r="BP122" s="803"/>
      <c r="BQ122" s="830">
        <v>28126731</v>
      </c>
      <c r="BR122" s="831"/>
      <c r="BS122" s="831"/>
      <c r="BT122" s="831"/>
      <c r="BU122" s="831"/>
      <c r="BV122" s="831">
        <v>27189692</v>
      </c>
      <c r="BW122" s="831"/>
      <c r="BX122" s="831"/>
      <c r="BY122" s="831"/>
      <c r="BZ122" s="831"/>
      <c r="CA122" s="831">
        <v>26110169</v>
      </c>
      <c r="CB122" s="831"/>
      <c r="CC122" s="831"/>
      <c r="CD122" s="831"/>
      <c r="CE122" s="831"/>
      <c r="CF122" s="832">
        <v>185</v>
      </c>
      <c r="CG122" s="833"/>
      <c r="CH122" s="833"/>
      <c r="CI122" s="833"/>
      <c r="CJ122" s="833"/>
      <c r="CK122" s="827"/>
      <c r="CL122" s="788"/>
      <c r="CM122" s="788"/>
      <c r="CN122" s="788"/>
      <c r="CO122" s="789"/>
      <c r="CP122" s="815" t="s">
        <v>437</v>
      </c>
      <c r="CQ122" s="816"/>
      <c r="CR122" s="816"/>
      <c r="CS122" s="816"/>
      <c r="CT122" s="816"/>
      <c r="CU122" s="816"/>
      <c r="CV122" s="816"/>
      <c r="CW122" s="816"/>
      <c r="CX122" s="816"/>
      <c r="CY122" s="816"/>
      <c r="CZ122" s="816"/>
      <c r="DA122" s="816"/>
      <c r="DB122" s="816"/>
      <c r="DC122" s="816"/>
      <c r="DD122" s="816"/>
      <c r="DE122" s="816"/>
      <c r="DF122" s="817"/>
      <c r="DG122" s="797">
        <v>196140</v>
      </c>
      <c r="DH122" s="798"/>
      <c r="DI122" s="798"/>
      <c r="DJ122" s="798"/>
      <c r="DK122" s="798"/>
      <c r="DL122" s="798">
        <v>217980</v>
      </c>
      <c r="DM122" s="798"/>
      <c r="DN122" s="798"/>
      <c r="DO122" s="798"/>
      <c r="DP122" s="798"/>
      <c r="DQ122" s="798">
        <v>252090</v>
      </c>
      <c r="DR122" s="798"/>
      <c r="DS122" s="798"/>
      <c r="DT122" s="798"/>
      <c r="DU122" s="798"/>
      <c r="DV122" s="799">
        <v>1.8</v>
      </c>
      <c r="DW122" s="799"/>
      <c r="DX122" s="799"/>
      <c r="DY122" s="799"/>
      <c r="DZ122" s="800"/>
    </row>
    <row r="123" spans="1:130" s="48" customFormat="1" ht="26.25" customHeight="1" x14ac:dyDescent="0.2">
      <c r="A123" s="713"/>
      <c r="B123" s="714"/>
      <c r="C123" s="793" t="s">
        <v>461</v>
      </c>
      <c r="D123" s="730"/>
      <c r="E123" s="730"/>
      <c r="F123" s="730"/>
      <c r="G123" s="730"/>
      <c r="H123" s="730"/>
      <c r="I123" s="730"/>
      <c r="J123" s="730"/>
      <c r="K123" s="730"/>
      <c r="L123" s="730"/>
      <c r="M123" s="730"/>
      <c r="N123" s="730"/>
      <c r="O123" s="730"/>
      <c r="P123" s="730"/>
      <c r="Q123" s="730"/>
      <c r="R123" s="730"/>
      <c r="S123" s="730"/>
      <c r="T123" s="730"/>
      <c r="U123" s="730"/>
      <c r="V123" s="730"/>
      <c r="W123" s="730"/>
      <c r="X123" s="730"/>
      <c r="Y123" s="730"/>
      <c r="Z123" s="731"/>
      <c r="AA123" s="722" t="s">
        <v>205</v>
      </c>
      <c r="AB123" s="723"/>
      <c r="AC123" s="723"/>
      <c r="AD123" s="723"/>
      <c r="AE123" s="724"/>
      <c r="AF123" s="725" t="s">
        <v>205</v>
      </c>
      <c r="AG123" s="723"/>
      <c r="AH123" s="723"/>
      <c r="AI123" s="723"/>
      <c r="AJ123" s="724"/>
      <c r="AK123" s="725" t="s">
        <v>205</v>
      </c>
      <c r="AL123" s="723"/>
      <c r="AM123" s="723"/>
      <c r="AN123" s="723"/>
      <c r="AO123" s="724"/>
      <c r="AP123" s="794" t="s">
        <v>205</v>
      </c>
      <c r="AQ123" s="795"/>
      <c r="AR123" s="795"/>
      <c r="AS123" s="795"/>
      <c r="AT123" s="796"/>
      <c r="AU123" s="845"/>
      <c r="AV123" s="846"/>
      <c r="AW123" s="846"/>
      <c r="AX123" s="846"/>
      <c r="AY123" s="846"/>
      <c r="AZ123" s="69" t="s">
        <v>274</v>
      </c>
      <c r="BA123" s="69"/>
      <c r="BB123" s="69"/>
      <c r="BC123" s="69"/>
      <c r="BD123" s="69"/>
      <c r="BE123" s="69"/>
      <c r="BF123" s="69"/>
      <c r="BG123" s="69"/>
      <c r="BH123" s="69"/>
      <c r="BI123" s="69"/>
      <c r="BJ123" s="69"/>
      <c r="BK123" s="69"/>
      <c r="BL123" s="69"/>
      <c r="BM123" s="69"/>
      <c r="BN123" s="69"/>
      <c r="BO123" s="834" t="s">
        <v>469</v>
      </c>
      <c r="BP123" s="835"/>
      <c r="BQ123" s="836">
        <v>37881602</v>
      </c>
      <c r="BR123" s="837"/>
      <c r="BS123" s="837"/>
      <c r="BT123" s="837"/>
      <c r="BU123" s="837"/>
      <c r="BV123" s="837">
        <v>37123154</v>
      </c>
      <c r="BW123" s="837"/>
      <c r="BX123" s="837"/>
      <c r="BY123" s="837"/>
      <c r="BZ123" s="837"/>
      <c r="CA123" s="837">
        <v>37810860</v>
      </c>
      <c r="CB123" s="837"/>
      <c r="CC123" s="837"/>
      <c r="CD123" s="837"/>
      <c r="CE123" s="837"/>
      <c r="CF123" s="688"/>
      <c r="CG123" s="689"/>
      <c r="CH123" s="689"/>
      <c r="CI123" s="689"/>
      <c r="CJ123" s="838"/>
      <c r="CK123" s="827"/>
      <c r="CL123" s="788"/>
      <c r="CM123" s="788"/>
      <c r="CN123" s="788"/>
      <c r="CO123" s="789"/>
      <c r="CP123" s="815" t="s">
        <v>435</v>
      </c>
      <c r="CQ123" s="816"/>
      <c r="CR123" s="816"/>
      <c r="CS123" s="816"/>
      <c r="CT123" s="816"/>
      <c r="CU123" s="816"/>
      <c r="CV123" s="816"/>
      <c r="CW123" s="816"/>
      <c r="CX123" s="816"/>
      <c r="CY123" s="816"/>
      <c r="CZ123" s="816"/>
      <c r="DA123" s="816"/>
      <c r="DB123" s="816"/>
      <c r="DC123" s="816"/>
      <c r="DD123" s="816"/>
      <c r="DE123" s="816"/>
      <c r="DF123" s="817"/>
      <c r="DG123" s="722">
        <v>99086</v>
      </c>
      <c r="DH123" s="723"/>
      <c r="DI123" s="723"/>
      <c r="DJ123" s="723"/>
      <c r="DK123" s="724"/>
      <c r="DL123" s="725">
        <v>97351</v>
      </c>
      <c r="DM123" s="723"/>
      <c r="DN123" s="723"/>
      <c r="DO123" s="723"/>
      <c r="DP123" s="724"/>
      <c r="DQ123" s="725">
        <v>89659</v>
      </c>
      <c r="DR123" s="723"/>
      <c r="DS123" s="723"/>
      <c r="DT123" s="723"/>
      <c r="DU123" s="724"/>
      <c r="DV123" s="794">
        <v>0.6</v>
      </c>
      <c r="DW123" s="795"/>
      <c r="DX123" s="795"/>
      <c r="DY123" s="795"/>
      <c r="DZ123" s="796"/>
    </row>
    <row r="124" spans="1:130" s="48" customFormat="1" ht="26.25" customHeight="1" x14ac:dyDescent="0.2">
      <c r="A124" s="713"/>
      <c r="B124" s="714"/>
      <c r="C124" s="793" t="s">
        <v>335</v>
      </c>
      <c r="D124" s="730"/>
      <c r="E124" s="730"/>
      <c r="F124" s="730"/>
      <c r="G124" s="730"/>
      <c r="H124" s="730"/>
      <c r="I124" s="730"/>
      <c r="J124" s="730"/>
      <c r="K124" s="730"/>
      <c r="L124" s="730"/>
      <c r="M124" s="730"/>
      <c r="N124" s="730"/>
      <c r="O124" s="730"/>
      <c r="P124" s="730"/>
      <c r="Q124" s="730"/>
      <c r="R124" s="730"/>
      <c r="S124" s="730"/>
      <c r="T124" s="730"/>
      <c r="U124" s="730"/>
      <c r="V124" s="730"/>
      <c r="W124" s="730"/>
      <c r="X124" s="730"/>
      <c r="Y124" s="730"/>
      <c r="Z124" s="731"/>
      <c r="AA124" s="722" t="s">
        <v>205</v>
      </c>
      <c r="AB124" s="723"/>
      <c r="AC124" s="723"/>
      <c r="AD124" s="723"/>
      <c r="AE124" s="724"/>
      <c r="AF124" s="725" t="s">
        <v>205</v>
      </c>
      <c r="AG124" s="723"/>
      <c r="AH124" s="723"/>
      <c r="AI124" s="723"/>
      <c r="AJ124" s="724"/>
      <c r="AK124" s="725" t="s">
        <v>205</v>
      </c>
      <c r="AL124" s="723"/>
      <c r="AM124" s="723"/>
      <c r="AN124" s="723"/>
      <c r="AO124" s="724"/>
      <c r="AP124" s="794" t="s">
        <v>205</v>
      </c>
      <c r="AQ124" s="795"/>
      <c r="AR124" s="795"/>
      <c r="AS124" s="795"/>
      <c r="AT124" s="796"/>
      <c r="AU124" s="809" t="s">
        <v>470</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71.8</v>
      </c>
      <c r="BR124" s="813"/>
      <c r="BS124" s="813"/>
      <c r="BT124" s="813"/>
      <c r="BU124" s="813"/>
      <c r="BV124" s="813">
        <v>59.4</v>
      </c>
      <c r="BW124" s="813"/>
      <c r="BX124" s="813"/>
      <c r="BY124" s="813"/>
      <c r="BZ124" s="813"/>
      <c r="CA124" s="813">
        <v>40.799999999999997</v>
      </c>
      <c r="CB124" s="813"/>
      <c r="CC124" s="813"/>
      <c r="CD124" s="813"/>
      <c r="CE124" s="813"/>
      <c r="CF124" s="696"/>
      <c r="CG124" s="697"/>
      <c r="CH124" s="697"/>
      <c r="CI124" s="697"/>
      <c r="CJ124" s="814"/>
      <c r="CK124" s="828"/>
      <c r="CL124" s="828"/>
      <c r="CM124" s="828"/>
      <c r="CN124" s="828"/>
      <c r="CO124" s="829"/>
      <c r="CP124" s="815" t="s">
        <v>471</v>
      </c>
      <c r="CQ124" s="816"/>
      <c r="CR124" s="816"/>
      <c r="CS124" s="816"/>
      <c r="CT124" s="816"/>
      <c r="CU124" s="816"/>
      <c r="CV124" s="816"/>
      <c r="CW124" s="816"/>
      <c r="CX124" s="816"/>
      <c r="CY124" s="816"/>
      <c r="CZ124" s="816"/>
      <c r="DA124" s="816"/>
      <c r="DB124" s="816"/>
      <c r="DC124" s="816"/>
      <c r="DD124" s="816"/>
      <c r="DE124" s="816"/>
      <c r="DF124" s="817"/>
      <c r="DG124" s="741">
        <v>985953</v>
      </c>
      <c r="DH124" s="742"/>
      <c r="DI124" s="742"/>
      <c r="DJ124" s="742"/>
      <c r="DK124" s="743"/>
      <c r="DL124" s="744" t="s">
        <v>205</v>
      </c>
      <c r="DM124" s="742"/>
      <c r="DN124" s="742"/>
      <c r="DO124" s="742"/>
      <c r="DP124" s="743"/>
      <c r="DQ124" s="744">
        <v>3300</v>
      </c>
      <c r="DR124" s="742"/>
      <c r="DS124" s="742"/>
      <c r="DT124" s="742"/>
      <c r="DU124" s="743"/>
      <c r="DV124" s="818">
        <v>0</v>
      </c>
      <c r="DW124" s="819"/>
      <c r="DX124" s="819"/>
      <c r="DY124" s="819"/>
      <c r="DZ124" s="820"/>
    </row>
    <row r="125" spans="1:130" s="48" customFormat="1" ht="26.25" customHeight="1" x14ac:dyDescent="0.2">
      <c r="A125" s="713"/>
      <c r="B125" s="714"/>
      <c r="C125" s="793" t="s">
        <v>465</v>
      </c>
      <c r="D125" s="730"/>
      <c r="E125" s="730"/>
      <c r="F125" s="730"/>
      <c r="G125" s="730"/>
      <c r="H125" s="730"/>
      <c r="I125" s="730"/>
      <c r="J125" s="730"/>
      <c r="K125" s="730"/>
      <c r="L125" s="730"/>
      <c r="M125" s="730"/>
      <c r="N125" s="730"/>
      <c r="O125" s="730"/>
      <c r="P125" s="730"/>
      <c r="Q125" s="730"/>
      <c r="R125" s="730"/>
      <c r="S125" s="730"/>
      <c r="T125" s="730"/>
      <c r="U125" s="730"/>
      <c r="V125" s="730"/>
      <c r="W125" s="730"/>
      <c r="X125" s="730"/>
      <c r="Y125" s="730"/>
      <c r="Z125" s="731"/>
      <c r="AA125" s="722" t="s">
        <v>205</v>
      </c>
      <c r="AB125" s="723"/>
      <c r="AC125" s="723"/>
      <c r="AD125" s="723"/>
      <c r="AE125" s="724"/>
      <c r="AF125" s="725" t="s">
        <v>205</v>
      </c>
      <c r="AG125" s="723"/>
      <c r="AH125" s="723"/>
      <c r="AI125" s="723"/>
      <c r="AJ125" s="724"/>
      <c r="AK125" s="725" t="s">
        <v>205</v>
      </c>
      <c r="AL125" s="723"/>
      <c r="AM125" s="723"/>
      <c r="AN125" s="723"/>
      <c r="AO125" s="724"/>
      <c r="AP125" s="794" t="s">
        <v>205</v>
      </c>
      <c r="AQ125" s="795"/>
      <c r="AR125" s="795"/>
      <c r="AS125" s="795"/>
      <c r="AT125" s="796"/>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4" t="s">
        <v>472</v>
      </c>
      <c r="CL125" s="785"/>
      <c r="CM125" s="785"/>
      <c r="CN125" s="785"/>
      <c r="CO125" s="786"/>
      <c r="CP125" s="821" t="s">
        <v>146</v>
      </c>
      <c r="CQ125" s="769"/>
      <c r="CR125" s="769"/>
      <c r="CS125" s="769"/>
      <c r="CT125" s="769"/>
      <c r="CU125" s="769"/>
      <c r="CV125" s="769"/>
      <c r="CW125" s="769"/>
      <c r="CX125" s="769"/>
      <c r="CY125" s="769"/>
      <c r="CZ125" s="769"/>
      <c r="DA125" s="769"/>
      <c r="DB125" s="769"/>
      <c r="DC125" s="769"/>
      <c r="DD125" s="769"/>
      <c r="DE125" s="769"/>
      <c r="DF125" s="770"/>
      <c r="DG125" s="822" t="s">
        <v>205</v>
      </c>
      <c r="DH125" s="823"/>
      <c r="DI125" s="823"/>
      <c r="DJ125" s="823"/>
      <c r="DK125" s="823"/>
      <c r="DL125" s="823" t="s">
        <v>205</v>
      </c>
      <c r="DM125" s="823"/>
      <c r="DN125" s="823"/>
      <c r="DO125" s="823"/>
      <c r="DP125" s="823"/>
      <c r="DQ125" s="823" t="s">
        <v>205</v>
      </c>
      <c r="DR125" s="823"/>
      <c r="DS125" s="823"/>
      <c r="DT125" s="823"/>
      <c r="DU125" s="823"/>
      <c r="DV125" s="824" t="s">
        <v>205</v>
      </c>
      <c r="DW125" s="824"/>
      <c r="DX125" s="824"/>
      <c r="DY125" s="824"/>
      <c r="DZ125" s="825"/>
    </row>
    <row r="126" spans="1:130" s="48" customFormat="1" ht="26.25" customHeight="1" x14ac:dyDescent="0.2">
      <c r="A126" s="713"/>
      <c r="B126" s="714"/>
      <c r="C126" s="793" t="s">
        <v>466</v>
      </c>
      <c r="D126" s="730"/>
      <c r="E126" s="730"/>
      <c r="F126" s="730"/>
      <c r="G126" s="730"/>
      <c r="H126" s="730"/>
      <c r="I126" s="730"/>
      <c r="J126" s="730"/>
      <c r="K126" s="730"/>
      <c r="L126" s="730"/>
      <c r="M126" s="730"/>
      <c r="N126" s="730"/>
      <c r="O126" s="730"/>
      <c r="P126" s="730"/>
      <c r="Q126" s="730"/>
      <c r="R126" s="730"/>
      <c r="S126" s="730"/>
      <c r="T126" s="730"/>
      <c r="U126" s="730"/>
      <c r="V126" s="730"/>
      <c r="W126" s="730"/>
      <c r="X126" s="730"/>
      <c r="Y126" s="730"/>
      <c r="Z126" s="731"/>
      <c r="AA126" s="722" t="s">
        <v>205</v>
      </c>
      <c r="AB126" s="723"/>
      <c r="AC126" s="723"/>
      <c r="AD126" s="723"/>
      <c r="AE126" s="724"/>
      <c r="AF126" s="725" t="s">
        <v>205</v>
      </c>
      <c r="AG126" s="723"/>
      <c r="AH126" s="723"/>
      <c r="AI126" s="723"/>
      <c r="AJ126" s="724"/>
      <c r="AK126" s="725" t="s">
        <v>205</v>
      </c>
      <c r="AL126" s="723"/>
      <c r="AM126" s="723"/>
      <c r="AN126" s="723"/>
      <c r="AO126" s="724"/>
      <c r="AP126" s="794" t="s">
        <v>205</v>
      </c>
      <c r="AQ126" s="795"/>
      <c r="AR126" s="795"/>
      <c r="AS126" s="795"/>
      <c r="AT126" s="79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7"/>
      <c r="CL126" s="788"/>
      <c r="CM126" s="788"/>
      <c r="CN126" s="788"/>
      <c r="CO126" s="789"/>
      <c r="CP126" s="793" t="s">
        <v>391</v>
      </c>
      <c r="CQ126" s="730"/>
      <c r="CR126" s="730"/>
      <c r="CS126" s="730"/>
      <c r="CT126" s="730"/>
      <c r="CU126" s="730"/>
      <c r="CV126" s="730"/>
      <c r="CW126" s="730"/>
      <c r="CX126" s="730"/>
      <c r="CY126" s="730"/>
      <c r="CZ126" s="730"/>
      <c r="DA126" s="730"/>
      <c r="DB126" s="730"/>
      <c r="DC126" s="730"/>
      <c r="DD126" s="730"/>
      <c r="DE126" s="730"/>
      <c r="DF126" s="731"/>
      <c r="DG126" s="797" t="s">
        <v>205</v>
      </c>
      <c r="DH126" s="798"/>
      <c r="DI126" s="798"/>
      <c r="DJ126" s="798"/>
      <c r="DK126" s="798"/>
      <c r="DL126" s="798" t="s">
        <v>205</v>
      </c>
      <c r="DM126" s="798"/>
      <c r="DN126" s="798"/>
      <c r="DO126" s="798"/>
      <c r="DP126" s="798"/>
      <c r="DQ126" s="798" t="s">
        <v>205</v>
      </c>
      <c r="DR126" s="798"/>
      <c r="DS126" s="798"/>
      <c r="DT126" s="798"/>
      <c r="DU126" s="798"/>
      <c r="DV126" s="799" t="s">
        <v>205</v>
      </c>
      <c r="DW126" s="799"/>
      <c r="DX126" s="799"/>
      <c r="DY126" s="799"/>
      <c r="DZ126" s="800"/>
    </row>
    <row r="127" spans="1:130" s="48" customFormat="1" ht="26.25" customHeight="1" x14ac:dyDescent="0.2">
      <c r="A127" s="715"/>
      <c r="B127" s="716"/>
      <c r="C127" s="801" t="s">
        <v>85</v>
      </c>
      <c r="D127" s="802"/>
      <c r="E127" s="802"/>
      <c r="F127" s="802"/>
      <c r="G127" s="802"/>
      <c r="H127" s="802"/>
      <c r="I127" s="802"/>
      <c r="J127" s="802"/>
      <c r="K127" s="802"/>
      <c r="L127" s="802"/>
      <c r="M127" s="802"/>
      <c r="N127" s="802"/>
      <c r="O127" s="802"/>
      <c r="P127" s="802"/>
      <c r="Q127" s="802"/>
      <c r="R127" s="802"/>
      <c r="S127" s="802"/>
      <c r="T127" s="802"/>
      <c r="U127" s="802"/>
      <c r="V127" s="802"/>
      <c r="W127" s="802"/>
      <c r="X127" s="802"/>
      <c r="Y127" s="802"/>
      <c r="Z127" s="803"/>
      <c r="AA127" s="722" t="s">
        <v>205</v>
      </c>
      <c r="AB127" s="723"/>
      <c r="AC127" s="723"/>
      <c r="AD127" s="723"/>
      <c r="AE127" s="724"/>
      <c r="AF127" s="725" t="s">
        <v>205</v>
      </c>
      <c r="AG127" s="723"/>
      <c r="AH127" s="723"/>
      <c r="AI127" s="723"/>
      <c r="AJ127" s="724"/>
      <c r="AK127" s="725" t="s">
        <v>205</v>
      </c>
      <c r="AL127" s="723"/>
      <c r="AM127" s="723"/>
      <c r="AN127" s="723"/>
      <c r="AO127" s="724"/>
      <c r="AP127" s="794" t="s">
        <v>205</v>
      </c>
      <c r="AQ127" s="795"/>
      <c r="AR127" s="795"/>
      <c r="AS127" s="795"/>
      <c r="AT127" s="796"/>
      <c r="AU127" s="56"/>
      <c r="AV127" s="56"/>
      <c r="AW127" s="56"/>
      <c r="AX127" s="804" t="s">
        <v>424</v>
      </c>
      <c r="AY127" s="805"/>
      <c r="AZ127" s="805"/>
      <c r="BA127" s="805"/>
      <c r="BB127" s="805"/>
      <c r="BC127" s="805"/>
      <c r="BD127" s="805"/>
      <c r="BE127" s="806"/>
      <c r="BF127" s="807" t="s">
        <v>475</v>
      </c>
      <c r="BG127" s="805"/>
      <c r="BH127" s="805"/>
      <c r="BI127" s="805"/>
      <c r="BJ127" s="805"/>
      <c r="BK127" s="805"/>
      <c r="BL127" s="806"/>
      <c r="BM127" s="807" t="s">
        <v>392</v>
      </c>
      <c r="BN127" s="805"/>
      <c r="BO127" s="805"/>
      <c r="BP127" s="805"/>
      <c r="BQ127" s="805"/>
      <c r="BR127" s="805"/>
      <c r="BS127" s="806"/>
      <c r="BT127" s="807" t="s">
        <v>386</v>
      </c>
      <c r="BU127" s="805"/>
      <c r="BV127" s="805"/>
      <c r="BW127" s="805"/>
      <c r="BX127" s="805"/>
      <c r="BY127" s="805"/>
      <c r="BZ127" s="808"/>
      <c r="CA127" s="56"/>
      <c r="CB127" s="56"/>
      <c r="CC127" s="56"/>
      <c r="CD127" s="74"/>
      <c r="CE127" s="74"/>
      <c r="CF127" s="74"/>
      <c r="CG127" s="56"/>
      <c r="CH127" s="56"/>
      <c r="CI127" s="56"/>
      <c r="CJ127" s="75"/>
      <c r="CK127" s="787"/>
      <c r="CL127" s="788"/>
      <c r="CM127" s="788"/>
      <c r="CN127" s="788"/>
      <c r="CO127" s="789"/>
      <c r="CP127" s="793" t="s">
        <v>412</v>
      </c>
      <c r="CQ127" s="730"/>
      <c r="CR127" s="730"/>
      <c r="CS127" s="730"/>
      <c r="CT127" s="730"/>
      <c r="CU127" s="730"/>
      <c r="CV127" s="730"/>
      <c r="CW127" s="730"/>
      <c r="CX127" s="730"/>
      <c r="CY127" s="730"/>
      <c r="CZ127" s="730"/>
      <c r="DA127" s="730"/>
      <c r="DB127" s="730"/>
      <c r="DC127" s="730"/>
      <c r="DD127" s="730"/>
      <c r="DE127" s="730"/>
      <c r="DF127" s="731"/>
      <c r="DG127" s="797" t="s">
        <v>205</v>
      </c>
      <c r="DH127" s="798"/>
      <c r="DI127" s="798"/>
      <c r="DJ127" s="798"/>
      <c r="DK127" s="798"/>
      <c r="DL127" s="798" t="s">
        <v>205</v>
      </c>
      <c r="DM127" s="798"/>
      <c r="DN127" s="798"/>
      <c r="DO127" s="798"/>
      <c r="DP127" s="798"/>
      <c r="DQ127" s="798" t="s">
        <v>205</v>
      </c>
      <c r="DR127" s="798"/>
      <c r="DS127" s="798"/>
      <c r="DT127" s="798"/>
      <c r="DU127" s="798"/>
      <c r="DV127" s="799" t="s">
        <v>205</v>
      </c>
      <c r="DW127" s="799"/>
      <c r="DX127" s="799"/>
      <c r="DY127" s="799"/>
      <c r="DZ127" s="800"/>
    </row>
    <row r="128" spans="1:130" s="48" customFormat="1" ht="26.25" customHeight="1" x14ac:dyDescent="0.2">
      <c r="A128" s="757" t="s">
        <v>476</v>
      </c>
      <c r="B128" s="758"/>
      <c r="C128" s="758"/>
      <c r="D128" s="758"/>
      <c r="E128" s="758"/>
      <c r="F128" s="758"/>
      <c r="G128" s="758"/>
      <c r="H128" s="758"/>
      <c r="I128" s="758"/>
      <c r="J128" s="758"/>
      <c r="K128" s="758"/>
      <c r="L128" s="758"/>
      <c r="M128" s="758"/>
      <c r="N128" s="758"/>
      <c r="O128" s="758"/>
      <c r="P128" s="758"/>
      <c r="Q128" s="758"/>
      <c r="R128" s="758"/>
      <c r="S128" s="758"/>
      <c r="T128" s="758"/>
      <c r="U128" s="758"/>
      <c r="V128" s="758"/>
      <c r="W128" s="759" t="s">
        <v>8</v>
      </c>
      <c r="X128" s="759"/>
      <c r="Y128" s="759"/>
      <c r="Z128" s="760"/>
      <c r="AA128" s="761">
        <v>135872</v>
      </c>
      <c r="AB128" s="762"/>
      <c r="AC128" s="762"/>
      <c r="AD128" s="762"/>
      <c r="AE128" s="763"/>
      <c r="AF128" s="764">
        <v>174986</v>
      </c>
      <c r="AG128" s="762"/>
      <c r="AH128" s="762"/>
      <c r="AI128" s="762"/>
      <c r="AJ128" s="763"/>
      <c r="AK128" s="764">
        <v>170561</v>
      </c>
      <c r="AL128" s="762"/>
      <c r="AM128" s="762"/>
      <c r="AN128" s="762"/>
      <c r="AO128" s="763"/>
      <c r="AP128" s="765"/>
      <c r="AQ128" s="766"/>
      <c r="AR128" s="766"/>
      <c r="AS128" s="766"/>
      <c r="AT128" s="767"/>
      <c r="AU128" s="56"/>
      <c r="AV128" s="56"/>
      <c r="AW128" s="56"/>
      <c r="AX128" s="768" t="s">
        <v>305</v>
      </c>
      <c r="AY128" s="769"/>
      <c r="AZ128" s="769"/>
      <c r="BA128" s="769"/>
      <c r="BB128" s="769"/>
      <c r="BC128" s="769"/>
      <c r="BD128" s="769"/>
      <c r="BE128" s="770"/>
      <c r="BF128" s="771" t="s">
        <v>205</v>
      </c>
      <c r="BG128" s="772"/>
      <c r="BH128" s="772"/>
      <c r="BI128" s="772"/>
      <c r="BJ128" s="772"/>
      <c r="BK128" s="772"/>
      <c r="BL128" s="773"/>
      <c r="BM128" s="771">
        <v>12.67</v>
      </c>
      <c r="BN128" s="772"/>
      <c r="BO128" s="772"/>
      <c r="BP128" s="772"/>
      <c r="BQ128" s="772"/>
      <c r="BR128" s="772"/>
      <c r="BS128" s="773"/>
      <c r="BT128" s="771">
        <v>20</v>
      </c>
      <c r="BU128" s="772"/>
      <c r="BV128" s="772"/>
      <c r="BW128" s="772"/>
      <c r="BX128" s="772"/>
      <c r="BY128" s="772"/>
      <c r="BZ128" s="774"/>
      <c r="CA128" s="74"/>
      <c r="CB128" s="74"/>
      <c r="CC128" s="74"/>
      <c r="CD128" s="74"/>
      <c r="CE128" s="74"/>
      <c r="CF128" s="74"/>
      <c r="CG128" s="56"/>
      <c r="CH128" s="56"/>
      <c r="CI128" s="56"/>
      <c r="CJ128" s="75"/>
      <c r="CK128" s="790"/>
      <c r="CL128" s="791"/>
      <c r="CM128" s="791"/>
      <c r="CN128" s="791"/>
      <c r="CO128" s="792"/>
      <c r="CP128" s="775" t="s">
        <v>382</v>
      </c>
      <c r="CQ128" s="749"/>
      <c r="CR128" s="749"/>
      <c r="CS128" s="749"/>
      <c r="CT128" s="749"/>
      <c r="CU128" s="749"/>
      <c r="CV128" s="749"/>
      <c r="CW128" s="749"/>
      <c r="CX128" s="749"/>
      <c r="CY128" s="749"/>
      <c r="CZ128" s="749"/>
      <c r="DA128" s="749"/>
      <c r="DB128" s="749"/>
      <c r="DC128" s="749"/>
      <c r="DD128" s="749"/>
      <c r="DE128" s="749"/>
      <c r="DF128" s="750"/>
      <c r="DG128" s="776">
        <v>3500</v>
      </c>
      <c r="DH128" s="777"/>
      <c r="DI128" s="777"/>
      <c r="DJ128" s="777"/>
      <c r="DK128" s="777"/>
      <c r="DL128" s="777" t="s">
        <v>205</v>
      </c>
      <c r="DM128" s="777"/>
      <c r="DN128" s="777"/>
      <c r="DO128" s="777"/>
      <c r="DP128" s="777"/>
      <c r="DQ128" s="777" t="s">
        <v>205</v>
      </c>
      <c r="DR128" s="777"/>
      <c r="DS128" s="777"/>
      <c r="DT128" s="777"/>
      <c r="DU128" s="777"/>
      <c r="DV128" s="778" t="s">
        <v>205</v>
      </c>
      <c r="DW128" s="778"/>
      <c r="DX128" s="778"/>
      <c r="DY128" s="778"/>
      <c r="DZ128" s="779"/>
    </row>
    <row r="129" spans="1:131" s="48" customFormat="1" ht="26.25" customHeight="1" x14ac:dyDescent="0.2">
      <c r="A129" s="717" t="s">
        <v>178</v>
      </c>
      <c r="B129" s="718"/>
      <c r="C129" s="718"/>
      <c r="D129" s="718"/>
      <c r="E129" s="718"/>
      <c r="F129" s="718"/>
      <c r="G129" s="718"/>
      <c r="H129" s="718"/>
      <c r="I129" s="718"/>
      <c r="J129" s="718"/>
      <c r="K129" s="718"/>
      <c r="L129" s="718"/>
      <c r="M129" s="718"/>
      <c r="N129" s="718"/>
      <c r="O129" s="718"/>
      <c r="P129" s="718"/>
      <c r="Q129" s="718"/>
      <c r="R129" s="718"/>
      <c r="S129" s="718"/>
      <c r="T129" s="718"/>
      <c r="U129" s="718"/>
      <c r="V129" s="718"/>
      <c r="W129" s="719" t="s">
        <v>237</v>
      </c>
      <c r="X129" s="720"/>
      <c r="Y129" s="720"/>
      <c r="Z129" s="721"/>
      <c r="AA129" s="722">
        <v>15558623</v>
      </c>
      <c r="AB129" s="723"/>
      <c r="AC129" s="723"/>
      <c r="AD129" s="723"/>
      <c r="AE129" s="724"/>
      <c r="AF129" s="725">
        <v>16133722</v>
      </c>
      <c r="AG129" s="723"/>
      <c r="AH129" s="723"/>
      <c r="AI129" s="723"/>
      <c r="AJ129" s="724"/>
      <c r="AK129" s="725">
        <v>16661117</v>
      </c>
      <c r="AL129" s="723"/>
      <c r="AM129" s="723"/>
      <c r="AN129" s="723"/>
      <c r="AO129" s="724"/>
      <c r="AP129" s="726"/>
      <c r="AQ129" s="727"/>
      <c r="AR129" s="727"/>
      <c r="AS129" s="727"/>
      <c r="AT129" s="728"/>
      <c r="AU129" s="67"/>
      <c r="AV129" s="67"/>
      <c r="AW129" s="67"/>
      <c r="AX129" s="729" t="s">
        <v>128</v>
      </c>
      <c r="AY129" s="730"/>
      <c r="AZ129" s="730"/>
      <c r="BA129" s="730"/>
      <c r="BB129" s="730"/>
      <c r="BC129" s="730"/>
      <c r="BD129" s="730"/>
      <c r="BE129" s="731"/>
      <c r="BF129" s="780" t="s">
        <v>205</v>
      </c>
      <c r="BG129" s="781"/>
      <c r="BH129" s="781"/>
      <c r="BI129" s="781"/>
      <c r="BJ129" s="781"/>
      <c r="BK129" s="781"/>
      <c r="BL129" s="782"/>
      <c r="BM129" s="780">
        <v>17.670000000000002</v>
      </c>
      <c r="BN129" s="781"/>
      <c r="BO129" s="781"/>
      <c r="BP129" s="781"/>
      <c r="BQ129" s="781"/>
      <c r="BR129" s="781"/>
      <c r="BS129" s="782"/>
      <c r="BT129" s="780">
        <v>30</v>
      </c>
      <c r="BU129" s="781"/>
      <c r="BV129" s="781"/>
      <c r="BW129" s="781"/>
      <c r="BX129" s="781"/>
      <c r="BY129" s="781"/>
      <c r="BZ129" s="783"/>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7" t="s">
        <v>477</v>
      </c>
      <c r="B130" s="718"/>
      <c r="C130" s="718"/>
      <c r="D130" s="718"/>
      <c r="E130" s="718"/>
      <c r="F130" s="718"/>
      <c r="G130" s="718"/>
      <c r="H130" s="718"/>
      <c r="I130" s="718"/>
      <c r="J130" s="718"/>
      <c r="K130" s="718"/>
      <c r="L130" s="718"/>
      <c r="M130" s="718"/>
      <c r="N130" s="718"/>
      <c r="O130" s="718"/>
      <c r="P130" s="718"/>
      <c r="Q130" s="718"/>
      <c r="R130" s="718"/>
      <c r="S130" s="718"/>
      <c r="T130" s="718"/>
      <c r="U130" s="718"/>
      <c r="V130" s="718"/>
      <c r="W130" s="719" t="s">
        <v>478</v>
      </c>
      <c r="X130" s="720"/>
      <c r="Y130" s="720"/>
      <c r="Z130" s="721"/>
      <c r="AA130" s="722">
        <v>2500755</v>
      </c>
      <c r="AB130" s="723"/>
      <c r="AC130" s="723"/>
      <c r="AD130" s="723"/>
      <c r="AE130" s="724"/>
      <c r="AF130" s="725">
        <v>2586644</v>
      </c>
      <c r="AG130" s="723"/>
      <c r="AH130" s="723"/>
      <c r="AI130" s="723"/>
      <c r="AJ130" s="724"/>
      <c r="AK130" s="725">
        <v>2548843</v>
      </c>
      <c r="AL130" s="723"/>
      <c r="AM130" s="723"/>
      <c r="AN130" s="723"/>
      <c r="AO130" s="724"/>
      <c r="AP130" s="726"/>
      <c r="AQ130" s="727"/>
      <c r="AR130" s="727"/>
      <c r="AS130" s="727"/>
      <c r="AT130" s="728"/>
      <c r="AU130" s="67"/>
      <c r="AV130" s="67"/>
      <c r="AW130" s="67"/>
      <c r="AX130" s="729" t="s">
        <v>399</v>
      </c>
      <c r="AY130" s="730"/>
      <c r="AZ130" s="730"/>
      <c r="BA130" s="730"/>
      <c r="BB130" s="730"/>
      <c r="BC130" s="730"/>
      <c r="BD130" s="730"/>
      <c r="BE130" s="731"/>
      <c r="BF130" s="732">
        <v>10.7</v>
      </c>
      <c r="BG130" s="733"/>
      <c r="BH130" s="733"/>
      <c r="BI130" s="733"/>
      <c r="BJ130" s="733"/>
      <c r="BK130" s="733"/>
      <c r="BL130" s="734"/>
      <c r="BM130" s="732">
        <v>25</v>
      </c>
      <c r="BN130" s="733"/>
      <c r="BO130" s="733"/>
      <c r="BP130" s="733"/>
      <c r="BQ130" s="733"/>
      <c r="BR130" s="733"/>
      <c r="BS130" s="734"/>
      <c r="BT130" s="732">
        <v>35</v>
      </c>
      <c r="BU130" s="733"/>
      <c r="BV130" s="733"/>
      <c r="BW130" s="733"/>
      <c r="BX130" s="733"/>
      <c r="BY130" s="733"/>
      <c r="BZ130" s="73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180</v>
      </c>
      <c r="X131" s="739"/>
      <c r="Y131" s="739"/>
      <c r="Z131" s="740"/>
      <c r="AA131" s="741">
        <v>13057868</v>
      </c>
      <c r="AB131" s="742"/>
      <c r="AC131" s="742"/>
      <c r="AD131" s="742"/>
      <c r="AE131" s="743"/>
      <c r="AF131" s="744">
        <v>13547078</v>
      </c>
      <c r="AG131" s="742"/>
      <c r="AH131" s="742"/>
      <c r="AI131" s="742"/>
      <c r="AJ131" s="743"/>
      <c r="AK131" s="744">
        <v>14112274</v>
      </c>
      <c r="AL131" s="742"/>
      <c r="AM131" s="742"/>
      <c r="AN131" s="742"/>
      <c r="AO131" s="743"/>
      <c r="AP131" s="745"/>
      <c r="AQ131" s="746"/>
      <c r="AR131" s="746"/>
      <c r="AS131" s="746"/>
      <c r="AT131" s="747"/>
      <c r="AU131" s="67"/>
      <c r="AV131" s="67"/>
      <c r="AW131" s="67"/>
      <c r="AX131" s="748" t="s">
        <v>452</v>
      </c>
      <c r="AY131" s="749"/>
      <c r="AZ131" s="749"/>
      <c r="BA131" s="749"/>
      <c r="BB131" s="749"/>
      <c r="BC131" s="749"/>
      <c r="BD131" s="749"/>
      <c r="BE131" s="750"/>
      <c r="BF131" s="751">
        <v>40.799999999999997</v>
      </c>
      <c r="BG131" s="752"/>
      <c r="BH131" s="752"/>
      <c r="BI131" s="752"/>
      <c r="BJ131" s="752"/>
      <c r="BK131" s="752"/>
      <c r="BL131" s="753"/>
      <c r="BM131" s="751">
        <v>350</v>
      </c>
      <c r="BN131" s="752"/>
      <c r="BO131" s="752"/>
      <c r="BP131" s="752"/>
      <c r="BQ131" s="752"/>
      <c r="BR131" s="752"/>
      <c r="BS131" s="753"/>
      <c r="BT131" s="754"/>
      <c r="BU131" s="755"/>
      <c r="BV131" s="755"/>
      <c r="BW131" s="755"/>
      <c r="BX131" s="755"/>
      <c r="BY131" s="755"/>
      <c r="BZ131" s="75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7" t="s">
        <v>31</v>
      </c>
      <c r="B132" s="708"/>
      <c r="C132" s="708"/>
      <c r="D132" s="708"/>
      <c r="E132" s="708"/>
      <c r="F132" s="708"/>
      <c r="G132" s="708"/>
      <c r="H132" s="708"/>
      <c r="I132" s="708"/>
      <c r="J132" s="708"/>
      <c r="K132" s="708"/>
      <c r="L132" s="708"/>
      <c r="M132" s="708"/>
      <c r="N132" s="708"/>
      <c r="O132" s="708"/>
      <c r="P132" s="708"/>
      <c r="Q132" s="708"/>
      <c r="R132" s="708"/>
      <c r="S132" s="708"/>
      <c r="T132" s="708"/>
      <c r="U132" s="708"/>
      <c r="V132" s="682" t="s">
        <v>479</v>
      </c>
      <c r="W132" s="682"/>
      <c r="X132" s="682"/>
      <c r="Y132" s="682"/>
      <c r="Z132" s="683"/>
      <c r="AA132" s="684">
        <v>10.592931399999999</v>
      </c>
      <c r="AB132" s="685"/>
      <c r="AC132" s="685"/>
      <c r="AD132" s="685"/>
      <c r="AE132" s="686"/>
      <c r="AF132" s="687">
        <v>10.6670014</v>
      </c>
      <c r="AG132" s="685"/>
      <c r="AH132" s="685"/>
      <c r="AI132" s="685"/>
      <c r="AJ132" s="686"/>
      <c r="AK132" s="687">
        <v>11.015616619999999</v>
      </c>
      <c r="AL132" s="685"/>
      <c r="AM132" s="685"/>
      <c r="AN132" s="685"/>
      <c r="AO132" s="686"/>
      <c r="AP132" s="688"/>
      <c r="AQ132" s="689"/>
      <c r="AR132" s="689"/>
      <c r="AS132" s="689"/>
      <c r="AT132" s="690"/>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9"/>
      <c r="B133" s="710"/>
      <c r="C133" s="710"/>
      <c r="D133" s="710"/>
      <c r="E133" s="710"/>
      <c r="F133" s="710"/>
      <c r="G133" s="710"/>
      <c r="H133" s="710"/>
      <c r="I133" s="710"/>
      <c r="J133" s="710"/>
      <c r="K133" s="710"/>
      <c r="L133" s="710"/>
      <c r="M133" s="710"/>
      <c r="N133" s="710"/>
      <c r="O133" s="710"/>
      <c r="P133" s="710"/>
      <c r="Q133" s="710"/>
      <c r="R133" s="710"/>
      <c r="S133" s="710"/>
      <c r="T133" s="710"/>
      <c r="U133" s="710"/>
      <c r="V133" s="691" t="s">
        <v>92</v>
      </c>
      <c r="W133" s="691"/>
      <c r="X133" s="691"/>
      <c r="Y133" s="691"/>
      <c r="Z133" s="692"/>
      <c r="AA133" s="693">
        <v>10.8</v>
      </c>
      <c r="AB133" s="694"/>
      <c r="AC133" s="694"/>
      <c r="AD133" s="694"/>
      <c r="AE133" s="695"/>
      <c r="AF133" s="693">
        <v>10.6</v>
      </c>
      <c r="AG133" s="694"/>
      <c r="AH133" s="694"/>
      <c r="AI133" s="694"/>
      <c r="AJ133" s="695"/>
      <c r="AK133" s="693">
        <v>10.7</v>
      </c>
      <c r="AL133" s="694"/>
      <c r="AM133" s="694"/>
      <c r="AN133" s="694"/>
      <c r="AO133" s="695"/>
      <c r="AP133" s="696"/>
      <c r="AQ133" s="697"/>
      <c r="AR133" s="697"/>
      <c r="AS133" s="697"/>
      <c r="AT133" s="698"/>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kSRxqUiKo8YNPXu4VyfWHGvxZudQtiIcW62WXClk7x1zNU8JPfpI/0PBgQWHpDPpRH9arFu/HYdA3+l09BbDpg==" saltValue="Yu/Cu6UBDBO4JjlPuMXJb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107</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JYf5SCH3yg4VgY2uKInkIrxs5rnY8l50vg3F7xrGGXOaNVqbOsQxfVe5vuRau9yyl0Px5XvifZ/9FbmkoFwpw==" saltValue="P+zkQ8jvjoWYqkov550thA==" spinCount="100000" sheet="1" objects="1" scenarios="1"/>
  <phoneticPr fontId="6"/>
  <printOptions horizontalCentered="1"/>
  <pageMargins left="0" right="0" top="0.39370078740157483" bottom="0.39370078740157483" header="0.19685039370078741" footer="0.19685039370078741"/>
  <pageSetup paperSize="8" scale="62" orientation="landscape" cellComments="asDisplayed"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DTI+Om1U5gHt6NUuqL/3Bmmqx/NknkoEnST4t/24t/8eRVXK+n77dJitneG4F+rEgNdQZEe4wiSbruqco3p9Q==" saltValue="gLfnABd4aQctOP8CndDBpQ==" spinCount="100000" sheet="1" objects="1" scenarios="1"/>
  <phoneticPr fontId="6"/>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159"/>
      <c r="AT1" s="159"/>
    </row>
    <row r="2" spans="1:46" ht="13.2" x14ac:dyDescent="0.2">
      <c r="AS2" s="159"/>
      <c r="AT2" s="159"/>
    </row>
    <row r="3" spans="1:46" ht="13.2" x14ac:dyDescent="0.2">
      <c r="AS3" s="159"/>
      <c r="AT3" s="159"/>
    </row>
    <row r="4" spans="1:46" ht="13.2" x14ac:dyDescent="0.2">
      <c r="AS4" s="159"/>
      <c r="AT4" s="159"/>
    </row>
    <row r="5" spans="1:46" ht="16.2" x14ac:dyDescent="0.2">
      <c r="A5" s="82" t="s">
        <v>480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ht="13.2" x14ac:dyDescent="0.2">
      <c r="A6" s="80"/>
      <c r="AK6" s="81" t="s">
        <v>327</v>
      </c>
      <c r="AL6" s="81"/>
      <c r="AM6" s="81"/>
      <c r="AN6" s="81"/>
    </row>
    <row r="7" spans="1:46" ht="13.5" customHeight="1" x14ac:dyDescent="0.2">
      <c r="A7" s="80"/>
      <c r="AK7" s="91"/>
      <c r="AL7" s="98"/>
      <c r="AM7" s="98"/>
      <c r="AN7" s="108"/>
      <c r="AO7" s="1001" t="s">
        <v>96</v>
      </c>
      <c r="AP7" s="125"/>
      <c r="AQ7" s="136" t="s">
        <v>481</v>
      </c>
      <c r="AR7" s="150"/>
    </row>
    <row r="8" spans="1:46" ht="13.2" x14ac:dyDescent="0.2">
      <c r="A8" s="80"/>
      <c r="AK8" s="92"/>
      <c r="AL8" s="99"/>
      <c r="AM8" s="99"/>
      <c r="AN8" s="109"/>
      <c r="AO8" s="1002"/>
      <c r="AP8" s="126" t="s">
        <v>482</v>
      </c>
      <c r="AQ8" s="137" t="s">
        <v>484</v>
      </c>
      <c r="AR8" s="151" t="s">
        <v>19</v>
      </c>
    </row>
    <row r="9" spans="1:46" ht="13.2" x14ac:dyDescent="0.2">
      <c r="A9" s="80"/>
      <c r="AK9" s="1012" t="s">
        <v>485</v>
      </c>
      <c r="AL9" s="1013"/>
      <c r="AM9" s="1013"/>
      <c r="AN9" s="1014"/>
      <c r="AO9" s="115">
        <v>5032483</v>
      </c>
      <c r="AP9" s="115">
        <v>83940</v>
      </c>
      <c r="AQ9" s="138">
        <v>72345</v>
      </c>
      <c r="AR9" s="152">
        <v>16</v>
      </c>
    </row>
    <row r="10" spans="1:46" ht="13.5" customHeight="1" x14ac:dyDescent="0.2">
      <c r="A10" s="80"/>
      <c r="AK10" s="1012" t="s">
        <v>211</v>
      </c>
      <c r="AL10" s="1013"/>
      <c r="AM10" s="1013"/>
      <c r="AN10" s="1014"/>
      <c r="AO10" s="116">
        <v>25668</v>
      </c>
      <c r="AP10" s="116">
        <v>428</v>
      </c>
      <c r="AQ10" s="139">
        <v>6087</v>
      </c>
      <c r="AR10" s="153">
        <v>-93</v>
      </c>
    </row>
    <row r="11" spans="1:46" ht="13.5" customHeight="1" x14ac:dyDescent="0.2">
      <c r="A11" s="80"/>
      <c r="AK11" s="1012" t="s">
        <v>377</v>
      </c>
      <c r="AL11" s="1013"/>
      <c r="AM11" s="1013"/>
      <c r="AN11" s="1014"/>
      <c r="AO11" s="116" t="s">
        <v>205</v>
      </c>
      <c r="AP11" s="116" t="s">
        <v>205</v>
      </c>
      <c r="AQ11" s="139">
        <v>1128</v>
      </c>
      <c r="AR11" s="153" t="s">
        <v>205</v>
      </c>
    </row>
    <row r="12" spans="1:46" ht="13.5" customHeight="1" x14ac:dyDescent="0.2">
      <c r="A12" s="80"/>
      <c r="AK12" s="1012" t="s">
        <v>226</v>
      </c>
      <c r="AL12" s="1013"/>
      <c r="AM12" s="1013"/>
      <c r="AN12" s="1014"/>
      <c r="AO12" s="116" t="s">
        <v>205</v>
      </c>
      <c r="AP12" s="116" t="s">
        <v>205</v>
      </c>
      <c r="AQ12" s="139">
        <v>9</v>
      </c>
      <c r="AR12" s="153" t="s">
        <v>205</v>
      </c>
    </row>
    <row r="13" spans="1:46" ht="13.5" customHeight="1" x14ac:dyDescent="0.2">
      <c r="A13" s="80"/>
      <c r="AK13" s="1012" t="s">
        <v>486</v>
      </c>
      <c r="AL13" s="1013"/>
      <c r="AM13" s="1013"/>
      <c r="AN13" s="1014"/>
      <c r="AO13" s="116" t="s">
        <v>205</v>
      </c>
      <c r="AP13" s="116" t="s">
        <v>205</v>
      </c>
      <c r="AQ13" s="139">
        <v>2326</v>
      </c>
      <c r="AR13" s="153" t="s">
        <v>205</v>
      </c>
    </row>
    <row r="14" spans="1:46" ht="13.5" customHeight="1" x14ac:dyDescent="0.2">
      <c r="A14" s="80"/>
      <c r="AK14" s="1012" t="s">
        <v>487</v>
      </c>
      <c r="AL14" s="1013"/>
      <c r="AM14" s="1013"/>
      <c r="AN14" s="1014"/>
      <c r="AO14" s="116">
        <v>94831</v>
      </c>
      <c r="AP14" s="116">
        <v>1582</v>
      </c>
      <c r="AQ14" s="139">
        <v>1625</v>
      </c>
      <c r="AR14" s="153">
        <v>-2.6</v>
      </c>
    </row>
    <row r="15" spans="1:46" ht="13.5" customHeight="1" x14ac:dyDescent="0.2">
      <c r="A15" s="80"/>
      <c r="AK15" s="1015" t="s">
        <v>308</v>
      </c>
      <c r="AL15" s="1016"/>
      <c r="AM15" s="1016"/>
      <c r="AN15" s="1017"/>
      <c r="AO15" s="116">
        <v>-373736</v>
      </c>
      <c r="AP15" s="116">
        <v>-6234</v>
      </c>
      <c r="AQ15" s="139">
        <v>-4515</v>
      </c>
      <c r="AR15" s="153">
        <v>38.1</v>
      </c>
    </row>
    <row r="16" spans="1:46" ht="13.2" x14ac:dyDescent="0.2">
      <c r="A16" s="80"/>
      <c r="AK16" s="1015" t="s">
        <v>274</v>
      </c>
      <c r="AL16" s="1016"/>
      <c r="AM16" s="1016"/>
      <c r="AN16" s="1017"/>
      <c r="AO16" s="116">
        <v>4779246</v>
      </c>
      <c r="AP16" s="116">
        <v>79717</v>
      </c>
      <c r="AQ16" s="139">
        <v>79005</v>
      </c>
      <c r="AR16" s="153">
        <v>0.9</v>
      </c>
    </row>
    <row r="17" spans="1:46" ht="13.2" x14ac:dyDescent="0.2">
      <c r="A17" s="80"/>
    </row>
    <row r="18" spans="1:46" ht="13.2" x14ac:dyDescent="0.2">
      <c r="A18" s="80"/>
      <c r="AQ18" s="131"/>
      <c r="AR18" s="131"/>
    </row>
    <row r="19" spans="1:46" ht="13.2" x14ac:dyDescent="0.2">
      <c r="A19" s="80"/>
      <c r="AK19" s="46" t="s">
        <v>193</v>
      </c>
    </row>
    <row r="20" spans="1:46" ht="13.2" x14ac:dyDescent="0.2">
      <c r="A20" s="80"/>
      <c r="AK20" s="93"/>
      <c r="AL20" s="100"/>
      <c r="AM20" s="100"/>
      <c r="AN20" s="110"/>
      <c r="AO20" s="117" t="s">
        <v>488</v>
      </c>
      <c r="AP20" s="127" t="s">
        <v>332</v>
      </c>
      <c r="AQ20" s="140" t="s">
        <v>41</v>
      </c>
      <c r="AR20" s="154"/>
    </row>
    <row r="21" spans="1:46" s="81" customFormat="1" ht="13.2" x14ac:dyDescent="0.2">
      <c r="A21" s="83"/>
      <c r="AK21" s="1018" t="s">
        <v>489</v>
      </c>
      <c r="AL21" s="1019"/>
      <c r="AM21" s="1019"/>
      <c r="AN21" s="1020"/>
      <c r="AO21" s="118">
        <v>8.74</v>
      </c>
      <c r="AP21" s="128">
        <v>7.5</v>
      </c>
      <c r="AQ21" s="141">
        <v>1.24</v>
      </c>
      <c r="AS21" s="161"/>
      <c r="AT21" s="83"/>
    </row>
    <row r="22" spans="1:46" s="81" customFormat="1" ht="13.2" x14ac:dyDescent="0.2">
      <c r="A22" s="83"/>
      <c r="AK22" s="1018" t="s">
        <v>490</v>
      </c>
      <c r="AL22" s="1019"/>
      <c r="AM22" s="1019"/>
      <c r="AN22" s="1020"/>
      <c r="AO22" s="119">
        <v>99</v>
      </c>
      <c r="AP22" s="129">
        <v>98.5</v>
      </c>
      <c r="AQ22" s="142">
        <v>0.5</v>
      </c>
      <c r="AR22" s="131"/>
      <c r="AS22" s="161"/>
      <c r="AT22" s="83"/>
    </row>
    <row r="23" spans="1:46" s="81" customFormat="1" ht="13.2" x14ac:dyDescent="0.2">
      <c r="A23" s="83"/>
      <c r="AP23" s="131"/>
      <c r="AQ23" s="131"/>
      <c r="AR23" s="131"/>
      <c r="AS23" s="161"/>
      <c r="AT23" s="83"/>
    </row>
    <row r="24" spans="1:46" s="81" customFormat="1" ht="13.2" x14ac:dyDescent="0.2">
      <c r="A24" s="83"/>
      <c r="AP24" s="131"/>
      <c r="AQ24" s="131"/>
      <c r="AR24" s="131"/>
      <c r="AS24" s="161"/>
      <c r="AT24" s="83"/>
    </row>
    <row r="25" spans="1:46" s="81" customFormat="1" ht="13.2" x14ac:dyDescent="0.2">
      <c r="A25" s="8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130"/>
      <c r="AQ25" s="130"/>
      <c r="AR25" s="130"/>
      <c r="AS25" s="162"/>
      <c r="AT25" s="83"/>
    </row>
    <row r="26" spans="1:46" s="81" customFormat="1" ht="13.2" x14ac:dyDescent="0.2">
      <c r="A26" s="1011" t="s">
        <v>491</v>
      </c>
      <c r="B26" s="1011"/>
      <c r="C26" s="101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1011"/>
      <c r="AR26" s="1011"/>
      <c r="AS26" s="1011"/>
      <c r="AT26" s="83"/>
    </row>
    <row r="27" spans="1:46" ht="13.2" x14ac:dyDescent="0.2">
      <c r="A27" s="85"/>
      <c r="AS27" s="159"/>
      <c r="AT27" s="159"/>
    </row>
    <row r="28" spans="1:46" ht="16.2" x14ac:dyDescent="0.2">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ht="13.2" x14ac:dyDescent="0.2">
      <c r="A29" s="80"/>
      <c r="AK29" s="81" t="s">
        <v>64</v>
      </c>
      <c r="AL29" s="81"/>
      <c r="AM29" s="81"/>
      <c r="AN29" s="81"/>
      <c r="AS29" s="164"/>
    </row>
    <row r="30" spans="1:46" ht="13.5" customHeight="1" x14ac:dyDescent="0.2">
      <c r="A30" s="80"/>
      <c r="AK30" s="91"/>
      <c r="AL30" s="98"/>
      <c r="AM30" s="98"/>
      <c r="AN30" s="108"/>
      <c r="AO30" s="1001" t="s">
        <v>96</v>
      </c>
      <c r="AP30" s="125"/>
      <c r="AQ30" s="136" t="s">
        <v>481</v>
      </c>
      <c r="AR30" s="150"/>
    </row>
    <row r="31" spans="1:46" ht="13.2" x14ac:dyDescent="0.2">
      <c r="A31" s="80"/>
      <c r="AK31" s="92"/>
      <c r="AL31" s="99"/>
      <c r="AM31" s="99"/>
      <c r="AN31" s="109"/>
      <c r="AO31" s="1002"/>
      <c r="AP31" s="126" t="s">
        <v>482</v>
      </c>
      <c r="AQ31" s="137" t="s">
        <v>484</v>
      </c>
      <c r="AR31" s="151" t="s">
        <v>19</v>
      </c>
    </row>
    <row r="32" spans="1:46" ht="27" customHeight="1" x14ac:dyDescent="0.2">
      <c r="A32" s="80"/>
      <c r="AK32" s="1005" t="s">
        <v>492</v>
      </c>
      <c r="AL32" s="1006"/>
      <c r="AM32" s="1006"/>
      <c r="AN32" s="1007"/>
      <c r="AO32" s="116">
        <v>3615500</v>
      </c>
      <c r="AP32" s="116">
        <v>60306</v>
      </c>
      <c r="AQ32" s="143">
        <v>42274</v>
      </c>
      <c r="AR32" s="153">
        <v>42.7</v>
      </c>
    </row>
    <row r="33" spans="1:46" ht="13.5" customHeight="1" x14ac:dyDescent="0.2">
      <c r="A33" s="80"/>
      <c r="AK33" s="1005" t="s">
        <v>493</v>
      </c>
      <c r="AL33" s="1006"/>
      <c r="AM33" s="1006"/>
      <c r="AN33" s="1007"/>
      <c r="AO33" s="116" t="s">
        <v>205</v>
      </c>
      <c r="AP33" s="116" t="s">
        <v>205</v>
      </c>
      <c r="AQ33" s="143" t="s">
        <v>205</v>
      </c>
      <c r="AR33" s="153" t="s">
        <v>205</v>
      </c>
    </row>
    <row r="34" spans="1:46" ht="27" customHeight="1" x14ac:dyDescent="0.2">
      <c r="A34" s="80"/>
      <c r="AK34" s="1005" t="s">
        <v>69</v>
      </c>
      <c r="AL34" s="1006"/>
      <c r="AM34" s="1006"/>
      <c r="AN34" s="1007"/>
      <c r="AO34" s="116" t="s">
        <v>205</v>
      </c>
      <c r="AP34" s="116" t="s">
        <v>205</v>
      </c>
      <c r="AQ34" s="143">
        <v>53</v>
      </c>
      <c r="AR34" s="153" t="s">
        <v>205</v>
      </c>
    </row>
    <row r="35" spans="1:46" ht="27" customHeight="1" x14ac:dyDescent="0.2">
      <c r="A35" s="80"/>
      <c r="AK35" s="1005" t="s">
        <v>494</v>
      </c>
      <c r="AL35" s="1006"/>
      <c r="AM35" s="1006"/>
      <c r="AN35" s="1007"/>
      <c r="AO35" s="116">
        <v>573186</v>
      </c>
      <c r="AP35" s="116">
        <v>9561</v>
      </c>
      <c r="AQ35" s="143">
        <v>12769</v>
      </c>
      <c r="AR35" s="153">
        <v>-25.1</v>
      </c>
    </row>
    <row r="36" spans="1:46" ht="27" customHeight="1" x14ac:dyDescent="0.2">
      <c r="A36" s="80"/>
      <c r="AK36" s="1005" t="s">
        <v>35</v>
      </c>
      <c r="AL36" s="1006"/>
      <c r="AM36" s="1006"/>
      <c r="AN36" s="1007"/>
      <c r="AO36" s="116">
        <v>85272</v>
      </c>
      <c r="AP36" s="116">
        <v>1422</v>
      </c>
      <c r="AQ36" s="143">
        <v>1973</v>
      </c>
      <c r="AR36" s="153">
        <v>-27.9</v>
      </c>
    </row>
    <row r="37" spans="1:46" ht="13.5" customHeight="1" x14ac:dyDescent="0.2">
      <c r="A37" s="80"/>
      <c r="AK37" s="1005" t="s">
        <v>347</v>
      </c>
      <c r="AL37" s="1006"/>
      <c r="AM37" s="1006"/>
      <c r="AN37" s="1007"/>
      <c r="AO37" s="116" t="s">
        <v>205</v>
      </c>
      <c r="AP37" s="116" t="s">
        <v>205</v>
      </c>
      <c r="AQ37" s="143">
        <v>635</v>
      </c>
      <c r="AR37" s="153" t="s">
        <v>205</v>
      </c>
    </row>
    <row r="38" spans="1:46" ht="27" customHeight="1" x14ac:dyDescent="0.2">
      <c r="A38" s="80"/>
      <c r="AK38" s="1008" t="s">
        <v>442</v>
      </c>
      <c r="AL38" s="1009"/>
      <c r="AM38" s="1009"/>
      <c r="AN38" s="1010"/>
      <c r="AO38" s="120" t="s">
        <v>205</v>
      </c>
      <c r="AP38" s="120" t="s">
        <v>205</v>
      </c>
      <c r="AQ38" s="144">
        <v>1</v>
      </c>
      <c r="AR38" s="142" t="s">
        <v>205</v>
      </c>
      <c r="AS38" s="164"/>
    </row>
    <row r="39" spans="1:46" ht="13.2" x14ac:dyDescent="0.2">
      <c r="A39" s="80"/>
      <c r="AK39" s="1008" t="s">
        <v>94</v>
      </c>
      <c r="AL39" s="1009"/>
      <c r="AM39" s="1009"/>
      <c r="AN39" s="1010"/>
      <c r="AO39" s="116">
        <v>-170561</v>
      </c>
      <c r="AP39" s="116">
        <v>-2845</v>
      </c>
      <c r="AQ39" s="143">
        <v>-5447</v>
      </c>
      <c r="AR39" s="153">
        <v>-47.8</v>
      </c>
      <c r="AS39" s="164"/>
    </row>
    <row r="40" spans="1:46" ht="27" customHeight="1" x14ac:dyDescent="0.2">
      <c r="A40" s="80"/>
      <c r="AK40" s="1005" t="s">
        <v>495</v>
      </c>
      <c r="AL40" s="1006"/>
      <c r="AM40" s="1006"/>
      <c r="AN40" s="1007"/>
      <c r="AO40" s="116">
        <v>-2548843</v>
      </c>
      <c r="AP40" s="116">
        <v>-42514</v>
      </c>
      <c r="AQ40" s="143">
        <v>-37418</v>
      </c>
      <c r="AR40" s="153">
        <v>13.6</v>
      </c>
      <c r="AS40" s="164"/>
    </row>
    <row r="41" spans="1:46" ht="13.2" x14ac:dyDescent="0.2">
      <c r="A41" s="80"/>
      <c r="AK41" s="995" t="s">
        <v>368</v>
      </c>
      <c r="AL41" s="996"/>
      <c r="AM41" s="996"/>
      <c r="AN41" s="997"/>
      <c r="AO41" s="116">
        <v>1554554</v>
      </c>
      <c r="AP41" s="116">
        <v>25930</v>
      </c>
      <c r="AQ41" s="143">
        <v>14840</v>
      </c>
      <c r="AR41" s="153">
        <v>74.7</v>
      </c>
      <c r="AS41" s="164"/>
    </row>
    <row r="42" spans="1:46" ht="13.2" x14ac:dyDescent="0.2">
      <c r="A42" s="80"/>
      <c r="AK42" s="94" t="s">
        <v>380</v>
      </c>
      <c r="AQ42" s="131"/>
      <c r="AR42" s="131"/>
      <c r="AS42" s="164"/>
    </row>
    <row r="43" spans="1:46" ht="13.2" x14ac:dyDescent="0.2">
      <c r="A43" s="80"/>
      <c r="AP43" s="132"/>
      <c r="AQ43" s="131"/>
      <c r="AS43" s="164"/>
    </row>
    <row r="44" spans="1:46" ht="13.2" x14ac:dyDescent="0.2">
      <c r="A44" s="80"/>
      <c r="AQ44" s="131"/>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5"/>
      <c r="AR45" s="86"/>
      <c r="AS45" s="86"/>
      <c r="AT45" s="159"/>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159"/>
    </row>
    <row r="47" spans="1:46" ht="17.25" customHeight="1" x14ac:dyDescent="0.2">
      <c r="A47" s="88" t="s">
        <v>434</v>
      </c>
    </row>
    <row r="48" spans="1:46" ht="13.2" x14ac:dyDescent="0.2">
      <c r="A48" s="80"/>
      <c r="AK48" s="87" t="s">
        <v>496</v>
      </c>
      <c r="AL48" s="87"/>
      <c r="AM48" s="87"/>
      <c r="AN48" s="87"/>
      <c r="AO48" s="87"/>
      <c r="AP48" s="87"/>
      <c r="AQ48" s="130"/>
      <c r="AR48" s="87"/>
    </row>
    <row r="49" spans="1:44" ht="13.5" customHeight="1" x14ac:dyDescent="0.2">
      <c r="A49" s="80"/>
      <c r="AK49" s="95"/>
      <c r="AL49" s="101"/>
      <c r="AM49" s="1003" t="s">
        <v>96</v>
      </c>
      <c r="AN49" s="998" t="s">
        <v>406</v>
      </c>
      <c r="AO49" s="999"/>
      <c r="AP49" s="999"/>
      <c r="AQ49" s="999"/>
      <c r="AR49" s="1000"/>
    </row>
    <row r="50" spans="1:44" ht="13.2" x14ac:dyDescent="0.2">
      <c r="A50" s="80"/>
      <c r="AK50" s="96"/>
      <c r="AL50" s="102"/>
      <c r="AM50" s="1004"/>
      <c r="AN50" s="112" t="s">
        <v>473</v>
      </c>
      <c r="AO50" s="122" t="s">
        <v>474</v>
      </c>
      <c r="AP50" s="133" t="s">
        <v>497</v>
      </c>
      <c r="AQ50" s="146" t="s">
        <v>363</v>
      </c>
      <c r="AR50" s="156" t="s">
        <v>498</v>
      </c>
    </row>
    <row r="51" spans="1:44" ht="13.2" x14ac:dyDescent="0.2">
      <c r="A51" s="80"/>
      <c r="AK51" s="95" t="s">
        <v>233</v>
      </c>
      <c r="AL51" s="101"/>
      <c r="AM51" s="106">
        <v>7558284</v>
      </c>
      <c r="AN51" s="113">
        <v>121301</v>
      </c>
      <c r="AO51" s="123">
        <v>47.3</v>
      </c>
      <c r="AP51" s="134">
        <v>54110</v>
      </c>
      <c r="AQ51" s="147">
        <v>-5.6</v>
      </c>
      <c r="AR51" s="157">
        <v>52.9</v>
      </c>
    </row>
    <row r="52" spans="1:44" ht="13.2" x14ac:dyDescent="0.2">
      <c r="A52" s="80"/>
      <c r="AK52" s="97"/>
      <c r="AL52" s="103" t="s">
        <v>275</v>
      </c>
      <c r="AM52" s="107">
        <v>4359353</v>
      </c>
      <c r="AN52" s="114">
        <v>69962</v>
      </c>
      <c r="AO52" s="124">
        <v>137.69999999999999</v>
      </c>
      <c r="AP52" s="135">
        <v>30620</v>
      </c>
      <c r="AQ52" s="148">
        <v>-6.6</v>
      </c>
      <c r="AR52" s="158">
        <v>144.30000000000001</v>
      </c>
    </row>
    <row r="53" spans="1:44" ht="13.2" x14ac:dyDescent="0.2">
      <c r="A53" s="80"/>
      <c r="AK53" s="95" t="s">
        <v>483</v>
      </c>
      <c r="AL53" s="101"/>
      <c r="AM53" s="106">
        <v>3635523</v>
      </c>
      <c r="AN53" s="113">
        <v>58869</v>
      </c>
      <c r="AO53" s="123">
        <v>-51.5</v>
      </c>
      <c r="AP53" s="134">
        <v>54684</v>
      </c>
      <c r="AQ53" s="147">
        <v>1.1000000000000001</v>
      </c>
      <c r="AR53" s="157">
        <v>-52.6</v>
      </c>
    </row>
    <row r="54" spans="1:44" ht="13.2" x14ac:dyDescent="0.2">
      <c r="A54" s="80"/>
      <c r="AK54" s="97"/>
      <c r="AL54" s="103" t="s">
        <v>275</v>
      </c>
      <c r="AM54" s="107">
        <v>1181708</v>
      </c>
      <c r="AN54" s="114">
        <v>19135</v>
      </c>
      <c r="AO54" s="124">
        <v>-72.599999999999994</v>
      </c>
      <c r="AP54" s="135">
        <v>32829</v>
      </c>
      <c r="AQ54" s="148">
        <v>7.2</v>
      </c>
      <c r="AR54" s="158">
        <v>-79.8</v>
      </c>
    </row>
    <row r="55" spans="1:44" ht="13.2" x14ac:dyDescent="0.2">
      <c r="A55" s="80"/>
      <c r="AK55" s="95" t="s">
        <v>499</v>
      </c>
      <c r="AL55" s="101"/>
      <c r="AM55" s="106">
        <v>4450572</v>
      </c>
      <c r="AN55" s="113">
        <v>72623</v>
      </c>
      <c r="AO55" s="123">
        <v>23.4</v>
      </c>
      <c r="AP55" s="134">
        <v>62383</v>
      </c>
      <c r="AQ55" s="147">
        <v>14.1</v>
      </c>
      <c r="AR55" s="157">
        <v>9.3000000000000007</v>
      </c>
    </row>
    <row r="56" spans="1:44" ht="13.2" x14ac:dyDescent="0.2">
      <c r="A56" s="80"/>
      <c r="AK56" s="97"/>
      <c r="AL56" s="103" t="s">
        <v>275</v>
      </c>
      <c r="AM56" s="107">
        <v>1186251</v>
      </c>
      <c r="AN56" s="114">
        <v>19357</v>
      </c>
      <c r="AO56" s="124">
        <v>1.2</v>
      </c>
      <c r="AP56" s="135">
        <v>35325</v>
      </c>
      <c r="AQ56" s="148">
        <v>7.6</v>
      </c>
      <c r="AR56" s="158">
        <v>-6.4</v>
      </c>
    </row>
    <row r="57" spans="1:44" ht="13.2" x14ac:dyDescent="0.2">
      <c r="A57" s="80"/>
      <c r="AK57" s="95" t="s">
        <v>420</v>
      </c>
      <c r="AL57" s="101"/>
      <c r="AM57" s="106">
        <v>4204296</v>
      </c>
      <c r="AN57" s="113">
        <v>69412</v>
      </c>
      <c r="AO57" s="123">
        <v>-4.4000000000000004</v>
      </c>
      <c r="AP57" s="134">
        <v>63812</v>
      </c>
      <c r="AQ57" s="147">
        <v>2.2999999999999998</v>
      </c>
      <c r="AR57" s="157">
        <v>-6.7</v>
      </c>
    </row>
    <row r="58" spans="1:44" ht="13.2" x14ac:dyDescent="0.2">
      <c r="A58" s="80"/>
      <c r="AK58" s="97"/>
      <c r="AL58" s="103" t="s">
        <v>275</v>
      </c>
      <c r="AM58" s="107">
        <v>776207</v>
      </c>
      <c r="AN58" s="114">
        <v>12815</v>
      </c>
      <c r="AO58" s="124">
        <v>-33.799999999999997</v>
      </c>
      <c r="AP58" s="135">
        <v>33848</v>
      </c>
      <c r="AQ58" s="148">
        <v>-4.2</v>
      </c>
      <c r="AR58" s="158">
        <v>-29.6</v>
      </c>
    </row>
    <row r="59" spans="1:44" ht="13.2" x14ac:dyDescent="0.2">
      <c r="A59" s="80"/>
      <c r="AK59" s="95" t="s">
        <v>313</v>
      </c>
      <c r="AL59" s="101"/>
      <c r="AM59" s="106">
        <v>3420446</v>
      </c>
      <c r="AN59" s="113">
        <v>57052</v>
      </c>
      <c r="AO59" s="123">
        <v>-17.8</v>
      </c>
      <c r="AP59" s="134">
        <v>54225</v>
      </c>
      <c r="AQ59" s="147">
        <v>-15</v>
      </c>
      <c r="AR59" s="157">
        <v>-2.8</v>
      </c>
    </row>
    <row r="60" spans="1:44" ht="13.2" x14ac:dyDescent="0.2">
      <c r="A60" s="80"/>
      <c r="AK60" s="97"/>
      <c r="AL60" s="103" t="s">
        <v>275</v>
      </c>
      <c r="AM60" s="107">
        <v>836162</v>
      </c>
      <c r="AN60" s="114">
        <v>13947</v>
      </c>
      <c r="AO60" s="124">
        <v>8.8000000000000007</v>
      </c>
      <c r="AP60" s="135">
        <v>27337</v>
      </c>
      <c r="AQ60" s="148">
        <v>-19.2</v>
      </c>
      <c r="AR60" s="158">
        <v>28</v>
      </c>
    </row>
    <row r="61" spans="1:44" ht="13.2" x14ac:dyDescent="0.2">
      <c r="A61" s="80"/>
      <c r="AK61" s="95" t="s">
        <v>388</v>
      </c>
      <c r="AL61" s="104"/>
      <c r="AM61" s="106">
        <v>4653824</v>
      </c>
      <c r="AN61" s="113">
        <v>75851</v>
      </c>
      <c r="AO61" s="123">
        <v>-0.6</v>
      </c>
      <c r="AP61" s="134">
        <v>57843</v>
      </c>
      <c r="AQ61" s="149">
        <v>-0.6</v>
      </c>
      <c r="AR61" s="157">
        <v>0</v>
      </c>
    </row>
    <row r="62" spans="1:44" ht="13.2" x14ac:dyDescent="0.2">
      <c r="A62" s="80"/>
      <c r="AK62" s="97"/>
      <c r="AL62" s="103" t="s">
        <v>275</v>
      </c>
      <c r="AM62" s="107">
        <v>1667936</v>
      </c>
      <c r="AN62" s="114">
        <v>27043</v>
      </c>
      <c r="AO62" s="124">
        <v>8.3000000000000007</v>
      </c>
      <c r="AP62" s="135">
        <v>31992</v>
      </c>
      <c r="AQ62" s="148">
        <v>-3</v>
      </c>
      <c r="AR62" s="158">
        <v>11.3</v>
      </c>
    </row>
    <row r="63" spans="1:44" ht="13.2" x14ac:dyDescent="0.2">
      <c r="A63" s="80"/>
    </row>
    <row r="64" spans="1:44" ht="13.2" x14ac:dyDescent="0.2">
      <c r="A64" s="80"/>
    </row>
    <row r="65" spans="1:46" ht="13.2" x14ac:dyDescent="0.2">
      <c r="A65" s="8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2">
      <c r="AS67" s="159"/>
      <c r="AT67" s="159"/>
    </row>
    <row r="70" spans="1:46" ht="13.2" hidden="1" x14ac:dyDescent="0.2"/>
    <row r="71" spans="1:46" ht="13.2" hidden="1" x14ac:dyDescent="0.2"/>
    <row r="72" spans="1:46" ht="13.2" hidden="1" x14ac:dyDescent="0.2"/>
    <row r="73" spans="1:46" ht="13.2" hidden="1" x14ac:dyDescent="0.2"/>
  </sheetData>
  <sheetProtection algorithmName="SHA-512" hashValue="2hGwA0A4wGjnwn9eHfisxsCkCwOSEouAlGAUOHiqqovlNemEKFk5/6NxwrZ8qBUYRFs7ltHmRWe9a6jQYXe4sg==" saltValue="EIzZ8r1V8u54yBtHlXKtd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6"/>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107</v>
      </c>
    </row>
    <row r="121" spans="125:125" ht="13.5" hidden="1" customHeight="1" x14ac:dyDescent="0.2">
      <c r="DU121" s="78"/>
    </row>
  </sheetData>
  <sheetProtection algorithmName="SHA-512" hashValue="pkRC08p9aSOzWCdkLuJN9ZDLsXjZ1a57+XXKbsMaIK6jvmh22LPjJ/b9FtM15XZXyTjdP/OmA4USgcJ5qhKqnQ==" saltValue="1a3+2a0assEBXZrc6PNk5Q=="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107</v>
      </c>
    </row>
  </sheetData>
  <sheetProtection algorithmName="SHA-512" hashValue="hN8pnYGoKgAOkD7XvJbDCTU1GnIwn3s3GtPTRkfpgGbQtA7U/PvOy/o5zJ7mcVEWMSJMSIHGNeXDa0f91dT+Ag==" saltValue="LxN1hjFKY5KX8mANYYmr5Q=="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0" t="s">
        <v>4</v>
      </c>
    </row>
    <row r="46" spans="2:10" ht="29.25" customHeight="1" x14ac:dyDescent="0.2">
      <c r="B46" s="166" t="s">
        <v>9</v>
      </c>
      <c r="C46" s="170"/>
      <c r="D46" s="170"/>
      <c r="E46" s="171" t="s">
        <v>18</v>
      </c>
      <c r="F46" s="172" t="s">
        <v>411</v>
      </c>
      <c r="G46" s="176" t="s">
        <v>351</v>
      </c>
      <c r="H46" s="176" t="s">
        <v>5</v>
      </c>
      <c r="I46" s="176" t="s">
        <v>501</v>
      </c>
      <c r="J46" s="181" t="s">
        <v>458</v>
      </c>
    </row>
    <row r="47" spans="2:10" ht="57.75" customHeight="1" x14ac:dyDescent="0.2">
      <c r="B47" s="167"/>
      <c r="C47" s="1021" t="s">
        <v>1</v>
      </c>
      <c r="D47" s="1021"/>
      <c r="E47" s="1022"/>
      <c r="F47" s="173">
        <v>19.21</v>
      </c>
      <c r="G47" s="177">
        <v>16.850000000000001</v>
      </c>
      <c r="H47" s="177">
        <v>17.53</v>
      </c>
      <c r="I47" s="177">
        <v>16.600000000000001</v>
      </c>
      <c r="J47" s="182">
        <v>17.41</v>
      </c>
    </row>
    <row r="48" spans="2:10" ht="57.75" customHeight="1" x14ac:dyDescent="0.2">
      <c r="B48" s="168"/>
      <c r="C48" s="1023" t="s">
        <v>11</v>
      </c>
      <c r="D48" s="1023"/>
      <c r="E48" s="1024"/>
      <c r="F48" s="174">
        <v>2.99</v>
      </c>
      <c r="G48" s="178">
        <v>3.17</v>
      </c>
      <c r="H48" s="178">
        <v>4.41</v>
      </c>
      <c r="I48" s="178">
        <v>3.89</v>
      </c>
      <c r="J48" s="183">
        <v>4.29</v>
      </c>
    </row>
    <row r="49" spans="2:10" ht="57.75" customHeight="1" x14ac:dyDescent="0.2">
      <c r="B49" s="169"/>
      <c r="C49" s="1025" t="s">
        <v>17</v>
      </c>
      <c r="D49" s="1025"/>
      <c r="E49" s="1026"/>
      <c r="F49" s="175" t="s">
        <v>378</v>
      </c>
      <c r="G49" s="179" t="s">
        <v>502</v>
      </c>
      <c r="H49" s="179">
        <v>0.44</v>
      </c>
      <c r="I49" s="179" t="s">
        <v>44</v>
      </c>
      <c r="J49" s="184" t="s">
        <v>318</v>
      </c>
    </row>
    <row r="50" spans="2:10" ht="13.2" x14ac:dyDescent="0.2"/>
  </sheetData>
  <sheetProtection algorithmName="SHA-512" hashValue="IhyHwxEyhdmsccfd1m6QH7ll/K1soh50TLLRSgHNzBePBxaUa3z7IctGZXy2EimGJ/E9mkaCPzTYk9Rkat8FwA==" saltValue="U8nXp6yz4G0ZS3amGAo7bw=="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益元 佑輔</cp:lastModifiedBy>
  <cp:lastPrinted>2023-10-05T06:59:06Z</cp:lastPrinted>
  <dcterms:created xsi:type="dcterms:W3CDTF">2023-02-20T07:41:57Z</dcterms:created>
  <dcterms:modified xsi:type="dcterms:W3CDTF">2023-10-05T06:59:11Z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2023-10-02T02:07:52Z</vt:filetime>
  </property>
</Properties>
</file>