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DBD2833E-52E7-4E8D-BC25-8BCE24E93EAE}" xr6:coauthVersionLast="47" xr6:coauthVersionMax="47" xr10:uidLastSave="{00000000-0000-0000-0000-000000000000}"/>
  <bookViews>
    <workbookView xWindow="-108" yWindow="-108" windowWidth="23256" windowHeight="12576" xr2:uid="{00000000-000D-0000-FFFF-FFFF00000000}"/>
  </bookViews>
  <sheets>
    <sheet name="総括表" sheetId="19" r:id="rId1"/>
    <sheet name="普通会計の状況" sheetId="11" r:id="rId2"/>
    <sheet name="各会計、関係団体の財政状況及び健全化判断比率" sheetId="18"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19" l="1"/>
  <c r="CQ43" i="19"/>
  <c r="CO43" i="19"/>
  <c r="BY43" i="19"/>
  <c r="BW43" i="19"/>
  <c r="BE43" i="19"/>
  <c r="AM43" i="19"/>
  <c r="U43" i="19"/>
  <c r="E43" i="19"/>
  <c r="C43" i="19" s="1"/>
  <c r="DG42" i="19"/>
  <c r="CQ42" i="19"/>
  <c r="CO42" i="19" s="1"/>
  <c r="BY42" i="19"/>
  <c r="BW42" i="19" s="1"/>
  <c r="BE42" i="19"/>
  <c r="AM42" i="19"/>
  <c r="U42" i="19"/>
  <c r="E42" i="19"/>
  <c r="C42" i="19" s="1"/>
  <c r="DG41" i="19"/>
  <c r="CQ41" i="19"/>
  <c r="CO41" i="19"/>
  <c r="BY41" i="19"/>
  <c r="BW41" i="19"/>
  <c r="BE41" i="19"/>
  <c r="AM41" i="19"/>
  <c r="U41" i="19"/>
  <c r="E41" i="19"/>
  <c r="C41" i="19" s="1"/>
  <c r="DG40" i="19"/>
  <c r="CQ40" i="19"/>
  <c r="CO40" i="19" s="1"/>
  <c r="BY40" i="19"/>
  <c r="BW40" i="19" s="1"/>
  <c r="BE40" i="19"/>
  <c r="AM40" i="19"/>
  <c r="U40" i="19"/>
  <c r="E40" i="19"/>
  <c r="C40" i="19" s="1"/>
  <c r="DG39" i="19"/>
  <c r="CQ39" i="19"/>
  <c r="CO39" i="19" s="1"/>
  <c r="BY39" i="19"/>
  <c r="BW39" i="19" s="1"/>
  <c r="BE39" i="19"/>
  <c r="AM39" i="19"/>
  <c r="U39" i="19"/>
  <c r="E39" i="19"/>
  <c r="C39" i="19" s="1"/>
  <c r="DG38" i="19"/>
  <c r="CQ38" i="19"/>
  <c r="CO38" i="19" s="1"/>
  <c r="BY38" i="19"/>
  <c r="BW38" i="19" s="1"/>
  <c r="BE38" i="19"/>
  <c r="AM38" i="19"/>
  <c r="U38" i="19"/>
  <c r="E38" i="19"/>
  <c r="C38" i="19" s="1"/>
  <c r="DG37" i="19"/>
  <c r="CQ37" i="19"/>
  <c r="CO37" i="19"/>
  <c r="BY37" i="19"/>
  <c r="BW37" i="19"/>
  <c r="BE37" i="19"/>
  <c r="AM37" i="19"/>
  <c r="W37" i="19"/>
  <c r="E37" i="19"/>
  <c r="C37" i="19"/>
  <c r="DG36" i="19"/>
  <c r="CQ36" i="19"/>
  <c r="CO36" i="19" s="1"/>
  <c r="BY36" i="19"/>
  <c r="BW36" i="19" s="1"/>
  <c r="BE36" i="19"/>
  <c r="AM36" i="19"/>
  <c r="W36" i="19"/>
  <c r="E36" i="19"/>
  <c r="C36" i="19" s="1"/>
  <c r="DG35" i="19"/>
  <c r="CQ35" i="19"/>
  <c r="CO35" i="19"/>
  <c r="BY35" i="19"/>
  <c r="BW35" i="19"/>
  <c r="BG35" i="19"/>
  <c r="AM35" i="19"/>
  <c r="W35" i="19"/>
  <c r="E35" i="19"/>
  <c r="C35" i="19" s="1"/>
  <c r="DG34" i="19"/>
  <c r="CQ34" i="19"/>
  <c r="CO34" i="19" s="1"/>
  <c r="BY34" i="19"/>
  <c r="BW34" i="19" s="1"/>
  <c r="BG34" i="19"/>
  <c r="AO34" i="19"/>
  <c r="W34" i="19"/>
  <c r="E34" i="19"/>
  <c r="C34" i="19" s="1"/>
  <c r="U34" i="19" l="1"/>
  <c r="U35" i="19" s="1"/>
  <c r="U36" i="19" l="1"/>
  <c r="U37" i="19" s="1"/>
  <c r="AM34" i="19"/>
  <c r="BE34" i="19" s="1"/>
  <c r="BE35" i="19"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<sst xmlns="http://schemas.openxmlformats.org/spreadsheetml/2006/main" count="1156" uniqueCount="607">
  <si>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</si>
  <si>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</si>
  <si>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</si>
  <si>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</si>
  <si>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</si>
  <si>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</si>
  <si>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</si>
  <si>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</si>
  <si>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</si>
  <si>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</si>
  <si>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</si>
  <si>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</si>
  <si>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</si>
  <si>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</si>
  <si>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</si>
  <si>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</si>
  <si>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</si>
  <si>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</si>
  <si>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</si>
  <si>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</si>
  <si>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</si>
  <si>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</si>
  <si>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</si>
  <si>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</si>
  <si>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</si>
  <si>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</si>
  <si>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</si>
  <si>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</si>
  <si>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</si>
  <si>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</si>
  <si>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</si>
  <si>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</si>
  <si>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</si>
  <si>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</si>
  <si>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</si>
  <si>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</si>
  <si>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</si>
  <si>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</si>
  <si>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</si>
  <si>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</si>
  <si>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</si>
  <si>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</si>
  <si>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</si>
  <si>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</si>
  <si>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</si>
  <si>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</si>
  <si>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</si>
  <si>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</si>
  <si>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</si>
  <si>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</si>
  <si>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</si>
  <si>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</si>
  <si>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</si>
  <si>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</si>
  <si>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</si>
  <si>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</si>
  <si>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</si>
  <si>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</si>
  <si>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</si>
  <si>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</si>
  <si>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</si>
  <si>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</si>
  <si>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</si>
  <si>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</si>
  <si>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</si>
  <si>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</si>
  <si>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</si>
  <si>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</si>
  <si>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</si>
  <si>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</si>
  <si>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</si>
  <si>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</si>
  <si>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</si>
  <si>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</si>
  <si>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</si>
  <si>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</si>
  <si>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</si>
  <si>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</si>
  <si>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</si>
  <si>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</si>
  <si>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</si>
  <si>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</si>
  <si>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</si>
  <si>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</si>
  <si>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</si>
  <si>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</si>
  <si>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</si>
  <si>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</si>
  <si>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</si>
  <si>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</si>
  <si>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</si>
  <si>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</si>
  <si>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</si>
  <si>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</si>
  <si>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</si>
  <si>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</si>
  <si>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</si>
  <si>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</si>
  <si>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</si>
  <si>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</si>
  <si>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</si>
  <si>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</si>
  <si>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</si>
  <si>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</si>
  <si>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</si>
  <si>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</si>
  <si>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</si>
  <si>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</si>
  <si>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</si>
  <si>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</si>
  <si>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</si>
  <si>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</si>
  <si>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</si>
  <si>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</si>
  <si>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</si>
  <si>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</si>
  <si>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</si>
  <si>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</si>
  <si>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</si>
  <si>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</si>
  <si>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</si>
  <si>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</si>
  <si>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</si>
  <si>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</si>
  <si>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</si>
  <si>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</si>
  <si>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</si>
  <si>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</si>
  <si>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</si>
  <si>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</si>
  <si>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</si>
  <si>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</si>
  <si>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</si>
  <si>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</si>
  <si>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</si>
  <si>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</si>
  <si>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</si>
  <si>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</si>
  <si>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</si>
  <si>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</si>
  <si>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</si>
  <si>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</si>
  <si>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</si>
  <si>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</si>
  <si>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</si>
  <si>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</si>
  <si>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</si>
  <si>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</si>
  <si>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</si>
  <si>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</si>
  <si>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</si>
  <si>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</si>
  <si>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</si>
  <si>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</si>
  <si>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</si>
  <si>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</si>
  <si>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</si>
  <si>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</si>
  <si>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</si>
  <si>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</si>
  <si>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</si>
  <si>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</si>
  <si>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</si>
  <si>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</si>
  <si>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</si>
  <si>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</si>
  <si>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</si>
  <si>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</si>
  <si>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</si>
  <si>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</si>
  <si>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</si>
  <si>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宮崎県三股町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</si>
  <si>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</si>
  <si>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</si>
  <si>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</si>
  <si>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</si>
  <si>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</si>
  <si>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</si>
  <si>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</si>
  <si>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</si>
  <si>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</si>
  <si>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</si>
  <si>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</si>
  <si>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</si>
  <si>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</si>
  <si>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</si>
  <si>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</si>
  <si>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</si>
  <si>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</si>
  <si>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</si>
  <si>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</si>
  <si>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</si>
  <si>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</si>
  <si>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</si>
  <si>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</si>
  <si>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</si>
  <si>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</si>
  <si>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</si>
  <si>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</si>
  <si>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</si>
  <si>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</si>
  <si>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</si>
  <si>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</si>
  <si>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</si>
  <si>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</si>
  <si>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</si>
  <si>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</si>
  <si>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</si>
  <si>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</si>
  <si>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</si>
  <si>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</si>
  <si>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</si>
  <si>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</si>
  <si>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</si>
  <si>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</si>
  <si>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</si>
  <si>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</si>
  <si>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</si>
  <si>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</si>
  <si>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</si>
  <si>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</si>
  <si>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</si>
  <si>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</si>
  <si>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</si>
  <si>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</si>
  <si>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</si>
  <si>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</si>
  <si>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</si>
  <si>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</si>
  <si>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</si>
  <si>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</si>
  <si>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</si>
  <si>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</si>
  <si>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</si>
  <si>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</si>
  <si>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</si>
  <si>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</si>
  <si>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</si>
  <si>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</si>
  <si>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</si>
  <si>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</si>
  <si>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</si>
  <si>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</si>
  <si>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</si>
  <si>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</si>
  <si>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</si>
  <si>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</si>
  <si>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</si>
  <si>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</si>
  <si>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</si>
  <si>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</si>
  <si>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</si>
  <si>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</si>
  <si>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</si>
  <si>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</si>
  <si>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</si>
  <si>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</si>
  <si>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</si>
  <si>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</si>
  <si>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</si>
  <si>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</si>
  <si>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</si>
  <si>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</si>
  <si>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</si>
  <si>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</si>
  <si>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</si>
  <si>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</si>
  <si>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</si>
  <si>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</si>
  <si>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</si>
  <si>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</si>
  <si>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</si>
  <si>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</si>
  <si>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</si>
  <si>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</si>
  <si>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</si>
  <si>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</si>
  <si>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</si>
  <si>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</si>
  <si>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</si>
  <si>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</si>
  <si>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</si>
  <si>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</si>
  <si>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</si>
  <si>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</si>
  <si>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</si>
  <si>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</si>
  <si>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</si>
  <si>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</si>
  <si>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</si>
  <si>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</si>
  <si>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</si>
  <si>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</si>
  <si>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</si>
  <si>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</si>
  <si>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</si>
  <si>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</si>
  <si>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</si>
  <si>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</si>
  <si>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</si>
  <si>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</si>
  <si>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</si>
  <si>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</si>
  <si>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</si>
  <si>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</si>
  <si>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</si>
  <si>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</si>
  <si>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</si>
  <si>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</si>
  <si>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</si>
  <si>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</si>
  <si>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</si>
  <si>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</si>
  <si>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</si>
  <si>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</si>
  <si>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</si>
  <si>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</si>
  <si>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</si>
  <si>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</si>
  <si>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</si>
  <si>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</si>
  <si>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</si>
  <si>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</si>
  <si>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</si>
  <si>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</si>
  <si>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</si>
  <si>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</si>
  <si>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宮崎県三股町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</si>
  <si>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</si>
  <si>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</si>
  <si>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</si>
  <si>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</si>
  <si>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</si>
  <si>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</si>
  <si>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</si>
  <si>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</si>
  <si>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</si>
  <si>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</si>
  <si>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</si>
  <si>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</si>
  <si>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</si>
  <si>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</si>
  <si>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</si>
  <si>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</si>
  <si>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</si>
  <si>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</si>
  <si>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</si>
  <si>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</si>
  <si>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</si>
  <si>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</si>
  <si>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</si>
  <si>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</si>
  <si>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</si>
  <si>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</si>
  <si>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</si>
  <si>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</si>
  <si>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</si>
  <si>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</si>
  <si>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</si>
  <si>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</si>
  <si>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</si>
  <si>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</si>
  <si>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</si>
  <si>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</si>
  <si>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</si>
  <si>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</si>
  <si>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</si>
  <si>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</si>
  <si>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</si>
  <si>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</si>
  <si>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</si>
  <si>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</si>
  <si>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</si>
  <si>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</si>
  <si>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</si>
  <si>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</si>
  <si>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</si>
  <si>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</si>
  <si>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</si>
  <si>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</si>
  <si>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</si>
  <si>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</si>
  <si>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</si>
  <si>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</si>
  <si>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</si>
  <si>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</si>
  <si>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</si>
  <si>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</si>
  <si>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</si>
  <si>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</si>
  <si>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</si>
  <si>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</si>
  <si>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</si>
  <si>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特定財源の額</t>
    <rPh sb="0" eb="2">
      <t>トクテイ</t>
    </rPh>
    <rPh sb="2" eb="4">
      <t>ザイゲン</t>
    </rPh>
    <rPh sb="5" eb="6">
      <t>ガク</t>
    </rPh>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</si>
  <si>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</si>
  <si>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</si>
  <si>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</si>
  <si>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</si>
  <si>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20"/>
  </si>
  <si>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</si>
  <si>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</si>
  <si>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</si>
  <si>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</si>
  <si>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</si>
  <si>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</si>
  <si>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</si>
  <si>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</si>
  <si>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</si>
  <si>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</si>
  <si>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</si>
  <si>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</si>
  <si>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</si>
  <si>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</si>
  <si>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</si>
  <si>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</si>
  <si>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</si>
  <si>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</si>
  <si>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</si>
  <si>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</si>
  <si>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</si>
  <si>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</si>
  <si>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</si>
  <si>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</si>
  <si>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</si>
  <si>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</si>
  <si>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</si>
  <si>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</si>
  <si>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</si>
  <si>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</si>
  <si>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</si>
  <si>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</si>
  <si>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</si>
  <si>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</si>
  <si>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</si>
  <si>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</si>
  <si>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</si>
  <si>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</si>
  <si>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</si>
  <si>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</si>
  <si>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</si>
  <si>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</si>
  <si>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</si>
  <si>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</si>
  <si>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</si>
  <si>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</si>
  <si>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</si>
  <si>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</si>
  <si>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</si>
  <si>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</si>
  <si>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</si>
  <si>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</si>
  <si>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</si>
  <si>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</si>
  <si>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</si>
  <si>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</si>
  <si>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</si>
  <si>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</si>
  <si>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</si>
  <si>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</si>
  <si>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</si>
  <si>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</si>
  <si>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0.68</t>
  </si>
  <si>
    <t>▲ 0.23</t>
  </si>
  <si>
    <t>一般会計</t>
  </si>
  <si>
    <t>水道事業会計</t>
  </si>
  <si>
    <t>国民健康保険特別会計</t>
  </si>
  <si>
    <t>介護保険特別会計</t>
  </si>
  <si>
    <t>公共下水道事業特別会計</t>
  </si>
  <si>
    <t>後期高齢者医療保険特別会計</t>
  </si>
  <si>
    <t>介護サービス事業特別会計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</si>
  <si>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</si>
  <si>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</si>
  <si>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</si>
  <si>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</si>
  <si>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</si>
  <si>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</si>
  <si>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</si>
  <si>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</si>
  <si>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</si>
  <si>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phoneticPr fontId="5"/>
  </si>
  <si>
    <t>交流拠点施設整備基金</t>
    <phoneticPr fontId="5"/>
  </si>
  <si>
    <t>衛生センター施設整備基金</t>
    <phoneticPr fontId="5"/>
  </si>
  <si>
    <t>すこやか福祉基金</t>
    <phoneticPr fontId="5"/>
  </si>
  <si>
    <t>ふるさと未来基金</t>
    <rPh sb="4" eb="6">
      <t>ミライ</t>
    </rPh>
    <rPh sb="6" eb="8">
      <t>キキン</t>
    </rPh>
    <phoneticPr fontId="5"/>
  </si>
  <si>
    <t>歳出</t>
    <phoneticPr fontId="31"/>
  </si>
  <si>
    <t>形式収支</t>
    <phoneticPr fontId="31"/>
  </si>
  <si>
    <t>実質収支</t>
    <phoneticPr fontId="31"/>
  </si>
  <si>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</si>
  <si>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</si>
  <si>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</si>
  <si>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</si>
  <si>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</si>
  <si>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</si>
  <si>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</si>
  <si>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</si>
  <si>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</si>
  <si>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三股町土地開発公社</t>
    <phoneticPr fontId="2"/>
  </si>
  <si>
    <t>-</t>
    <phoneticPr fontId="2"/>
  </si>
  <si>
    <t>-</t>
    <phoneticPr fontId="2"/>
  </si>
  <si>
    <t>-</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</si>
  <si>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</si>
  <si>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</si>
  <si>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</si>
  <si>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</si>
  <si>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</si>
  <si>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</si>
  <si>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</si>
  <si>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</si>
  <si>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</si>
  <si>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</si>
  <si>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介護保険特別会計</t>
    <phoneticPr fontId="5"/>
  </si>
  <si>
    <t>後期高齢者医療保険特別会計</t>
    <phoneticPr fontId="5"/>
  </si>
  <si>
    <t>介護サービス事業特別会計</t>
    <phoneticPr fontId="5"/>
  </si>
  <si>
    <t>水道事業会計</t>
    <phoneticPr fontId="5"/>
  </si>
  <si>
    <t>-</t>
    <phoneticPr fontId="2"/>
  </si>
  <si>
    <t>法適用企業</t>
    <phoneticPr fontId="5"/>
  </si>
  <si>
    <t>公共下水道事業特別会計</t>
    <phoneticPr fontId="5"/>
  </si>
  <si>
    <t>法非適用企業</t>
    <phoneticPr fontId="5"/>
  </si>
  <si>
    <t>農業集落排水事業特別会計</t>
    <phoneticPr fontId="5"/>
  </si>
  <si>
    <t>-</t>
    <phoneticPr fontId="5"/>
  </si>
  <si>
    <t>総収益
（歳入）</t>
    <phoneticPr fontId="5"/>
  </si>
  <si>
    <t>純損益
（形式収支）</t>
    <phoneticPr fontId="5"/>
  </si>
  <si>
    <t>他会計等
からの
繰入金</t>
    <phoneticPr fontId="5"/>
  </si>
  <si>
    <t>左のうち
一般会計等
負担見込額</t>
    <phoneticPr fontId="5"/>
  </si>
  <si>
    <t>宮崎県市町村総合事務組合（一般会計）</t>
  </si>
  <si>
    <t>宮崎県市町村総合事務組合（市町村交通災害共済事業特別会計）</t>
  </si>
  <si>
    <t>宮崎県後期高齢者医療広域連合（一般会計）</t>
  </si>
  <si>
    <t>-</t>
    <phoneticPr fontId="2"/>
  </si>
  <si>
    <t>宮崎県後期高齢者医療広域連合（後期高齢者医療特別会計）</t>
  </si>
  <si>
    <t>宮崎県市町村総合事務組合（自治会館管理運営特別会計）</t>
    <rPh sb="13" eb="17">
      <t>ジチカイカン</t>
    </rPh>
    <rPh sb="17" eb="21">
      <t>カンリウンエイ</t>
    </rPh>
    <rPh sb="21" eb="25">
      <t>トクベツカイケイ</t>
    </rPh>
    <phoneticPr fontId="18"/>
  </si>
  <si>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</si>
  <si>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</si>
  <si>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</si>
  <si>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</si>
  <si>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</si>
  <si>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</si>
  <si>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</si>
  <si>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</si>
  <si>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</si>
  <si>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公共下水道事業特別会計</t>
    <phoneticPr fontId="5"/>
  </si>
  <si>
    <t>農業集落排水事業特別会計</t>
    <phoneticPr fontId="5"/>
  </si>
  <si>
    <t>水道事業会計</t>
    <phoneticPr fontId="5"/>
  </si>
  <si>
    <t>(Ｆ)</t>
    <phoneticPr fontId="5"/>
  </si>
  <si>
    <t>介護サービス事業特別会計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</si>
  <si>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</si>
  <si>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</si>
  <si>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</si>
  <si>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</si>
  <si>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</si>
  <si>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</si>
  <si>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</si>
  <si>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</si>
  <si>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歳入総額</t>
    <phoneticPr fontId="25"/>
  </si>
  <si>
    <t>×</t>
    <phoneticPr fontId="5"/>
  </si>
  <si>
    <t>歳出総額</t>
    <phoneticPr fontId="25"/>
  </si>
  <si>
    <t>三股町</t>
    <phoneticPr fontId="5"/>
  </si>
  <si>
    <t>2-2</t>
    <phoneticPr fontId="5"/>
  </si>
  <si>
    <t>歳入歳出差引</t>
    <phoneticPr fontId="25"/>
  </si>
  <si>
    <t>　　(※1)</t>
    <phoneticPr fontId="5"/>
  </si>
  <si>
    <t>×</t>
    <phoneticPr fontId="5"/>
  </si>
  <si>
    <t>翌年度に繰越すべき財源</t>
    <phoneticPr fontId="5"/>
  </si>
  <si>
    <t>×</t>
    <phoneticPr fontId="5"/>
  </si>
  <si>
    <t>実質収支</t>
    <phoneticPr fontId="25"/>
  </si>
  <si>
    <t>単年度収支</t>
    <phoneticPr fontId="25"/>
  </si>
  <si>
    <t>×</t>
    <phoneticPr fontId="5"/>
  </si>
  <si>
    <t>積立金</t>
    <phoneticPr fontId="25"/>
  </si>
  <si>
    <t>健全化判断比率</t>
    <phoneticPr fontId="5"/>
  </si>
  <si>
    <t>0.7</t>
    <phoneticPr fontId="5"/>
  </si>
  <si>
    <t>繰上償還金</t>
    <phoneticPr fontId="25"/>
  </si>
  <si>
    <t>-</t>
    <phoneticPr fontId="5"/>
  </si>
  <si>
    <t>○</t>
    <phoneticPr fontId="5"/>
  </si>
  <si>
    <t>積立金取崩し額</t>
    <phoneticPr fontId="25"/>
  </si>
  <si>
    <t>-</t>
    <phoneticPr fontId="5"/>
  </si>
  <si>
    <t>うち日本人(人)</t>
    <phoneticPr fontId="5"/>
  </si>
  <si>
    <t>実質単年度収支</t>
    <phoneticPr fontId="25"/>
  </si>
  <si>
    <t>令03.01.01(人)</t>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</si>
  <si>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</si>
  <si>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</si>
  <si>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0.3</t>
    <phoneticPr fontId="5"/>
  </si>
  <si>
    <t>基準財政需要額</t>
    <phoneticPr fontId="25"/>
  </si>
  <si>
    <t>うち日本人(％)</t>
    <phoneticPr fontId="5"/>
  </si>
  <si>
    <t>標準税収入額等</t>
    <phoneticPr fontId="25"/>
  </si>
  <si>
    <t>地方債現在高（臨時財政対策債除き）</t>
    <phoneticPr fontId="5"/>
  </si>
  <si>
    <t>教育長</t>
    <phoneticPr fontId="5"/>
  </si>
  <si>
    <t>*</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</si>
  <si>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</si>
  <si>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</si>
  <si>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</si>
  <si>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</si>
  <si>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</si>
  <si>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※1：経常収支比率の( )内の数値は、「減収補塡債（特例分）」「猶予特例債」及び「臨時財政対策債」を除いて算出したものである。</t>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</si>
  <si>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</si>
  <si>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</si>
  <si>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</si>
  <si>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</si>
  <si>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べて非常に高い状況にある。今後、老朽化対策により将来負担が増える可能性が高いため、財政健全化と公共施設マネジメントを両輪で取り組み、個別計画に基づく施設の更新・改修を行い、将来負担比率の上昇を抑えながら、有形固定資産減価償却率の数値改善に努め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</si>
  <si>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</si>
  <si>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</si>
  <si>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</si>
  <si>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</si>
  <si>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</si>
  <si>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</si>
  <si>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</si>
  <si>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よりも低い状況が続いている。将来負担比率についても類似団体と比較して低い水準であり、マイナス計上となっている。これは、地方債新規発行額をその年の公債費元金償還額以内に設定し、新規発行を抑制することで将来負担額が増えるのを抑え、将来の大型の普通建設事業に備えた基金の積立をするなどし、充当可能財源を増やすことで、将来負担比率を下げてきた成果といえる。しかしながら、今後も老朽化した施設の更新・改修が見込まれるほか、大型普通建設事業が計画されていることもあり、元利償還金は増加することが見込まれる。普通建設事業等は、補助金や計画的な基金造成など財源の確保に努めるとともに、費用対効果や必要性、内容等について十分な検討を行ったうえで実施するなど、地方債の発行を極力抑えていく取組みが必要である。</t>
    <phoneticPr fontId="2"/>
  </si>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</sst>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6CC-4E7C-814F-0BBEC79644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43120</c:v>
                </c:pt>
                <c:pt idx="1">
                  <c:v>48718</c:v>
                </c:pt>
                <c:pt idx="2">
                  <c:v>34493</c:v>
                </c:pt>
                <c:pt idx="3">
                  <c:v>31278</c:v>
                </c:pt>
                <c:pt idx="4">
                  <c:v>28163</c:v>
                </c:pt>
              </c:numCache>
            </c:numRef>
          </c:val>
          <c:smooth val="0"/>
          <c:extLst>
            <c:ext xmlns:c16="http://schemas.microsoft.com/office/drawing/2014/chart" uri="{C3380CC4-5D6E-409C-BE32-E72D297353CC}">
              <c16:uniqueId val="{00000001-26CC-4E7C-814F-0BBEC7964432}"/>
            </c:ext>
          </c:extLst>
        </c:ser>
        <c:dLbls>
          <c:showLegendKey val="0"/>
          <c:showVal val="0"/>
          <c:showCatName val="0"/>
          <c:showSerName val="0"/>
          <c:showPercent val="0"/>
          <c:showBubbleSize val="0"/>
        </c:dLbls>
        <c:marker val="1"/>
        <c:smooth val="0"/>
        <c:axId val="143950008"/>
        <c:axId val="143951184"/>
      </c:lineChart>
      <c:catAx>
        <c:axId val="143950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51184"/>
        <c:crosses val="autoZero"/>
        <c:auto val="1"/>
        <c:lblAlgn val="ctr"/>
        <c:lblOffset val="100"/>
        <c:tickLblSkip val="1"/>
        <c:tickMarkSkip val="1"/>
        <c:noMultiLvlLbl val="0"/>
      </c:catAx>
      <c:valAx>
        <c:axId val="1439511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50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4.6500000000000004</c:v>
                </c:pt>
                <c:pt idx="1">
                  <c:v>5.0599999999999996</c:v>
                </c:pt>
                <c:pt idx="2">
                  <c:v>4.8600000000000003</c:v>
                </c:pt>
                <c:pt idx="3">
                  <c:v>6.4</c:v>
                </c:pt>
                <c:pt idx="4">
                  <c:v>7.59</c:v>
                </c:pt>
              </c:numCache>
            </c:numRef>
          </c:val>
          <c:extLst>
            <c:ext xmlns:c16="http://schemas.microsoft.com/office/drawing/2014/chart" uri="{C3380CC4-5D6E-409C-BE32-E72D297353CC}">
              <c16:uniqueId val="{00000000-048E-4EB3-8BA9-F3C871D577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32.28</c:v>
                </c:pt>
                <c:pt idx="1">
                  <c:v>30.63</c:v>
                </c:pt>
                <c:pt idx="2">
                  <c:v>30.13</c:v>
                </c:pt>
                <c:pt idx="3">
                  <c:v>27.92</c:v>
                </c:pt>
                <c:pt idx="4">
                  <c:v>26.19</c:v>
                </c:pt>
              </c:numCache>
            </c:numRef>
          </c:val>
          <c:extLst>
            <c:ext xmlns:c16="http://schemas.microsoft.com/office/drawing/2014/chart" uri="{C3380CC4-5D6E-409C-BE32-E72D297353CC}">
              <c16:uniqueId val="{00000001-048E-4EB3-8BA9-F3C871D57760}"/>
            </c:ext>
          </c:extLst>
        </c:ser>
        <c:dLbls>
          <c:showLegendKey val="0"/>
          <c:showVal val="0"/>
          <c:showCatName val="0"/>
          <c:showSerName val="0"/>
          <c:showPercent val="0"/>
          <c:showBubbleSize val="0"/>
        </c:dLbls>
        <c:gapWidth val="250"/>
        <c:overlap val="100"/>
        <c:axId val="143947264"/>
        <c:axId val="143949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1.1200000000000001</c:v>
                </c:pt>
                <c:pt idx="1">
                  <c:v>-0.68</c:v>
                </c:pt>
                <c:pt idx="2">
                  <c:v>-0.23</c:v>
                </c:pt>
                <c:pt idx="3">
                  <c:v>0.76</c:v>
                </c:pt>
                <c:pt idx="4">
                  <c:v>1.65</c:v>
                </c:pt>
              </c:numCache>
            </c:numRef>
          </c:val>
          <c:smooth val="0"/>
          <c:extLst>
            <c:ext xmlns:c16="http://schemas.microsoft.com/office/drawing/2014/chart" uri="{C3380CC4-5D6E-409C-BE32-E72D297353CC}">
              <c16:uniqueId val="{00000002-048E-4EB3-8BA9-F3C871D57760}"/>
            </c:ext>
          </c:extLst>
        </c:ser>
        <c:dLbls>
          <c:showLegendKey val="0"/>
          <c:showVal val="0"/>
          <c:showCatName val="0"/>
          <c:showSerName val="0"/>
          <c:showPercent val="0"/>
          <c:showBubbleSize val="0"/>
        </c:dLbls>
        <c:marker val="1"/>
        <c:smooth val="0"/>
        <c:axId val="143947264"/>
        <c:axId val="143949616"/>
      </c:lineChart>
      <c:catAx>
        <c:axId val="14394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949616"/>
        <c:crosses val="autoZero"/>
        <c:auto val="1"/>
        <c:lblAlgn val="ctr"/>
        <c:lblOffset val="100"/>
        <c:tickLblSkip val="1"/>
        <c:tickMarkSkip val="1"/>
        <c:noMultiLvlLbl val="0"/>
      </c:catAx>
      <c:valAx>
        <c:axId val="14394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4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FF-4D5D-A1A8-3C7BC3146A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FF-4D5D-A1A8-3C7BC3146A40}"/>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2-EFFF-4D5D-A1A8-3C7BC3146A40}"/>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0.01</c:v>
                </c:pt>
                <c:pt idx="4">
                  <c:v>#N/A</c:v>
                </c:pt>
                <c:pt idx="5">
                  <c:v>0.02</c:v>
                </c:pt>
                <c:pt idx="6">
                  <c:v>#N/A</c:v>
                </c:pt>
                <c:pt idx="7">
                  <c:v>0.04</c:v>
                </c:pt>
                <c:pt idx="8">
                  <c:v>#N/A</c:v>
                </c:pt>
                <c:pt idx="9">
                  <c:v>0.01</c:v>
                </c:pt>
              </c:numCache>
            </c:numRef>
          </c:val>
          <c:extLst>
            <c:ext xmlns:c16="http://schemas.microsoft.com/office/drawing/2014/chart" uri="{C3380CC4-5D6E-409C-BE32-E72D297353CC}">
              <c16:uniqueId val="{00000003-EFFF-4D5D-A1A8-3C7BC3146A40}"/>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EFFF-4D5D-A1A8-3C7BC3146A4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0.11</c:v>
                </c:pt>
                <c:pt idx="4">
                  <c:v>#N/A</c:v>
                </c:pt>
                <c:pt idx="5">
                  <c:v>0.06</c:v>
                </c:pt>
                <c:pt idx="6">
                  <c:v>#N/A</c:v>
                </c:pt>
                <c:pt idx="7">
                  <c:v>0.03</c:v>
                </c:pt>
                <c:pt idx="8">
                  <c:v>#N/A</c:v>
                </c:pt>
                <c:pt idx="9">
                  <c:v>0.1</c:v>
                </c:pt>
              </c:numCache>
            </c:numRef>
          </c:val>
          <c:extLst>
            <c:ext xmlns:c16="http://schemas.microsoft.com/office/drawing/2014/chart" uri="{C3380CC4-5D6E-409C-BE32-E72D297353CC}">
              <c16:uniqueId val="{00000005-EFFF-4D5D-A1A8-3C7BC3146A4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0.57999999999999996</c:v>
                </c:pt>
                <c:pt idx="2">
                  <c:v>#N/A</c:v>
                </c:pt>
                <c:pt idx="3">
                  <c:v>1.52</c:v>
                </c:pt>
                <c:pt idx="4">
                  <c:v>#N/A</c:v>
                </c:pt>
                <c:pt idx="5">
                  <c:v>1.41</c:v>
                </c:pt>
                <c:pt idx="6">
                  <c:v>#N/A</c:v>
                </c:pt>
                <c:pt idx="7">
                  <c:v>2.62</c:v>
                </c:pt>
                <c:pt idx="8">
                  <c:v>#N/A</c:v>
                </c:pt>
                <c:pt idx="9">
                  <c:v>1.81</c:v>
                </c:pt>
              </c:numCache>
            </c:numRef>
          </c:val>
          <c:extLst>
            <c:ext xmlns:c16="http://schemas.microsoft.com/office/drawing/2014/chart" uri="{C3380CC4-5D6E-409C-BE32-E72D297353CC}">
              <c16:uniqueId val="{00000006-EFFF-4D5D-A1A8-3C7BC3146A4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4.68</c:v>
                </c:pt>
                <c:pt idx="2">
                  <c:v>#N/A</c:v>
                </c:pt>
                <c:pt idx="3">
                  <c:v>4.5199999999999996</c:v>
                </c:pt>
                <c:pt idx="4">
                  <c:v>#N/A</c:v>
                </c:pt>
                <c:pt idx="5">
                  <c:v>3.79</c:v>
                </c:pt>
                <c:pt idx="6">
                  <c:v>#N/A</c:v>
                </c:pt>
                <c:pt idx="7">
                  <c:v>3.26</c:v>
                </c:pt>
                <c:pt idx="8">
                  <c:v>#N/A</c:v>
                </c:pt>
                <c:pt idx="9">
                  <c:v>3.39</c:v>
                </c:pt>
              </c:numCache>
            </c:numRef>
          </c:val>
          <c:extLst>
            <c:ext xmlns:c16="http://schemas.microsoft.com/office/drawing/2014/chart" uri="{C3380CC4-5D6E-409C-BE32-E72D297353CC}">
              <c16:uniqueId val="{00000007-EFFF-4D5D-A1A8-3C7BC3146A4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6.59</c:v>
                </c:pt>
                <c:pt idx="2">
                  <c:v>#N/A</c:v>
                </c:pt>
                <c:pt idx="3">
                  <c:v>6.55</c:v>
                </c:pt>
                <c:pt idx="4">
                  <c:v>#N/A</c:v>
                </c:pt>
                <c:pt idx="5">
                  <c:v>6.48</c:v>
                </c:pt>
                <c:pt idx="6">
                  <c:v>#N/A</c:v>
                </c:pt>
                <c:pt idx="7">
                  <c:v>6.31</c:v>
                </c:pt>
                <c:pt idx="8">
                  <c:v>#N/A</c:v>
                </c:pt>
                <c:pt idx="9">
                  <c:v>6.07</c:v>
                </c:pt>
              </c:numCache>
            </c:numRef>
          </c:val>
          <c:extLst>
            <c:ext xmlns:c16="http://schemas.microsoft.com/office/drawing/2014/chart" uri="{C3380CC4-5D6E-409C-BE32-E72D297353CC}">
              <c16:uniqueId val="{00000008-EFFF-4D5D-A1A8-3C7BC3146A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4.6500000000000004</c:v>
                </c:pt>
                <c:pt idx="2">
                  <c:v>#N/A</c:v>
                </c:pt>
                <c:pt idx="3">
                  <c:v>5.05</c:v>
                </c:pt>
                <c:pt idx="4">
                  <c:v>#N/A</c:v>
                </c:pt>
                <c:pt idx="5">
                  <c:v>4.8499999999999996</c:v>
                </c:pt>
                <c:pt idx="6">
                  <c:v>#N/A</c:v>
                </c:pt>
                <c:pt idx="7">
                  <c:v>6.39</c:v>
                </c:pt>
                <c:pt idx="8">
                  <c:v>#N/A</c:v>
                </c:pt>
                <c:pt idx="9">
                  <c:v>7.59</c:v>
                </c:pt>
              </c:numCache>
            </c:numRef>
          </c:val>
          <c:extLst>
            <c:ext xmlns:c16="http://schemas.microsoft.com/office/drawing/2014/chart" uri="{C3380CC4-5D6E-409C-BE32-E72D297353CC}">
              <c16:uniqueId val="{00000009-EFFF-4D5D-A1A8-3C7BC3146A40}"/>
            </c:ext>
          </c:extLst>
        </c:ser>
        <c:dLbls>
          <c:showLegendKey val="0"/>
          <c:showVal val="0"/>
          <c:showCatName val="0"/>
          <c:showSerName val="0"/>
          <c:showPercent val="0"/>
          <c:showBubbleSize val="0"/>
        </c:dLbls>
        <c:gapWidth val="150"/>
        <c:overlap val="100"/>
        <c:axId val="143950400"/>
        <c:axId val="143950792"/>
      </c:barChart>
      <c:catAx>
        <c:axId val="1439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50792"/>
        <c:crosses val="autoZero"/>
        <c:auto val="1"/>
        <c:lblAlgn val="ctr"/>
        <c:lblOffset val="100"/>
        <c:tickLblSkip val="1"/>
        <c:tickMarkSkip val="1"/>
        <c:noMultiLvlLbl val="0"/>
      </c:catAx>
      <c:valAx>
        <c:axId val="143950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50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577</c:v>
                </c:pt>
                <c:pt idx="5">
                  <c:v>570</c:v>
                </c:pt>
                <c:pt idx="8">
                  <c:v>590</c:v>
                </c:pt>
                <c:pt idx="11">
                  <c:v>574</c:v>
                </c:pt>
                <c:pt idx="14">
                  <c:v>576</c:v>
                </c:pt>
              </c:numCache>
            </c:numRef>
          </c:val>
          <c:extLst>
            <c:ext xmlns:c16="http://schemas.microsoft.com/office/drawing/2014/chart" uri="{C3380CC4-5D6E-409C-BE32-E72D297353CC}">
              <c16:uniqueId val="{00000000-B87E-47DC-A6A3-19767C96AA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87E-47DC-A6A3-19767C96AA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2-B87E-47DC-A6A3-19767C96AA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7E-47DC-A6A3-19767C96AA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138</c:v>
                </c:pt>
                <c:pt idx="3">
                  <c:v>131</c:v>
                </c:pt>
                <c:pt idx="6">
                  <c:v>144</c:v>
                </c:pt>
                <c:pt idx="9">
                  <c:v>152</c:v>
                </c:pt>
                <c:pt idx="12">
                  <c:v>143</c:v>
                </c:pt>
              </c:numCache>
            </c:numRef>
          </c:val>
          <c:extLst>
            <c:ext xmlns:c16="http://schemas.microsoft.com/office/drawing/2014/chart" uri="{C3380CC4-5D6E-409C-BE32-E72D297353CC}">
              <c16:uniqueId val="{00000004-B87E-47DC-A6A3-19767C96AA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7E-47DC-A6A3-19767C96AA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87E-47DC-A6A3-19767C96AA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643</c:v>
                </c:pt>
                <c:pt idx="3">
                  <c:v>660</c:v>
                </c:pt>
                <c:pt idx="6">
                  <c:v>705</c:v>
                </c:pt>
                <c:pt idx="9">
                  <c:v>728</c:v>
                </c:pt>
                <c:pt idx="12">
                  <c:v>766</c:v>
                </c:pt>
              </c:numCache>
            </c:numRef>
          </c:val>
          <c:extLst>
            <c:ext xmlns:c16="http://schemas.microsoft.com/office/drawing/2014/chart" uri="{C3380CC4-5D6E-409C-BE32-E72D297353CC}">
              <c16:uniqueId val="{00000007-B87E-47DC-A6A3-19767C96AA84}"/>
            </c:ext>
          </c:extLst>
        </c:ser>
        <c:dLbls>
          <c:showLegendKey val="0"/>
          <c:showVal val="0"/>
          <c:showCatName val="0"/>
          <c:showSerName val="0"/>
          <c:showPercent val="0"/>
          <c:showBubbleSize val="0"/>
        </c:dLbls>
        <c:gapWidth val="100"/>
        <c:overlap val="100"/>
        <c:axId val="143948440"/>
        <c:axId val="14395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208</c:v>
                </c:pt>
                <c:pt idx="2">
                  <c:v>#N/A</c:v>
                </c:pt>
                <c:pt idx="3">
                  <c:v>#N/A</c:v>
                </c:pt>
                <c:pt idx="4">
                  <c:v>225</c:v>
                </c:pt>
                <c:pt idx="5">
                  <c:v>#N/A</c:v>
                </c:pt>
                <c:pt idx="6">
                  <c:v>#N/A</c:v>
                </c:pt>
                <c:pt idx="7">
                  <c:v>259</c:v>
                </c:pt>
                <c:pt idx="8">
                  <c:v>#N/A</c:v>
                </c:pt>
                <c:pt idx="9">
                  <c:v>#N/A</c:v>
                </c:pt>
                <c:pt idx="10">
                  <c:v>306</c:v>
                </c:pt>
                <c:pt idx="11">
                  <c:v>#N/A</c:v>
                </c:pt>
                <c:pt idx="12">
                  <c:v>#N/A</c:v>
                </c:pt>
                <c:pt idx="13">
                  <c:v>333</c:v>
                </c:pt>
                <c:pt idx="14">
                  <c:v>#N/A</c:v>
                </c:pt>
              </c:numCache>
            </c:numRef>
          </c:val>
          <c:smooth val="0"/>
          <c:extLst>
            <c:ext xmlns:c16="http://schemas.microsoft.com/office/drawing/2014/chart" uri="{C3380CC4-5D6E-409C-BE32-E72D297353CC}">
              <c16:uniqueId val="{00000008-B87E-47DC-A6A3-19767C96AA84}"/>
            </c:ext>
          </c:extLst>
        </c:ser>
        <c:dLbls>
          <c:showLegendKey val="0"/>
          <c:showVal val="0"/>
          <c:showCatName val="0"/>
          <c:showSerName val="0"/>
          <c:showPercent val="0"/>
          <c:showBubbleSize val="0"/>
        </c:dLbls>
        <c:marker val="1"/>
        <c:smooth val="0"/>
        <c:axId val="143948440"/>
        <c:axId val="143952752"/>
      </c:lineChart>
      <c:catAx>
        <c:axId val="14394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52752"/>
        <c:crosses val="autoZero"/>
        <c:auto val="1"/>
        <c:lblAlgn val="ctr"/>
        <c:lblOffset val="100"/>
        <c:tickLblSkip val="1"/>
        <c:tickMarkSkip val="1"/>
        <c:noMultiLvlLbl val="0"/>
      </c:catAx>
      <c:valAx>
        <c:axId val="14395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4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6338</c:v>
                </c:pt>
                <c:pt idx="5">
                  <c:v>6337</c:v>
                </c:pt>
                <c:pt idx="8">
                  <c:v>6280</c:v>
                </c:pt>
                <c:pt idx="11">
                  <c:v>6271</c:v>
                </c:pt>
                <c:pt idx="14">
                  <c:v>6195</c:v>
                </c:pt>
              </c:numCache>
            </c:numRef>
          </c:val>
          <c:extLst>
            <c:ext xmlns:c16="http://schemas.microsoft.com/office/drawing/2014/chart" uri="{C3380CC4-5D6E-409C-BE32-E72D297353CC}">
              <c16:uniqueId val="{00000000-AFF1-4A5C-B10C-0E32DCCCAF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906</c:v>
                </c:pt>
                <c:pt idx="5">
                  <c:v>845</c:v>
                </c:pt>
                <c:pt idx="8">
                  <c:v>798</c:v>
                </c:pt>
                <c:pt idx="11">
                  <c:v>675</c:v>
                </c:pt>
                <c:pt idx="14">
                  <c:v>696</c:v>
                </c:pt>
              </c:numCache>
            </c:numRef>
          </c:val>
          <c:extLst>
            <c:ext xmlns:c16="http://schemas.microsoft.com/office/drawing/2014/chart" uri="{C3380CC4-5D6E-409C-BE32-E72D297353CC}">
              <c16:uniqueId val="{00000001-AFF1-4A5C-B10C-0E32DCCCAF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4464</c:v>
                </c:pt>
                <c:pt idx="5">
                  <c:v>4424</c:v>
                </c:pt>
                <c:pt idx="8">
                  <c:v>4501</c:v>
                </c:pt>
                <c:pt idx="11">
                  <c:v>4514</c:v>
                </c:pt>
                <c:pt idx="14">
                  <c:v>5451</c:v>
                </c:pt>
              </c:numCache>
            </c:numRef>
          </c:val>
          <c:extLst>
            <c:ext xmlns:c16="http://schemas.microsoft.com/office/drawing/2014/chart" uri="{C3380CC4-5D6E-409C-BE32-E72D297353CC}">
              <c16:uniqueId val="{00000002-AFF1-4A5C-B10C-0E32DCCCAF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F1-4A5C-B10C-0E32DCCCAF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F1-4A5C-B10C-0E32DCCCAF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F1-4A5C-B10C-0E32DCCCAF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958</c:v>
                </c:pt>
                <c:pt idx="3">
                  <c:v>892</c:v>
                </c:pt>
                <c:pt idx="6">
                  <c:v>956</c:v>
                </c:pt>
                <c:pt idx="9">
                  <c:v>1061</c:v>
                </c:pt>
                <c:pt idx="12">
                  <c:v>1216</c:v>
                </c:pt>
              </c:numCache>
            </c:numRef>
          </c:val>
          <c:extLst>
            <c:ext xmlns:c16="http://schemas.microsoft.com/office/drawing/2014/chart" uri="{C3380CC4-5D6E-409C-BE32-E72D297353CC}">
              <c16:uniqueId val="{00000006-AFF1-4A5C-B10C-0E32DCCCAF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FF1-4A5C-B10C-0E32DCCCAF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1613</c:v>
                </c:pt>
                <c:pt idx="3">
                  <c:v>1594</c:v>
                </c:pt>
                <c:pt idx="6">
                  <c:v>1727</c:v>
                </c:pt>
                <c:pt idx="9">
                  <c:v>1760</c:v>
                </c:pt>
                <c:pt idx="12">
                  <c:v>1814</c:v>
                </c:pt>
              </c:numCache>
            </c:numRef>
          </c:val>
          <c:extLst>
            <c:ext xmlns:c16="http://schemas.microsoft.com/office/drawing/2014/chart" uri="{C3380CC4-5D6E-409C-BE32-E72D297353CC}">
              <c16:uniqueId val="{00000008-AFF1-4A5C-B10C-0E32DCCCAF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c:v>
                </c:pt>
                <c:pt idx="3">
                  <c:v>3</c:v>
                </c:pt>
                <c:pt idx="6">
                  <c:v>44</c:v>
                </c:pt>
                <c:pt idx="9">
                  <c:v>44</c:v>
                </c:pt>
                <c:pt idx="12">
                  <c:v>0</c:v>
                </c:pt>
              </c:numCache>
            </c:numRef>
          </c:val>
          <c:extLst>
            <c:ext xmlns:c16="http://schemas.microsoft.com/office/drawing/2014/chart" uri="{C3380CC4-5D6E-409C-BE32-E72D297353CC}">
              <c16:uniqueId val="{00000009-AFF1-4A5C-B10C-0E32DCCCAF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7641</c:v>
                </c:pt>
                <c:pt idx="3">
                  <c:v>7787</c:v>
                </c:pt>
                <c:pt idx="6">
                  <c:v>7742</c:v>
                </c:pt>
                <c:pt idx="9">
                  <c:v>7557</c:v>
                </c:pt>
                <c:pt idx="12">
                  <c:v>7403</c:v>
                </c:pt>
              </c:numCache>
            </c:numRef>
          </c:val>
          <c:extLst>
            <c:ext xmlns:c16="http://schemas.microsoft.com/office/drawing/2014/chart" uri="{C3380CC4-5D6E-409C-BE32-E72D297353CC}">
              <c16:uniqueId val="{0000000A-AFF1-4A5C-B10C-0E32DCCCAFA9}"/>
            </c:ext>
          </c:extLst>
        </c:ser>
        <c:dLbls>
          <c:showLegendKey val="0"/>
          <c:showVal val="0"/>
          <c:showCatName val="0"/>
          <c:showSerName val="0"/>
          <c:showPercent val="0"/>
          <c:showBubbleSize val="0"/>
        </c:dLbls>
        <c:gapWidth val="100"/>
        <c:overlap val="100"/>
        <c:axId val="495254888"/>
        <c:axId val="495251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FF1-4A5C-B10C-0E32DCCCAFA9}"/>
            </c:ext>
          </c:extLst>
        </c:ser>
        <c:dLbls>
          <c:showLegendKey val="0"/>
          <c:showVal val="0"/>
          <c:showCatName val="0"/>
          <c:showSerName val="0"/>
          <c:showPercent val="0"/>
          <c:showBubbleSize val="0"/>
        </c:dLbls>
        <c:marker val="1"/>
        <c:smooth val="0"/>
        <c:axId val="495254888"/>
        <c:axId val="495251752"/>
      </c:lineChart>
      <c:catAx>
        <c:axId val="49525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251752"/>
        <c:crosses val="autoZero"/>
        <c:auto val="1"/>
        <c:lblAlgn val="ctr"/>
        <c:lblOffset val="100"/>
        <c:tickLblSkip val="1"/>
        <c:tickMarkSkip val="1"/>
        <c:noMultiLvlLbl val="0"/>
      </c:catAx>
      <c:valAx>
        <c:axId val="495251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25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1738</c:v>
                </c:pt>
                <c:pt idx="1">
                  <c:v>1679</c:v>
                </c:pt>
                <c:pt idx="2">
                  <c:v>1682</c:v>
                </c:pt>
              </c:numCache>
            </c:numRef>
          </c:val>
          <c:extLst>
            <c:ext xmlns:c16="http://schemas.microsoft.com/office/drawing/2014/chart" uri="{C3380CC4-5D6E-409C-BE32-E72D297353CC}">
              <c16:uniqueId val="{00000000-5D65-4D11-9C5B-98B218F549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174</c:v>
                </c:pt>
                <c:pt idx="1">
                  <c:v>153</c:v>
                </c:pt>
                <c:pt idx="2">
                  <c:v>219</c:v>
                </c:pt>
              </c:numCache>
            </c:numRef>
          </c:val>
          <c:extLst>
            <c:ext xmlns:c16="http://schemas.microsoft.com/office/drawing/2014/chart" uri="{C3380CC4-5D6E-409C-BE32-E72D297353CC}">
              <c16:uniqueId val="{00000001-5D65-4D11-9C5B-98B218F549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2125</c:v>
                </c:pt>
                <c:pt idx="1">
                  <c:v>2215</c:v>
                </c:pt>
                <c:pt idx="2">
                  <c:v>2988</c:v>
                </c:pt>
              </c:numCache>
            </c:numRef>
          </c:val>
          <c:extLst>
            <c:ext xmlns:c16="http://schemas.microsoft.com/office/drawing/2014/chart" uri="{C3380CC4-5D6E-409C-BE32-E72D297353CC}">
              <c16:uniqueId val="{00000002-5D65-4D11-9C5B-98B218F5497D}"/>
            </c:ext>
          </c:extLst>
        </c:ser>
        <c:dLbls>
          <c:showLegendKey val="0"/>
          <c:showVal val="0"/>
          <c:showCatName val="0"/>
          <c:showSerName val="0"/>
          <c:showPercent val="0"/>
          <c:showBubbleSize val="0"/>
        </c:dLbls>
        <c:gapWidth val="120"/>
        <c:overlap val="100"/>
        <c:axId val="495252536"/>
        <c:axId val="495253712"/>
      </c:barChart>
      <c:catAx>
        <c:axId val="495252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253712"/>
        <c:crosses val="autoZero"/>
        <c:auto val="1"/>
        <c:lblAlgn val="ctr"/>
        <c:lblOffset val="100"/>
        <c:tickLblSkip val="1"/>
        <c:tickMarkSkip val="1"/>
        <c:noMultiLvlLbl val="0"/>
      </c:catAx>
      <c:valAx>
        <c:axId val="495253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252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{8F2531B9-CC7C-4E0D-B942-9AAB1B97A292}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D49-4BE8-B005-81EAB22659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{ECEF62A2-65EE-4ED1-8575-DF32C676C9E9}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49-4BE8-B005-81EAB22659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{A105A9D6-9899-4EF1-B3F3-2444BF93A6DC}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49-4BE8-B005-81EAB22659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{E13260D4-A18B-4137-94BA-AA71C04BE827}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49-4BE8-B005-81EAB22659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{1F1EC11B-4458-42E0-9C71-D3E8F6B4ADDF}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49-4BE8-B005-81EAB22659A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{01DED3BC-27D9-46B2-B554-C36D632D7E79}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D49-4BE8-B005-81EAB22659A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{10A40C49-7955-4517-B560-D222FE8B9D19}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D49-4BE8-B005-81EAB22659A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{A04469C7-A20D-42FE-A35D-DEA65D6E7D7B}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D49-4BE8-B005-81EAB22659A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{6CCEDFE4-2D8C-4FF6-8D42-55224C8A74A9}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D49-4BE8-B005-81EAB22659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c:v>
                </c:pt>
                <c:pt idx="8">
                  <c:v>67.2</c:v>
                </c:pt>
                <c:pt idx="16">
                  <c:v>68.5</c:v>
                </c:pt>
                <c:pt idx="24">
                  <c:v>69.8</c:v>
                </c:pt>
                <c:pt idx="32">
                  <c:v>71.2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D49-4BE8-B005-81EAB22659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{95B0ADCA-3EBD-4675-9D9D-89D4042058B6}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D49-4BE8-B005-81EAB22659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{FD5D6ED4-93E1-4AAB-B801-8007ACBF705B}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49-4BE8-B005-81EAB22659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{2EEA8BEF-8ECF-4E10-A631-B1EB71A017A3}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49-4BE8-B005-81EAB22659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{42B2F028-F0B4-4A83-9BD5-3D6180E61728}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49-4BE8-B005-81EAB22659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{F17EA635-B0F1-4B5E-9530-52A9B707EE12}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49-4BE8-B005-81EAB22659A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{410B695C-4074-4EE3-8F55-290DFF9BB57E}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D49-4BE8-B005-81EAB22659A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{3771DAFC-78FE-4C70-A853-568ED8BD6716}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D49-4BE8-B005-81EAB22659A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{0B9D2C75-0570-4E54-ABD9-59835C262556}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D49-4BE8-B005-81EAB22659A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{FE2A2D93-5B5D-4C2F-8592-21D3160EFC01}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D49-4BE8-B005-81EAB22659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BD49-4BE8-B005-81EAB22659A0}"/>
            </c:ext>
          </c:extLst>
        </c:ser>
        <c:dLbls>
          <c:showLegendKey val="0"/>
          <c:showVal val="1"/>
          <c:showCatName val="0"/>
          <c:showSerName val="0"/>
          <c:showPercent val="0"/>
          <c:showBubbleSize val="0"/>
        </c:dLbls>
        <c:axId val="578151072"/>
        <c:axId val="578151464"/>
      </c:scatterChart>
      <c:valAx>
        <c:axId val="578151072"/>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8151464"/>
        <c:crosses val="autoZero"/>
        <c:crossBetween val="midCat"/>
      </c:valAx>
      <c:valAx>
        <c:axId val="578151464"/>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8151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{E76B4A91-4CE2-4506-901C-2B6C08B42953}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A8F-4BE9-813E-67527784C6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{C7894F6C-4386-4D73-AB85-8EE22DCAA574}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8F-4BE9-813E-67527784C6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{72BE2659-96D9-4820-91EB-AEAB223A819C}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8F-4BE9-813E-67527784C6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{CAEE0204-3847-4A0E-B272-0B967C2A4DF6}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8F-4BE9-813E-67527784C6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{88404D56-622F-419B-8C7E-B2B9210EBEA2}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8F-4BE9-813E-67527784C60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{9C56F043-3901-40A9-8F36-42C53D6D70CD}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A8F-4BE9-813E-67527784C60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{2736FF29-6A92-49AF-B06C-DF763A1D4D0E}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A8F-4BE9-813E-67527784C60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{7D192879-FD5B-4C92-AEF8-60497620EBB4}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A8F-4BE9-813E-67527784C60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{04944CD7-5745-4183-A65D-1D11E445EAF9}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A8F-4BE9-813E-67527784C6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4.0999999999999996</c:v>
                </c:pt>
                <c:pt idx="16">
                  <c:v>4.4000000000000004</c:v>
                </c:pt>
                <c:pt idx="24">
                  <c:v>4.9000000000000004</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8F-4BE9-813E-67527784C6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{3242EA4E-1D81-4BE0-9252-C72F6B43B74F}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A8F-4BE9-813E-67527784C6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{8044C587-5BCE-40AE-BB13-81B79771DD27}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8F-4BE9-813E-67527784C6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{38025DCB-7940-482A-9E47-E8ACB4E1618C}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8F-4BE9-813E-67527784C6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{EC629FC4-28CD-42E5-9B7E-3D42A5949C24}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8F-4BE9-813E-67527784C6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{CA45E33E-18CD-438D-AB2C-0DBE86EE45DB}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8F-4BE9-813E-67527784C60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{84D5693D-72B0-4EFE-A2D4-AC21FEE4BED9}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A8F-4BE9-813E-67527784C60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{D70A2DBD-7985-49C9-89EB-7BDE8A308169}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A8F-4BE9-813E-67527784C60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{55158260-DEE3-46FA-B069-E3EC3E11FC6D}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A8F-4BE9-813E-67527784C60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{BB1F25E5-3C79-4EB2-A3A8-0EC17B64AFE4}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A8F-4BE9-813E-67527784C6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A8F-4BE9-813E-67527784C60D}"/>
            </c:ext>
          </c:extLst>
        </c:ser>
        <c:dLbls>
          <c:showLegendKey val="0"/>
          <c:showVal val="1"/>
          <c:showCatName val="0"/>
          <c:showSerName val="0"/>
          <c:showPercent val="0"/>
          <c:showBubbleSize val="0"/>
        </c:dLbls>
        <c:axId val="578153032"/>
        <c:axId val="578160872"/>
      </c:scatterChart>
      <c:valAx>
        <c:axId val="578153032"/>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8160872"/>
        <c:crosses val="autoZero"/>
        <c:crossBetween val="midCat"/>
      </c:valAx>
      <c:valAx>
        <c:axId val="578160872"/>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8153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元利償還金については、平成</a:t>
          </a:r>
          <a:r>
            <a:rPr kumimoji="1" lang="en-US" altLang="ja-JP" sz="900">
              <a:solidFill>
                <a:sysClr val="windowText" lastClr="000000"/>
              </a:solidFill>
              <a:effectLst/>
              <a:latin typeface="+mn-lt"/>
              <a:ea typeface="+mn-ea"/>
              <a:cs typeface="+mn-cs"/>
            </a:rPr>
            <a:t>12</a:t>
          </a:r>
          <a:r>
            <a:rPr kumimoji="1" lang="ja-JP" altLang="ja-JP" sz="900">
              <a:solidFill>
                <a:sysClr val="windowText" lastClr="000000"/>
              </a:solidFill>
              <a:effectLst/>
              <a:latin typeface="+mn-lt"/>
              <a:ea typeface="+mn-ea"/>
              <a:cs typeface="+mn-cs"/>
            </a:rPr>
            <a:t>年度借入の上米公園整備事業（</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百万円）三股町中学校プール改築事業（</a:t>
          </a:r>
          <a:r>
            <a:rPr kumimoji="1" lang="en-US" altLang="ja-JP" sz="900">
              <a:solidFill>
                <a:sysClr val="windowText" lastClr="000000"/>
              </a:solidFill>
              <a:effectLst/>
              <a:latin typeface="+mn-lt"/>
              <a:ea typeface="+mn-ea"/>
              <a:cs typeface="+mn-cs"/>
            </a:rPr>
            <a:t>5</a:t>
          </a:r>
          <a:r>
            <a:rPr kumimoji="1" lang="ja-JP" altLang="ja-JP" sz="900">
              <a:solidFill>
                <a:sysClr val="windowText" lastClr="000000"/>
              </a:solidFill>
              <a:effectLst/>
              <a:latin typeface="+mn-lt"/>
              <a:ea typeface="+mn-ea"/>
              <a:cs typeface="+mn-cs"/>
            </a:rPr>
            <a:t>百万円）などの償還が完了し、</a:t>
          </a:r>
          <a:r>
            <a:rPr kumimoji="1" lang="en-US" altLang="ja-JP" sz="900">
              <a:solidFill>
                <a:sysClr val="windowText" lastClr="000000"/>
              </a:solidFill>
              <a:effectLst/>
              <a:latin typeface="+mn-lt"/>
              <a:ea typeface="+mn-ea"/>
              <a:cs typeface="+mn-cs"/>
            </a:rPr>
            <a:t>10</a:t>
          </a:r>
          <a:r>
            <a:rPr kumimoji="1" lang="ja-JP" altLang="ja-JP" sz="900">
              <a:solidFill>
                <a:sysClr val="windowText" lastClr="000000"/>
              </a:solidFill>
              <a:effectLst/>
              <a:latin typeface="+mn-lt"/>
              <a:ea typeface="+mn-ea"/>
              <a:cs typeface="+mn-cs"/>
            </a:rPr>
            <a:t>百万円減となったが、平成</a:t>
          </a:r>
          <a:r>
            <a:rPr kumimoji="1" lang="en-US" altLang="ja-JP" sz="900">
              <a:solidFill>
                <a:sysClr val="windowText" lastClr="000000"/>
              </a:solidFill>
              <a:effectLst/>
              <a:latin typeface="+mn-lt"/>
              <a:ea typeface="+mn-ea"/>
              <a:cs typeface="+mn-cs"/>
            </a:rPr>
            <a:t>29</a:t>
          </a:r>
          <a:r>
            <a:rPr kumimoji="1" lang="ja-JP" altLang="ja-JP" sz="900">
              <a:solidFill>
                <a:sysClr val="windowText" lastClr="000000"/>
              </a:solidFill>
              <a:effectLst/>
              <a:latin typeface="+mn-lt"/>
              <a:ea typeface="+mn-ea"/>
              <a:cs typeface="+mn-cs"/>
            </a:rPr>
            <a:t>年度借入の臨時財政対策債（</a:t>
          </a:r>
          <a:r>
            <a:rPr kumimoji="1" lang="en-US" altLang="ja-JP" sz="900">
              <a:solidFill>
                <a:sysClr val="windowText" lastClr="000000"/>
              </a:solidFill>
              <a:effectLst/>
              <a:latin typeface="+mn-lt"/>
              <a:ea typeface="+mn-ea"/>
              <a:cs typeface="+mn-cs"/>
            </a:rPr>
            <a:t>16</a:t>
          </a:r>
          <a:r>
            <a:rPr kumimoji="1" lang="ja-JP" altLang="ja-JP" sz="900">
              <a:solidFill>
                <a:sysClr val="windowText" lastClr="000000"/>
              </a:solidFill>
              <a:effectLst/>
              <a:latin typeface="+mn-lt"/>
              <a:ea typeface="+mn-ea"/>
              <a:cs typeface="+mn-cs"/>
            </a:rPr>
            <a:t>百万円）、</a:t>
          </a:r>
          <a:r>
            <a:rPr kumimoji="1" lang="en-US" altLang="ja-JP" sz="900">
              <a:solidFill>
                <a:sysClr val="windowText" lastClr="000000"/>
              </a:solidFill>
              <a:effectLst/>
              <a:latin typeface="+mn-lt"/>
              <a:ea typeface="+mn-ea"/>
              <a:cs typeface="+mn-cs"/>
            </a:rPr>
            <a:t>R1</a:t>
          </a:r>
          <a:r>
            <a:rPr kumimoji="1" lang="ja-JP" altLang="ja-JP" sz="900">
              <a:solidFill>
                <a:sysClr val="windowText" lastClr="000000"/>
              </a:solidFill>
              <a:effectLst/>
              <a:latin typeface="+mn-lt"/>
              <a:ea typeface="+mn-ea"/>
              <a:cs typeface="+mn-cs"/>
            </a:rPr>
            <a:t>年度借入の小中学校空調機設置事業（</a:t>
          </a:r>
          <a:r>
            <a:rPr kumimoji="1" lang="en-US" altLang="ja-JP" sz="900">
              <a:solidFill>
                <a:sysClr val="windowText" lastClr="000000"/>
              </a:solidFill>
              <a:effectLst/>
              <a:latin typeface="+mn-lt"/>
              <a:ea typeface="+mn-ea"/>
              <a:cs typeface="+mn-cs"/>
            </a:rPr>
            <a:t>24</a:t>
          </a:r>
          <a:r>
            <a:rPr kumimoji="1" lang="ja-JP" altLang="ja-JP" sz="900">
              <a:solidFill>
                <a:sysClr val="windowText" lastClr="000000"/>
              </a:solidFill>
              <a:effectLst/>
              <a:latin typeface="+mn-lt"/>
              <a:ea typeface="+mn-ea"/>
              <a:cs typeface="+mn-cs"/>
            </a:rPr>
            <a:t>百万円）などの元金償還が始まり、元利償還金全体で前年度比</a:t>
          </a:r>
          <a:r>
            <a:rPr kumimoji="1" lang="en-US" altLang="ja-JP" sz="900">
              <a:solidFill>
                <a:sysClr val="windowText" lastClr="000000"/>
              </a:solidFill>
              <a:effectLst/>
              <a:latin typeface="+mn-lt"/>
              <a:ea typeface="+mn-ea"/>
              <a:cs typeface="+mn-cs"/>
            </a:rPr>
            <a:t>38</a:t>
          </a:r>
          <a:r>
            <a:rPr kumimoji="1" lang="ja-JP" altLang="ja-JP" sz="900">
              <a:solidFill>
                <a:sysClr val="windowText" lastClr="000000"/>
              </a:solidFill>
              <a:effectLst/>
              <a:latin typeface="+mn-lt"/>
              <a:ea typeface="+mn-ea"/>
              <a:cs typeface="+mn-cs"/>
            </a:rPr>
            <a:t>百万円増（</a:t>
          </a:r>
          <a:r>
            <a:rPr kumimoji="1" lang="en-US" altLang="ja-JP" sz="900">
              <a:solidFill>
                <a:sysClr val="windowText" lastClr="000000"/>
              </a:solidFill>
              <a:effectLst/>
              <a:latin typeface="+mn-lt"/>
              <a:ea typeface="+mn-ea"/>
              <a:cs typeface="+mn-cs"/>
            </a:rPr>
            <a:t>5.2</a:t>
          </a:r>
          <a:r>
            <a:rPr kumimoji="1" lang="ja-JP" altLang="ja-JP" sz="900">
              <a:solidFill>
                <a:sysClr val="windowText" lastClr="000000"/>
              </a:solidFill>
              <a:effectLst/>
              <a:latin typeface="+mn-lt"/>
              <a:ea typeface="+mn-ea"/>
              <a:cs typeface="+mn-cs"/>
            </a:rPr>
            <a:t>％増）となった。借入の利率については、毎年入札し利率を低く抑えるよう努めているが、元利償還額は平成</a:t>
          </a:r>
          <a:r>
            <a:rPr kumimoji="1" lang="en-US" altLang="ja-JP" sz="900">
              <a:solidFill>
                <a:sysClr val="windowText" lastClr="000000"/>
              </a:solidFill>
              <a:effectLst/>
              <a:latin typeface="+mn-lt"/>
              <a:ea typeface="+mn-ea"/>
              <a:cs typeface="+mn-cs"/>
            </a:rPr>
            <a:t>27</a:t>
          </a:r>
          <a:r>
            <a:rPr kumimoji="1" lang="ja-JP" altLang="ja-JP" sz="900">
              <a:solidFill>
                <a:sysClr val="windowText" lastClr="000000"/>
              </a:solidFill>
              <a:effectLst/>
              <a:latin typeface="+mn-lt"/>
              <a:ea typeface="+mn-ea"/>
              <a:cs typeface="+mn-cs"/>
            </a:rPr>
            <a:t>年度を底として今後も増加傾向にあると見込まれていることから、減債基金の積立に取り組んでいく。</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公営企業債の元利償還金に対する繰入金については、公共下水道事業特別会計においては、地方債の財源のうち、施設使用料収入が増額したことで繰入金が減額、また、農業集落排水事業特別会計の公債費については、新たな借入れは発生しておらず、毎年元利償還をしているため償還残額についても減少しており、地方債の償還に充てる繰入金も減少している。結果として、全体で</a:t>
          </a:r>
          <a:r>
            <a:rPr kumimoji="1" lang="en-US" altLang="ja-JP" sz="900">
              <a:solidFill>
                <a:sysClr val="windowText" lastClr="000000"/>
              </a:solidFill>
              <a:effectLst/>
              <a:latin typeface="+mn-lt"/>
              <a:ea typeface="+mn-ea"/>
              <a:cs typeface="+mn-cs"/>
            </a:rPr>
            <a:t>9</a:t>
          </a:r>
          <a:r>
            <a:rPr kumimoji="1" lang="ja-JP" altLang="ja-JP" sz="900">
              <a:solidFill>
                <a:sysClr val="windowText" lastClr="000000"/>
              </a:solidFill>
              <a:effectLst/>
              <a:latin typeface="+mn-lt"/>
              <a:ea typeface="+mn-ea"/>
              <a:cs typeface="+mn-cs"/>
            </a:rPr>
            <a:t>百万円の減（</a:t>
          </a:r>
          <a:r>
            <a:rPr kumimoji="1" lang="en-US" altLang="ja-JP" sz="900">
              <a:solidFill>
                <a:sysClr val="windowText" lastClr="000000"/>
              </a:solidFill>
              <a:effectLst/>
              <a:latin typeface="+mn-lt"/>
              <a:ea typeface="+mn-ea"/>
              <a:cs typeface="+mn-cs"/>
            </a:rPr>
            <a:t>5.9</a:t>
          </a:r>
          <a:r>
            <a:rPr kumimoji="1" lang="ja-JP" altLang="ja-JP" sz="900">
              <a:solidFill>
                <a:sysClr val="windowText" lastClr="000000"/>
              </a:solidFill>
              <a:effectLst/>
              <a:latin typeface="+mn-lt"/>
              <a:ea typeface="+mn-ea"/>
              <a:cs typeface="+mn-cs"/>
            </a:rPr>
            <a:t>％減）となっている。</a:t>
          </a:r>
          <a:endParaRPr lang="ja-JP" altLang="ja-JP" sz="9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ysClr val="windowText" lastClr="000000"/>
              </a:solidFill>
              <a:effectLst/>
              <a:latin typeface="+mn-lt"/>
              <a:ea typeface="+mn-ea"/>
              <a:cs typeface="+mn-cs"/>
            </a:rPr>
            <a:t>満期一括償還については実施していない。</a:t>
          </a:r>
          <a:endParaRPr lang="ja-JP" altLang="ja-JP" sz="9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一般会計等に係る地方債の現在高は、昨年度比で</a:t>
          </a:r>
          <a:r>
            <a:rPr kumimoji="1" lang="en-US" altLang="ja-JP" sz="1100">
              <a:solidFill>
                <a:sysClr val="windowText" lastClr="000000"/>
              </a:solidFill>
              <a:effectLst/>
              <a:latin typeface="+mn-lt"/>
              <a:ea typeface="+mn-ea"/>
              <a:cs typeface="+mn-cs"/>
            </a:rPr>
            <a:t>154</a:t>
          </a:r>
          <a:r>
            <a:rPr kumimoji="1" lang="ja-JP" altLang="ja-JP" sz="1100">
              <a:solidFill>
                <a:sysClr val="windowText" lastClr="000000"/>
              </a:solidFill>
              <a:effectLst/>
              <a:latin typeface="+mn-lt"/>
              <a:ea typeface="+mn-ea"/>
              <a:cs typeface="+mn-cs"/>
            </a:rPr>
            <a:t>百万円の減</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となった。昨年度に償還が終了した額より本年度の償還開始となった額が</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百万円増となったことによるものである。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退職手当負担見込額は、職員数の増加と勤続年数の増加により一般職に属する職員の退職手当支給予定額が</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百万円増、加えて、特別職の就任月数が増えたことにより退職手当支給予定額が</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百万円増などが要因となり、退職手当負担見込額全体で</a:t>
          </a:r>
          <a:r>
            <a:rPr kumimoji="1" lang="en-US" altLang="ja-JP" sz="1100">
              <a:solidFill>
                <a:sysClr val="windowText" lastClr="000000"/>
              </a:solidFill>
              <a:effectLst/>
              <a:latin typeface="+mn-lt"/>
              <a:ea typeface="+mn-ea"/>
              <a:cs typeface="+mn-cs"/>
            </a:rPr>
            <a:t>155</a:t>
          </a:r>
          <a:r>
            <a:rPr kumimoji="1" lang="ja-JP" altLang="ja-JP" sz="1100">
              <a:solidFill>
                <a:sysClr val="windowText" lastClr="000000"/>
              </a:solidFill>
              <a:effectLst/>
              <a:latin typeface="+mn-lt"/>
              <a:ea typeface="+mn-ea"/>
              <a:cs typeface="+mn-cs"/>
            </a:rPr>
            <a:t>百万円増（</a:t>
          </a:r>
          <a:r>
            <a:rPr kumimoji="1" lang="en-US" altLang="ja-JP" sz="1100">
              <a:solidFill>
                <a:sysClr val="windowText" lastClr="000000"/>
              </a:solidFill>
              <a:effectLst/>
              <a:latin typeface="+mn-lt"/>
              <a:ea typeface="+mn-ea"/>
              <a:cs typeface="+mn-cs"/>
            </a:rPr>
            <a:t>14.6</a:t>
          </a:r>
          <a:r>
            <a:rPr kumimoji="1" lang="ja-JP" altLang="ja-JP" sz="110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充当可能基金については、今後予定される普通建設事業の財源として公共施設整備基金への積立てや寄付金の増額によるふるさと未来基金への積立てが増要因となり、前年度と比較して充当可能基金額全体で</a:t>
          </a:r>
          <a:r>
            <a:rPr kumimoji="1" lang="en-US" altLang="ja-JP" sz="1100">
              <a:solidFill>
                <a:sysClr val="windowText" lastClr="000000"/>
              </a:solidFill>
              <a:effectLst/>
              <a:latin typeface="+mn-lt"/>
              <a:ea typeface="+mn-ea"/>
              <a:cs typeface="+mn-cs"/>
            </a:rPr>
            <a:t>937</a:t>
          </a:r>
          <a:r>
            <a:rPr kumimoji="1" lang="ja-JP" altLang="ja-JP" sz="1100">
              <a:solidFill>
                <a:sysClr val="windowText" lastClr="000000"/>
              </a:solidFill>
              <a:effectLst/>
              <a:latin typeface="+mn-lt"/>
              <a:ea typeface="+mn-ea"/>
              <a:cs typeface="+mn-cs"/>
            </a:rPr>
            <a:t>百万円増（</a:t>
          </a:r>
          <a:r>
            <a:rPr kumimoji="1" lang="en-US" altLang="ja-JP" sz="1100">
              <a:solidFill>
                <a:sysClr val="windowText" lastClr="000000"/>
              </a:solidFill>
              <a:effectLst/>
              <a:latin typeface="+mn-lt"/>
              <a:ea typeface="+mn-ea"/>
              <a:cs typeface="+mn-cs"/>
            </a:rPr>
            <a:t>20.8</a:t>
          </a:r>
          <a:r>
            <a:rPr kumimoji="1" lang="ja-JP" altLang="ja-JP" sz="110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今後とも長期的な視点から将来の財政負担</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適正化を図る。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宮崎県三股町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基金全体では昨年度に比べ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百万円の増となった。主な基金増は、その他特定目的基金のうち公共施設等整備基金が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百万円増となったことによる。これは、公共施設等総合管理計画等に基づいて今後発生する公共施設の大規模改修などに備えて積み増しを行ったことによるものである。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毎年度の各種事業への取崩しにより、各基金ともに残高の減少を見込んでいる。現在の社会保障関連経費及び公共施設の老朽化への対応を考慮すると、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後には財政調整基金、公共施設等整備基金の残高が底をつく恐れもあり、今後、本町独自施策についても、長期的視点に立った事業効果の適宜評価を行うとともに、各種公共施設等について、公共施設等総合管理計画に基づく実行計画の早期策定など、将来コスト削減に向けた取り組みを行い、基金の有効活用と適正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公共施設等整備基金・・・公用または公共の用に資する施設の整備及び充実を図る。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交流拠点施設整備基金・・・五本松団地跡地に交流拠点施設を建設する経費に充てる。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衛生センター施設整備基金・・・老朽化した衛生センター施設の整備を図る。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すこやか福祉基金・・・社会福祉法人、個人等の民間事業者が実施する高齢者保健福祉事業を支援する経費に充てる。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ふるさと振興基金・・・ふるさと市町村圏の振興整備（都城市との連携事業（ソフト事業））への経費に充てる。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百万円増となった。これは、道路維持補修事業などへ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百万円を充当している一方で、公共施設等総合管理計画等に基づいて今後発生する公共施設の大規模改修に備えて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年度に新設した交流拠点施設整備基金については、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すこやか福祉基金は高齢者等サロン事業へ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万円の充当による減となっている。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公共施設等整備基金については、施設の老朽化による町営住宅住戸</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事業や各小中学校改修などが近い将来集中して発生する恐れがあるため、平成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年度に整備した公共施設等総合管理計画に基づき、長期的視点から施設の集約化や長寿命化を図り、予算の平準化を予測しながら基金の活用を行っていく。交流拠点施設整備基金については、令和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年度に事業予定であるため、現在積み立てている基金を充当し、事業完了後は廃止する予定である。衛生センター基金については、令和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年度で改築計画があるため、事業完了後は廃止する予定である。すこやか福祉基金については、高齢者</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事業への充当を今後も行っていくが、現状の充当事業を鑑みると基金の積み増しは当分の間行わない予定である。ふるさと振興基金は、都城市との連携事業の財源に充てることとなっているため、都城圏域定住自立圏の医療体制構築の一環として整備する都城市郡医師会病院の心臓・脳血管センター整備に係る負担金へ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百万円の充当を予定している。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百万円の増となっている。これは、障がい者自立支援給付費や認定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ども園等の施設型給付事業など社会保障関連経費の増などに要する財源としてに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、前年度実質収支額に伴う積み立てがほぼ同額であったことによる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。今後も社会保障関連経費の増が予想されることに加え、令和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予定の交流拠点施設整備事業や衛生センター（し尿処理施設）の移設など、大規模な普通建設事業が計画されていることから、一般財源が不足することが予想されるため、ここ数年取崩しを最小限に抑えて積み増しを行うように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今後増加見込みである社会保障関連経費に充当するための取崩しが進み、基金残高が減少していく見込みとなっているため、長期的視点から適正な運用を行っていく。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将来の公債費負担に対する備えとして、平成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年度から積み増しを行ってきた。昨年度は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百万円、本年度は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のの、臨時財政対策債の償還分として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百万円金の積み増しを行ったため、基金残高が増額となった。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今後も国の補正予算等に関連して行われた大規模建設事業、平成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実施した町営住宅建設事業の元金償還の開始、交流拠点施設や衛生センターの整備事業等が控え、地方債発行額の増が見込まれるため、公債費の増加が予想されている。基金積立を計画的に行い、地方債発行額の抑制を図り、将来負担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26,098
25,949
110.02
13,707,741
13,109,583
487,521
6,421,936
7,403,117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年度に策定した公共施設等総合管理計画において、公共施設等の維持更新費用を今後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％削減するという目標を掲げ、老朽化した施設の集約化・複合化や除却を進めている。有形固定資産減価償却率は、前年度比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ており、類似団体より高い水準にある。今後も公共施設等総合管理計画及び個別計画に基づき、施設の点検や診断、計画的な予防保全による長寿命化を進めていくとともに、計画の達成度を鑑みながら目標値の再設定を行う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86451</xdr:rowOff>
    </xdr:from>
    <xdr:to>
      <xdr:col>23</xdr:col>
      <xdr:colOff>136525</xdr:colOff>
      <xdr:row>32</xdr:row>
      <xdr:rowOff>16601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64878</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15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43271</xdr:rowOff>
    </xdr:from>
    <xdr:to>
      <xdr:col>19</xdr:col>
      <xdr:colOff>187325</xdr:colOff>
      <xdr:row>31</xdr:row>
      <xdr:rowOff>144871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94071</xdr:rowOff>
    </xdr:from>
    <xdr:to>
      <xdr:col>23</xdr:col>
      <xdr:colOff>85725</xdr:colOff>
      <xdr:row>31</xdr:row>
      <xdr:rowOff>137251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18054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94071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614045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134529</xdr:rowOff>
    </xdr:from>
    <xdr:to>
      <xdr:col>11</xdr:col>
      <xdr:colOff>187325</xdr:colOff>
      <xdr:row>31</xdr:row>
      <xdr:rowOff>64679</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13879</xdr:rowOff>
    </xdr:from>
    <xdr:to>
      <xdr:col>15</xdr:col>
      <xdr:colOff>136525</xdr:colOff>
      <xdr:row>31</xdr:row>
      <xdr:rowOff>53975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610035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97518</xdr:rowOff>
    </xdr:from>
    <xdr:to>
      <xdr:col>7</xdr:col>
      <xdr:colOff>187325</xdr:colOff>
      <xdr:row>31</xdr:row>
      <xdr:rowOff>27668</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148318</xdr:rowOff>
    </xdr:from>
    <xdr:to>
      <xdr:col>11</xdr:col>
      <xdr:colOff>136525</xdr:colOff>
      <xdr:row>31</xdr:row>
      <xdr:rowOff>13879</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606334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135998</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18795</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債務償還比率は、全国平均よりも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状態にあり、比較的債務償還能力は高いと言えるが、今後発生する大型の普通建設事業や老朽化が進んだ公共施設・インフラ等の更新により町債がさらに増額すれば、それに伴い数値も悪化することが見込まれる。健全な財政運営のために、計画的に施設の更新・改修等を行い、歳出の平準化を図る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153663</xdr:rowOff>
    </xdr:from>
    <xdr:to>
      <xdr:col>76</xdr:col>
      <xdr:colOff>73025</xdr:colOff>
      <xdr:row>28</xdr:row>
      <xdr:rowOff>83813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5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5090</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40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170886</xdr:rowOff>
    </xdr:from>
    <xdr:to>
      <xdr:col>72</xdr:col>
      <xdr:colOff>123825</xdr:colOff>
      <xdr:row>29</xdr:row>
      <xdr:rowOff>101036</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74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33013</xdr:rowOff>
    </xdr:from>
    <xdr:to>
      <xdr:col>76</xdr:col>
      <xdr:colOff>22225</xdr:colOff>
      <xdr:row>29</xdr:row>
      <xdr:rowOff>50236</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605138"/>
          <a:ext cx="711200" cy="18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32540</xdr:rowOff>
    </xdr:from>
    <xdr:to>
      <xdr:col>68</xdr:col>
      <xdr:colOff>123825</xdr:colOff>
      <xdr:row>29</xdr:row>
      <xdr:rowOff>134140</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7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50236</xdr:rowOff>
    </xdr:from>
    <xdr:to>
      <xdr:col>72</xdr:col>
      <xdr:colOff>73025</xdr:colOff>
      <xdr:row>29</xdr:row>
      <xdr:rowOff>83340</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793811"/>
          <a:ext cx="7620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22225</xdr:rowOff>
    </xdr:from>
    <xdr:to>
      <xdr:col>64</xdr:col>
      <xdr:colOff>123825</xdr:colOff>
      <xdr:row>29</xdr:row>
      <xdr:rowOff>123825</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73025</xdr:rowOff>
    </xdr:from>
    <xdr:to>
      <xdr:col>68</xdr:col>
      <xdr:colOff>73025</xdr:colOff>
      <xdr:row>29</xdr:row>
      <xdr:rowOff>83340</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816600"/>
          <a:ext cx="762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142699</xdr:rowOff>
    </xdr:from>
    <xdr:to>
      <xdr:col>60</xdr:col>
      <xdr:colOff>123825</xdr:colOff>
      <xdr:row>29</xdr:row>
      <xdr:rowOff>72849</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7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22049</xdr:rowOff>
    </xdr:from>
    <xdr:to>
      <xdr:col>64</xdr:col>
      <xdr:colOff>73025</xdr:colOff>
      <xdr:row>29</xdr:row>
      <xdr:rowOff>73025</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11798300" y="5765624"/>
          <a:ext cx="762000" cy="5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117563</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51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150667</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5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140352</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89376</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49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26,098
25,949
110.02
13,707,741
13,109,583
487,521
6,421,936
7,403,117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118745</xdr:rowOff>
    </xdr:from>
    <xdr:to>
      <xdr:col>20</xdr:col>
      <xdr:colOff>38100</xdr:colOff>
      <xdr:row>39</xdr:row>
      <xdr:rowOff>48895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169545</xdr:rowOff>
    </xdr:from>
    <xdr:to>
      <xdr:col>24</xdr:col>
      <xdr:colOff>63500</xdr:colOff>
      <xdr:row>39</xdr:row>
      <xdr:rowOff>26670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846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86360</xdr:rowOff>
    </xdr:from>
    <xdr:to>
      <xdr:col>15</xdr:col>
      <xdr:colOff>101600</xdr:colOff>
      <xdr:row>39</xdr:row>
      <xdr:rowOff>16510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169545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522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52070</xdr:rowOff>
    </xdr:from>
    <xdr:to>
      <xdr:col>10</xdr:col>
      <xdr:colOff>165100</xdr:colOff>
      <xdr:row>38</xdr:row>
      <xdr:rowOff>153670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102870</xdr:rowOff>
    </xdr:from>
    <xdr:to>
      <xdr:col>15</xdr:col>
      <xdr:colOff>50800</xdr:colOff>
      <xdr:row>38</xdr:row>
      <xdr:rowOff>137160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17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19685</xdr:rowOff>
    </xdr:from>
    <xdr:to>
      <xdr:col>6</xdr:col>
      <xdr:colOff>38100</xdr:colOff>
      <xdr:row>38</xdr:row>
      <xdr:rowOff>121285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70485</xdr:rowOff>
    </xdr:from>
    <xdr:to>
      <xdr:col>10</xdr:col>
      <xdr:colOff>114300</xdr:colOff>
      <xdr:row>38</xdr:row>
      <xdr:rowOff>102870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85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40022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112412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140653</xdr:rowOff>
    </xdr:from>
    <xdr:to>
      <xdr:col>55</xdr:col>
      <xdr:colOff>50800</xdr:colOff>
      <xdr:row>38</xdr:row>
      <xdr:rowOff>70803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48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163530</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3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139319</xdr:rowOff>
    </xdr:from>
    <xdr:to>
      <xdr:col>50</xdr:col>
      <xdr:colOff>165100</xdr:colOff>
      <xdr:row>38</xdr:row>
      <xdr:rowOff>69469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18669</xdr:rowOff>
    </xdr:from>
    <xdr:to>
      <xdr:col>55</xdr:col>
      <xdr:colOff>0</xdr:colOff>
      <xdr:row>38</xdr:row>
      <xdr:rowOff>20003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9639300" y="6533769"/>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127622</xdr:rowOff>
    </xdr:from>
    <xdr:to>
      <xdr:col>46</xdr:col>
      <xdr:colOff>38100</xdr:colOff>
      <xdr:row>38</xdr:row>
      <xdr:rowOff>57772</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4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6972</xdr:rowOff>
    </xdr:from>
    <xdr:to>
      <xdr:col>50</xdr:col>
      <xdr:colOff>114300</xdr:colOff>
      <xdr:row>38</xdr:row>
      <xdr:rowOff>18669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8750300" y="6522072"/>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127127</xdr:rowOff>
    </xdr:from>
    <xdr:to>
      <xdr:col>41</xdr:col>
      <xdr:colOff>101600</xdr:colOff>
      <xdr:row>38</xdr:row>
      <xdr:rowOff>57277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6477</xdr:rowOff>
    </xdr:from>
    <xdr:to>
      <xdr:col>45</xdr:col>
      <xdr:colOff>177800</xdr:colOff>
      <xdr:row>38</xdr:row>
      <xdr:rowOff>6972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52157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126212</xdr:rowOff>
    </xdr:from>
    <xdr:to>
      <xdr:col>36</xdr:col>
      <xdr:colOff>165100</xdr:colOff>
      <xdr:row>38</xdr:row>
      <xdr:rowOff>56362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4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5562</xdr:rowOff>
    </xdr:from>
    <xdr:to>
      <xdr:col>41</xdr:col>
      <xdr:colOff>50800</xdr:colOff>
      <xdr:row>38</xdr:row>
      <xdr:rowOff>6477</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52066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85996</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74299</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2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73804</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2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72889</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2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150041</xdr:rowOff>
    </xdr:from>
    <xdr:to>
      <xdr:col>20</xdr:col>
      <xdr:colOff>38100</xdr:colOff>
      <xdr:row>62</xdr:row>
      <xdr:rowOff>80191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52251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5929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128815</xdr:rowOff>
    </xdr:from>
    <xdr:to>
      <xdr:col>15</xdr:col>
      <xdr:colOff>101600</xdr:colOff>
      <xdr:row>62</xdr:row>
      <xdr:rowOff>58965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8165</xdr:rowOff>
    </xdr:from>
    <xdr:to>
      <xdr:col>19</xdr:col>
      <xdr:colOff>177800</xdr:colOff>
      <xdr:row>62</xdr:row>
      <xdr:rowOff>29391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38065"/>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107587</xdr:rowOff>
    </xdr:from>
    <xdr:to>
      <xdr:col>10</xdr:col>
      <xdr:colOff>165100</xdr:colOff>
      <xdr:row>62</xdr:row>
      <xdr:rowOff>37737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158387</xdr:rowOff>
    </xdr:from>
    <xdr:to>
      <xdr:col>15</xdr:col>
      <xdr:colOff>50800</xdr:colOff>
      <xdr:row>62</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168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84727</xdr:rowOff>
    </xdr:from>
    <xdr:to>
      <xdr:col>6</xdr:col>
      <xdr:colOff>38100</xdr:colOff>
      <xdr:row>62</xdr:row>
      <xdr:rowOff>14877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135527</xdr:rowOff>
    </xdr:from>
    <xdr:to>
      <xdr:col>10</xdr:col>
      <xdr:colOff>114300</xdr:colOff>
      <xdr:row>61</xdr:row>
      <xdr:rowOff>158387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939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71318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50092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28864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6004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75663</xdr:rowOff>
    </xdr:from>
    <xdr:to>
      <xdr:col>55</xdr:col>
      <xdr:colOff>50800</xdr:colOff>
      <xdr:row>62</xdr:row>
      <xdr:rowOff>5813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5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98540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3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74379</xdr:rowOff>
    </xdr:from>
    <xdr:to>
      <xdr:col>50</xdr:col>
      <xdr:colOff>165100</xdr:colOff>
      <xdr:row>62</xdr:row>
      <xdr:rowOff>4529</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53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125179</xdr:rowOff>
    </xdr:from>
    <xdr:to>
      <xdr:col>55</xdr:col>
      <xdr:colOff>0</xdr:colOff>
      <xdr:row>61</xdr:row>
      <xdr:rowOff>126463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9639300" y="10583629"/>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76843</xdr:rowOff>
    </xdr:from>
    <xdr:to>
      <xdr:col>46</xdr:col>
      <xdr:colOff>38100</xdr:colOff>
      <xdr:row>62</xdr:row>
      <xdr:rowOff>6993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5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125179</xdr:rowOff>
    </xdr:from>
    <xdr:to>
      <xdr:col>50</xdr:col>
      <xdr:colOff>114300</xdr:colOff>
      <xdr:row>61</xdr:row>
      <xdr:rowOff>127643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583629"/>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77515</xdr:rowOff>
    </xdr:from>
    <xdr:to>
      <xdr:col>41</xdr:col>
      <xdr:colOff>101600</xdr:colOff>
      <xdr:row>62</xdr:row>
      <xdr:rowOff>7665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53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127643</xdr:rowOff>
    </xdr:from>
    <xdr:to>
      <xdr:col>45</xdr:col>
      <xdr:colOff>177800</xdr:colOff>
      <xdr:row>61</xdr:row>
      <xdr:rowOff>128315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586093"/>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76929</xdr:rowOff>
    </xdr:from>
    <xdr:to>
      <xdr:col>36</xdr:col>
      <xdr:colOff>165100</xdr:colOff>
      <xdr:row>62</xdr:row>
      <xdr:rowOff>7079</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5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127729</xdr:rowOff>
    </xdr:from>
    <xdr:to>
      <xdr:col>41</xdr:col>
      <xdr:colOff>50800</xdr:colOff>
      <xdr:row>61</xdr:row>
      <xdr:rowOff>128315</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972300" y="10586179"/>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21056</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30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23520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3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24192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31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23606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31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83656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29755</xdr:rowOff>
    </xdr:from>
    <xdr:to>
      <xdr:col>20</xdr:col>
      <xdr:colOff>38100</xdr:colOff>
      <xdr:row>82</xdr:row>
      <xdr:rowOff>131355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80555</xdr:rowOff>
    </xdr:from>
    <xdr:to>
      <xdr:col>24</xdr:col>
      <xdr:colOff>63500</xdr:colOff>
      <xdr:row>82</xdr:row>
      <xdr:rowOff>111579</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1394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72208</xdr:rowOff>
    </xdr:from>
    <xdr:to>
      <xdr:col>15</xdr:col>
      <xdr:colOff>101600</xdr:colOff>
      <xdr:row>83</xdr:row>
      <xdr:rowOff>2358</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80555</xdr:rowOff>
    </xdr:from>
    <xdr:to>
      <xdr:col>19</xdr:col>
      <xdr:colOff>177800</xdr:colOff>
      <xdr:row>82</xdr:row>
      <xdr:rowOff>123008</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908300" y="141394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41184</xdr:rowOff>
    </xdr:from>
    <xdr:to>
      <xdr:col>10</xdr:col>
      <xdr:colOff>165100</xdr:colOff>
      <xdr:row>82</xdr:row>
      <xdr:rowOff>142784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91984</xdr:rowOff>
    </xdr:from>
    <xdr:to>
      <xdr:col>15</xdr:col>
      <xdr:colOff>50800</xdr:colOff>
      <xdr:row>82</xdr:row>
      <xdr:rowOff>123008</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1508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91984</xdr:rowOff>
    </xdr:from>
    <xdr:to>
      <xdr:col>10</xdr:col>
      <xdr:colOff>114300</xdr:colOff>
      <xdr:row>82</xdr:row>
      <xdr:rowOff>140970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130300" y="1415088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147882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18885</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159311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36847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9474</xdr:rowOff>
    </xdr:from>
    <xdr:to>
      <xdr:col>55</xdr:col>
      <xdr:colOff>50800</xdr:colOff>
      <xdr:row>84</xdr:row>
      <xdr:rowOff>111074</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4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32351</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26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7417</xdr:rowOff>
    </xdr:from>
    <xdr:to>
      <xdr:col>50</xdr:col>
      <xdr:colOff>165100</xdr:colOff>
      <xdr:row>84</xdr:row>
      <xdr:rowOff>109017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4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58217</xdr:rowOff>
    </xdr:from>
    <xdr:to>
      <xdr:col>55</xdr:col>
      <xdr:colOff>0</xdr:colOff>
      <xdr:row>84</xdr:row>
      <xdr:rowOff>60274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9639300" y="1446001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129718</xdr:rowOff>
    </xdr:from>
    <xdr:to>
      <xdr:col>46</xdr:col>
      <xdr:colOff>38100</xdr:colOff>
      <xdr:row>84</xdr:row>
      <xdr:rowOff>59868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36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9068</xdr:rowOff>
    </xdr:from>
    <xdr:to>
      <xdr:col>50</xdr:col>
      <xdr:colOff>114300</xdr:colOff>
      <xdr:row>84</xdr:row>
      <xdr:rowOff>58217</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8750300" y="1441086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102285</xdr:rowOff>
    </xdr:from>
    <xdr:to>
      <xdr:col>41</xdr:col>
      <xdr:colOff>101600</xdr:colOff>
      <xdr:row>84</xdr:row>
      <xdr:rowOff>32435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33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153085</xdr:rowOff>
    </xdr:from>
    <xdr:to>
      <xdr:col>45</xdr:col>
      <xdr:colOff>177800</xdr:colOff>
      <xdr:row>84</xdr:row>
      <xdr:rowOff>9068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7861300" y="1438343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119659</xdr:rowOff>
    </xdr:from>
    <xdr:to>
      <xdr:col>36</xdr:col>
      <xdr:colOff>165100</xdr:colOff>
      <xdr:row>84</xdr:row>
      <xdr:rowOff>49809</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35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153085</xdr:rowOff>
    </xdr:from>
    <xdr:to>
      <xdr:col>41</xdr:col>
      <xdr:colOff>50800</xdr:colOff>
      <xdr:row>83</xdr:row>
      <xdr:rowOff>170459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38343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125544</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1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76395</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13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48962</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10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66336</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12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64262</xdr:rowOff>
    </xdr:from>
    <xdr:to>
      <xdr:col>112</xdr:col>
      <xdr:colOff>38100</xdr:colOff>
      <xdr:row>41</xdr:row>
      <xdr:rowOff>165862</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115062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21323300" y="7144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64262</xdr:rowOff>
    </xdr:from>
    <xdr:to>
      <xdr:col>107</xdr:col>
      <xdr:colOff>101600</xdr:colOff>
      <xdr:row>41</xdr:row>
      <xdr:rowOff>165862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115062</xdr:rowOff>
    </xdr:from>
    <xdr:to>
      <xdr:col>111</xdr:col>
      <xdr:colOff>177800</xdr:colOff>
      <xdr:row>41</xdr:row>
      <xdr:rowOff>115062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115062</xdr:rowOff>
    </xdr:from>
    <xdr:to>
      <xdr:col>107</xdr:col>
      <xdr:colOff>50800</xdr:colOff>
      <xdr:row>41</xdr:row>
      <xdr:rowOff>115062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64262</xdr:rowOff>
    </xdr:from>
    <xdr:to>
      <xdr:col>98</xdr:col>
      <xdr:colOff>38100</xdr:colOff>
      <xdr:row>41</xdr:row>
      <xdr:rowOff>165862</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115062</xdr:rowOff>
    </xdr:from>
    <xdr:to>
      <xdr:col>102</xdr:col>
      <xdr:colOff>114300</xdr:colOff>
      <xdr:row>41</xdr:row>
      <xdr:rowOff>115062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156989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156989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156989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139065</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4051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118110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399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61</xdr:row>
      <xdr:rowOff>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3703300" y="103993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88265</xdr:rowOff>
    </xdr:from>
    <xdr:to>
      <xdr:col>67</xdr:col>
      <xdr:colOff>101600</xdr:colOff>
      <xdr:row>61</xdr:row>
      <xdr:rowOff>18415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139065</xdr:rowOff>
    </xdr:from>
    <xdr:to>
      <xdr:col>71</xdr:col>
      <xdr:colOff>177800</xdr:colOff>
      <xdr:row>61</xdr:row>
      <xdr:rowOff>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426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160037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154322</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9542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38354</xdr:rowOff>
    </xdr:from>
    <xdr:to>
      <xdr:col>116</xdr:col>
      <xdr:colOff>114300</xdr:colOff>
      <xdr:row>61</xdr:row>
      <xdr:rowOff>139954</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16781</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36395</xdr:rowOff>
    </xdr:from>
    <xdr:to>
      <xdr:col>112</xdr:col>
      <xdr:colOff>38100</xdr:colOff>
      <xdr:row>61</xdr:row>
      <xdr:rowOff>137995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4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87195</xdr:rowOff>
    </xdr:from>
    <xdr:to>
      <xdr:col>116</xdr:col>
      <xdr:colOff>63500</xdr:colOff>
      <xdr:row>61</xdr:row>
      <xdr:rowOff>89154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1323300" y="1054564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33129</xdr:rowOff>
    </xdr:from>
    <xdr:to>
      <xdr:col>107</xdr:col>
      <xdr:colOff>101600</xdr:colOff>
      <xdr:row>61</xdr:row>
      <xdr:rowOff>134729</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4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83929</xdr:rowOff>
    </xdr:from>
    <xdr:to>
      <xdr:col>111</xdr:col>
      <xdr:colOff>177800</xdr:colOff>
      <xdr:row>61</xdr:row>
      <xdr:rowOff>87195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20434300" y="1054237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32476</xdr:rowOff>
    </xdr:from>
    <xdr:to>
      <xdr:col>102</xdr:col>
      <xdr:colOff>165100</xdr:colOff>
      <xdr:row>61</xdr:row>
      <xdr:rowOff>134076</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83276</xdr:rowOff>
    </xdr:from>
    <xdr:to>
      <xdr:col>107</xdr:col>
      <xdr:colOff>50800</xdr:colOff>
      <xdr:row>61</xdr:row>
      <xdr:rowOff>83929</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9545300" y="1054172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144490</xdr:rowOff>
    </xdr:from>
    <xdr:to>
      <xdr:col>98</xdr:col>
      <xdr:colOff>38100</xdr:colOff>
      <xdr:row>61</xdr:row>
      <xdr:rowOff>74640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4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23840</xdr:rowOff>
    </xdr:from>
    <xdr:to>
      <xdr:col>102</xdr:col>
      <xdr:colOff>114300</xdr:colOff>
      <xdr:row>61</xdr:row>
      <xdr:rowOff>83276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656300" y="1048229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129122</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5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125856</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5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125203</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65767</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52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E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E00-00008A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00000000-0008-0000-0E00-00008C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E00-00008E020000}"/>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6" name="【児童館】&#10;有形固定資産減価償却率該当値テキスト">
          <a:extLst>
            <a:ext uri="{FF2B5EF4-FFF2-40B4-BE49-F238E27FC236}">
              <a16:creationId xmlns:a16="http://schemas.microsoft.com/office/drawing/2014/main" id="{00000000-0008-0000-0E00-00009A020000}"/>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81" name="n_3mainValue【児童館】&#10;有形固定資産減価償却率">
          <a:extLst>
            <a:ext uri="{FF2B5EF4-FFF2-40B4-BE49-F238E27FC236}">
              <a16:creationId xmlns:a16="http://schemas.microsoft.com/office/drawing/2014/main" id="{00000000-0008-0000-0E00-0000A9020000}"/>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82" name="n_4mainValue【児童館】&#10;有形固定資産減価償却率">
          <a:extLst>
            <a:ext uri="{FF2B5EF4-FFF2-40B4-BE49-F238E27FC236}">
              <a16:creationId xmlns:a16="http://schemas.microsoft.com/office/drawing/2014/main" id="{00000000-0008-0000-0E00-0000AA020000}"/>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656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20501</xdr:rowOff>
    </xdr:from>
    <xdr:to>
      <xdr:col>85</xdr:col>
      <xdr:colOff>177800</xdr:colOff>
      <xdr:row>106</xdr:row>
      <xdr:rowOff>122101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170378</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71301</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5481300" y="182123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126637</xdr:rowOff>
    </xdr:from>
    <xdr:to>
      <xdr:col>76</xdr:col>
      <xdr:colOff>165100</xdr:colOff>
      <xdr:row>106</xdr:row>
      <xdr:rowOff>56787</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106</xdr:row>
      <xdr:rowOff>38644</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817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97245</xdr:rowOff>
    </xdr:from>
    <xdr:to>
      <xdr:col>72</xdr:col>
      <xdr:colOff>38100</xdr:colOff>
      <xdr:row>106</xdr:row>
      <xdr:rowOff>27395</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148045</xdr:rowOff>
    </xdr:from>
    <xdr:to>
      <xdr:col>76</xdr:col>
      <xdr:colOff>114300</xdr:colOff>
      <xdr:row>106</xdr:row>
      <xdr:rowOff>5987</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3703300" y="181502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61323</xdr:rowOff>
    </xdr:from>
    <xdr:to>
      <xdr:col>67</xdr:col>
      <xdr:colOff>101600</xdr:colOff>
      <xdr:row>105</xdr:row>
      <xdr:rowOff>162923</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112123</xdr:rowOff>
    </xdr:from>
    <xdr:to>
      <xdr:col>71</xdr:col>
      <xdr:colOff>177800</xdr:colOff>
      <xdr:row>105</xdr:row>
      <xdr:rowOff>148045</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81143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47914</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18522</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154050</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E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E00-000039030000}"/>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E00-00003B030000}"/>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E00-00003D030000}"/>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61323</xdr:rowOff>
    </xdr:from>
    <xdr:to>
      <xdr:col>116</xdr:col>
      <xdr:colOff>114300</xdr:colOff>
      <xdr:row>104</xdr:row>
      <xdr:rowOff>162923</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2110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84200</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E00-000049030000}"/>
            </a:ext>
          </a:extLst>
        </xdr:cNvPr>
        <xdr:cNvSpPr txBox="1"/>
      </xdr:nvSpPr>
      <xdr:spPr>
        <a:xfrm>
          <a:off x="22199600" y="177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127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112123</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1323300" y="179396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61323</xdr:rowOff>
    </xdr:from>
    <xdr:to>
      <xdr:col>107</xdr:col>
      <xdr:colOff>101600</xdr:colOff>
      <xdr:row>104</xdr:row>
      <xdr:rowOff>162923</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2038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112123</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20434300" y="179396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61323</xdr:rowOff>
    </xdr:from>
    <xdr:to>
      <xdr:col>102</xdr:col>
      <xdr:colOff>165100</xdr:colOff>
      <xdr:row>104</xdr:row>
      <xdr:rowOff>162923</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9494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112123</xdr:rowOff>
    </xdr:from>
    <xdr:to>
      <xdr:col>107</xdr:col>
      <xdr:colOff>50800</xdr:colOff>
      <xdr:row>104</xdr:row>
      <xdr:rowOff>112123</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9545300" y="17942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61323</xdr:rowOff>
    </xdr:from>
    <xdr:to>
      <xdr:col>98</xdr:col>
      <xdr:colOff>38100</xdr:colOff>
      <xdr:row>104</xdr:row>
      <xdr:rowOff>162923</xdr:rowOff>
    </xdr:to>
    <xdr:sp macro="" textlink="">
      <xdr:nvSpPr>
        <xdr:cNvPr id="848" name="楕円 847">
          <a:extLst>
            <a:ext uri="{FF2B5EF4-FFF2-40B4-BE49-F238E27FC236}">
              <a16:creationId xmlns:a16="http://schemas.microsoft.com/office/drawing/2014/main" id="{00000000-0008-0000-0E00-000050030000}"/>
            </a:ext>
          </a:extLst>
        </xdr:cNvPr>
        <xdr:cNvSpPr/>
      </xdr:nvSpPr>
      <xdr:spPr>
        <a:xfrm>
          <a:off x="18605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112123</xdr:rowOff>
    </xdr:from>
    <xdr:to>
      <xdr:col>102</xdr:col>
      <xdr:colOff>114300</xdr:colOff>
      <xdr:row>104</xdr:row>
      <xdr:rowOff>112123</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8656300" y="17942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a:extLst>
            <a:ext uri="{FF2B5EF4-FFF2-40B4-BE49-F238E27FC236}">
              <a16:creationId xmlns:a16="http://schemas.microsoft.com/office/drawing/2014/main" id="{00000000-0008-0000-0E00-000052030000}"/>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a:extLst>
            <a:ext uri="{FF2B5EF4-FFF2-40B4-BE49-F238E27FC236}">
              <a16:creationId xmlns:a16="http://schemas.microsoft.com/office/drawing/2014/main" id="{00000000-0008-0000-0E00-00005303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a:extLst>
            <a:ext uri="{FF2B5EF4-FFF2-40B4-BE49-F238E27FC236}">
              <a16:creationId xmlns:a16="http://schemas.microsoft.com/office/drawing/2014/main" id="{00000000-0008-0000-0E00-00005403000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a:extLst>
            <a:ext uri="{FF2B5EF4-FFF2-40B4-BE49-F238E27FC236}">
              <a16:creationId xmlns:a16="http://schemas.microsoft.com/office/drawing/2014/main" id="{00000000-0008-0000-0E00-000055030000}"/>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4734</xdr:rowOff>
    </xdr:from>
    <xdr:ext cx="469744" cy="259045"/>
    <xdr:sp macro="" textlink="">
      <xdr:nvSpPr>
        <xdr:cNvPr id="854" name="n_1mainValue【公民館】&#10;一人当たり面積">
          <a:extLst>
            <a:ext uri="{FF2B5EF4-FFF2-40B4-BE49-F238E27FC236}">
              <a16:creationId xmlns:a16="http://schemas.microsoft.com/office/drawing/2014/main" id="{00000000-0008-0000-0E00-000056030000}"/>
            </a:ext>
          </a:extLst>
        </xdr:cNvPr>
        <xdr:cNvSpPr txBox="1"/>
      </xdr:nvSpPr>
      <xdr:spPr>
        <a:xfrm>
          <a:off x="210757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8000</xdr:rowOff>
    </xdr:from>
    <xdr:ext cx="469744" cy="259045"/>
    <xdr:sp macro="" textlink="">
      <xdr:nvSpPr>
        <xdr:cNvPr id="855" name="n_2mainValue【公民館】&#10;一人当たり面積">
          <a:extLst>
            <a:ext uri="{FF2B5EF4-FFF2-40B4-BE49-F238E27FC236}">
              <a16:creationId xmlns:a16="http://schemas.microsoft.com/office/drawing/2014/main" id="{00000000-0008-0000-0E00-000057030000}"/>
            </a:ext>
          </a:extLst>
        </xdr:cNvPr>
        <xdr:cNvSpPr txBox="1"/>
      </xdr:nvSpPr>
      <xdr:spPr>
        <a:xfrm>
          <a:off x="20199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8000</xdr:rowOff>
    </xdr:from>
    <xdr:ext cx="469744" cy="259045"/>
    <xdr:sp macro="" textlink="">
      <xdr:nvSpPr>
        <xdr:cNvPr id="856" name="n_3mainValue【公民館】&#10;一人当たり面積">
          <a:extLst>
            <a:ext uri="{FF2B5EF4-FFF2-40B4-BE49-F238E27FC236}">
              <a16:creationId xmlns:a16="http://schemas.microsoft.com/office/drawing/2014/main" id="{00000000-0008-0000-0E00-000058030000}"/>
            </a:ext>
          </a:extLst>
        </xdr:cNvPr>
        <xdr:cNvSpPr txBox="1"/>
      </xdr:nvSpPr>
      <xdr:spPr>
        <a:xfrm>
          <a:off x="19310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8000</xdr:rowOff>
    </xdr:from>
    <xdr:ext cx="469744" cy="259045"/>
    <xdr:sp macro="" textlink="">
      <xdr:nvSpPr>
        <xdr:cNvPr id="857" name="n_4mainValue【公民館】&#10;一人当たり面積">
          <a:extLst>
            <a:ext uri="{FF2B5EF4-FFF2-40B4-BE49-F238E27FC236}">
              <a16:creationId xmlns:a16="http://schemas.microsoft.com/office/drawing/2014/main" id="{00000000-0008-0000-0E00-000059030000}"/>
            </a:ext>
          </a:extLst>
        </xdr:cNvPr>
        <xdr:cNvSpPr txBox="1"/>
      </xdr:nvSpPr>
      <xdr:spPr>
        <a:xfrm>
          <a:off x="18421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年次的に建替えを行っているため、有形固定資産減価償却率が類似団体よりも低くなっているが、その他の道路等インフラや保育所、学校施設、児童館、公民館については、平均よりも高い。特に児童館と保育所はそのほとんどの施設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てられたもので、老朽化が進んでおり、有形固定資産減価償却率がかなり高くなっているため、施設の状況・利用状況を踏まえた長寿命化のための改修や統廃合等の対応が急務である。また、インフラをはじめ、公営住宅、公民館施設の一人当たりの面積が平均値と比較してかなり高くなっていることから、住環境が進む一方で、維持管理費用の増も見込まれるため、施設保有量の適正化に向けて施設の統廃合、削減について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26,098
25,949
110.02
13,707,741
13,109,583
487,521
6,421,936
7,403,117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154396</xdr:rowOff>
    </xdr:from>
    <xdr:to>
      <xdr:col>24</xdr:col>
      <xdr:colOff>114300</xdr:colOff>
      <xdr:row>37</xdr:row>
      <xdr:rowOff>84546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5823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7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37</xdr:row>
      <xdr:rowOff>33746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4147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169273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071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134983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xdr:rowOff>
    </xdr:from>
    <xdr:to>
      <xdr:col>6</xdr:col>
      <xdr:colOff>38100</xdr:colOff>
      <xdr:row>36</xdr:row>
      <xdr:rowOff>113937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63137</xdr:rowOff>
    </xdr:from>
    <xdr:to>
      <xdr:col>10</xdr:col>
      <xdr:colOff>114300</xdr:colOff>
      <xdr:row>36</xdr:row>
      <xdr:rowOff>99060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97790</xdr:rowOff>
    </xdr:from>
    <xdr:to>
      <xdr:col>55</xdr:col>
      <xdr:colOff>50800</xdr:colOff>
      <xdr:row>41</xdr:row>
      <xdr:rowOff>27940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76217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148590</xdr:rowOff>
    </xdr:from>
    <xdr:to>
      <xdr:col>55</xdr:col>
      <xdr:colOff>0</xdr:colOff>
      <xdr:row>40</xdr:row>
      <xdr:rowOff>148590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06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97790</xdr:rowOff>
    </xdr:from>
    <xdr:to>
      <xdr:col>46</xdr:col>
      <xdr:colOff>38100</xdr:colOff>
      <xdr:row>41</xdr:row>
      <xdr:rowOff>27940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148590</xdr:rowOff>
    </xdr:from>
    <xdr:to>
      <xdr:col>50</xdr:col>
      <xdr:colOff>114300</xdr:colOff>
      <xdr:row>40</xdr:row>
      <xdr:rowOff>148590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148590</xdr:rowOff>
    </xdr:from>
    <xdr:to>
      <xdr:col>45</xdr:col>
      <xdr:colOff>177800</xdr:colOff>
      <xdr:row>40</xdr:row>
      <xdr:rowOff>148590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148590</xdr:rowOff>
    </xdr:from>
    <xdr:to>
      <xdr:col>41</xdr:col>
      <xdr:colOff>50800</xdr:colOff>
      <xdr:row>40</xdr:row>
      <xdr:rowOff>148590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0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19067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44467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44467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122283</xdr:rowOff>
    </xdr:from>
    <xdr:to>
      <xdr:col>24</xdr:col>
      <xdr:colOff>114300</xdr:colOff>
      <xdr:row>63</xdr:row>
      <xdr:rowOff>52433</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100710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159838</xdr:rowOff>
    </xdr:from>
    <xdr:to>
      <xdr:col>20</xdr:col>
      <xdr:colOff>38100</xdr:colOff>
      <xdr:row>63</xdr:row>
      <xdr:rowOff>89988</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1633</xdr:rowOff>
    </xdr:from>
    <xdr:to>
      <xdr:col>24</xdr:col>
      <xdr:colOff>63500</xdr:colOff>
      <xdr:row>63</xdr:row>
      <xdr:rowOff>39188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flipV="1">
          <a:off x="3797300" y="1080298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145143</xdr:rowOff>
    </xdr:from>
    <xdr:to>
      <xdr:col>15</xdr:col>
      <xdr:colOff>101600</xdr:colOff>
      <xdr:row>63</xdr:row>
      <xdr:rowOff>75293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24493</xdr:rowOff>
    </xdr:from>
    <xdr:to>
      <xdr:col>19</xdr:col>
      <xdr:colOff>177800</xdr:colOff>
      <xdr:row>63</xdr:row>
      <xdr:rowOff>39188</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8258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123916</xdr:rowOff>
    </xdr:from>
    <xdr:to>
      <xdr:col>10</xdr:col>
      <xdr:colOff>165100</xdr:colOff>
      <xdr:row>63</xdr:row>
      <xdr:rowOff>54066</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3266</xdr:rowOff>
    </xdr:from>
    <xdr:to>
      <xdr:col>15</xdr:col>
      <xdr:colOff>50800</xdr:colOff>
      <xdr:row>63</xdr:row>
      <xdr:rowOff>24493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8046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160020</xdr:rowOff>
    </xdr:from>
    <xdr:to>
      <xdr:col>10</xdr:col>
      <xdr:colOff>114300</xdr:colOff>
      <xdr:row>63</xdr:row>
      <xdr:rowOff>3266</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7899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81115</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66420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45193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30497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162560</xdr:rowOff>
    </xdr:from>
    <xdr:to>
      <xdr:col>41</xdr:col>
      <xdr:colOff>101600</xdr:colOff>
      <xdr:row>62</xdr:row>
      <xdr:rowOff>92710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41910</xdr:rowOff>
    </xdr:from>
    <xdr:to>
      <xdr:col>45</xdr:col>
      <xdr:colOff>177800</xdr:colOff>
      <xdr:row>62</xdr:row>
      <xdr:rowOff>102870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671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162560</xdr:rowOff>
    </xdr:from>
    <xdr:to>
      <xdr:col>36</xdr:col>
      <xdr:colOff>165100</xdr:colOff>
      <xdr:row>62</xdr:row>
      <xdr:rowOff>92710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41910</xdr:rowOff>
    </xdr:from>
    <xdr:to>
      <xdr:col>41</xdr:col>
      <xdr:colOff>50800</xdr:colOff>
      <xdr:row>62</xdr:row>
      <xdr:rowOff>41910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671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170197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109237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109237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127726</xdr:rowOff>
    </xdr:from>
    <xdr:to>
      <xdr:col>24</xdr:col>
      <xdr:colOff>114300</xdr:colOff>
      <xdr:row>84</xdr:row>
      <xdr:rowOff>57876</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106153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7076</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43827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77107</xdr:rowOff>
    </xdr:from>
    <xdr:to>
      <xdr:col>15</xdr:col>
      <xdr:colOff>101600</xdr:colOff>
      <xdr:row>84</xdr:row>
      <xdr:rowOff>7257</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127907</xdr:rowOff>
    </xdr:from>
    <xdr:to>
      <xdr:col>19</xdr:col>
      <xdr:colOff>177800</xdr:colOff>
      <xdr:row>83</xdr:row>
      <xdr:rowOff>152400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908300" y="143582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82006</xdr:rowOff>
    </xdr:from>
    <xdr:to>
      <xdr:col>10</xdr:col>
      <xdr:colOff>165100</xdr:colOff>
      <xdr:row>84</xdr:row>
      <xdr:rowOff>12156</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127907</xdr:rowOff>
    </xdr:from>
    <xdr:to>
      <xdr:col>15</xdr:col>
      <xdr:colOff>50800</xdr:colOff>
      <xdr:row>83</xdr:row>
      <xdr:rowOff>132806</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2019300" y="143582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26488</xdr:rowOff>
    </xdr:from>
    <xdr:to>
      <xdr:col>6</xdr:col>
      <xdr:colOff>38100</xdr:colOff>
      <xdr:row>83</xdr:row>
      <xdr:rowOff>128088</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77288</xdr:rowOff>
    </xdr:from>
    <xdr:to>
      <xdr:col>10</xdr:col>
      <xdr:colOff>114300</xdr:colOff>
      <xdr:row>83</xdr:row>
      <xdr:rowOff>132806</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430763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74403</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61340</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31948</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169834</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119215</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126746</xdr:rowOff>
    </xdr:from>
    <xdr:to>
      <xdr:col>55</xdr:col>
      <xdr:colOff>50800</xdr:colOff>
      <xdr:row>82</xdr:row>
      <xdr:rowOff>56896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149623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38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131318</xdr:rowOff>
    </xdr:from>
    <xdr:to>
      <xdr:col>50</xdr:col>
      <xdr:colOff>165100</xdr:colOff>
      <xdr:row>82</xdr:row>
      <xdr:rowOff>61468</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6096</xdr:rowOff>
    </xdr:from>
    <xdr:to>
      <xdr:col>55</xdr:col>
      <xdr:colOff>0</xdr:colOff>
      <xdr:row>82</xdr:row>
      <xdr:rowOff>10668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0649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5587</xdr:rowOff>
    </xdr:from>
    <xdr:to>
      <xdr:col>46</xdr:col>
      <xdr:colOff>38100</xdr:colOff>
      <xdr:row>82</xdr:row>
      <xdr:rowOff>107187</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10668</xdr:rowOff>
    </xdr:from>
    <xdr:to>
      <xdr:col>50</xdr:col>
      <xdr:colOff>114300</xdr:colOff>
      <xdr:row>82</xdr:row>
      <xdr:rowOff>56387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0695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142748</xdr:rowOff>
    </xdr:from>
    <xdr:to>
      <xdr:col>41</xdr:col>
      <xdr:colOff>101600</xdr:colOff>
      <xdr:row>79</xdr:row>
      <xdr:rowOff>72898</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22098</xdr:rowOff>
    </xdr:from>
    <xdr:to>
      <xdr:col>45</xdr:col>
      <xdr:colOff>177800</xdr:colOff>
      <xdr:row>82</xdr:row>
      <xdr:rowOff>56387</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3566648"/>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142748</xdr:rowOff>
    </xdr:from>
    <xdr:to>
      <xdr:col>36</xdr:col>
      <xdr:colOff>165100</xdr:colOff>
      <xdr:row>79</xdr:row>
      <xdr:rowOff>72898</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22098</xdr:rowOff>
    </xdr:from>
    <xdr:to>
      <xdr:col>41</xdr:col>
      <xdr:colOff>50800</xdr:colOff>
      <xdr:row>79</xdr:row>
      <xdr:rowOff>22098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3566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77995</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89425</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89425</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97245</xdr:rowOff>
    </xdr:from>
    <xdr:to>
      <xdr:col>24</xdr:col>
      <xdr:colOff>114300</xdr:colOff>
      <xdr:row>104</xdr:row>
      <xdr:rowOff>27395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120122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6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61323</xdr:rowOff>
    </xdr:from>
    <xdr:to>
      <xdr:col>20</xdr:col>
      <xdr:colOff>38100</xdr:colOff>
      <xdr:row>103</xdr:row>
      <xdr:rowOff>162923</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112123</xdr:rowOff>
    </xdr:from>
    <xdr:to>
      <xdr:col>24</xdr:col>
      <xdr:colOff>63500</xdr:colOff>
      <xdr:row>103</xdr:row>
      <xdr:rowOff>148045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7714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27032</xdr:rowOff>
    </xdr:from>
    <xdr:to>
      <xdr:col>15</xdr:col>
      <xdr:colOff>101600</xdr:colOff>
      <xdr:row>103</xdr:row>
      <xdr:rowOff>128632</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77832</xdr:rowOff>
    </xdr:from>
    <xdr:to>
      <xdr:col>19</xdr:col>
      <xdr:colOff>177800</xdr:colOff>
      <xdr:row>103</xdr:row>
      <xdr:rowOff>112123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7371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77832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70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5987</xdr:rowOff>
    </xdr:from>
    <xdr:to>
      <xdr:col>10</xdr:col>
      <xdr:colOff>114300</xdr:colOff>
      <xdr:row>103</xdr:row>
      <xdr:rowOff>41911</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6653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8000</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17780</xdr:rowOff>
    </xdr:from>
    <xdr:to>
      <xdr:col>55</xdr:col>
      <xdr:colOff>50800</xdr:colOff>
      <xdr:row>107</xdr:row>
      <xdr:rowOff>119380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167657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15875</xdr:rowOff>
    </xdr:from>
    <xdr:to>
      <xdr:col>50</xdr:col>
      <xdr:colOff>165100</xdr:colOff>
      <xdr:row>107</xdr:row>
      <xdr:rowOff>117475</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66675</xdr:rowOff>
    </xdr:from>
    <xdr:to>
      <xdr:col>55</xdr:col>
      <xdr:colOff>0</xdr:colOff>
      <xdr:row>107</xdr:row>
      <xdr:rowOff>68580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9639300" y="18411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17780</xdr:rowOff>
    </xdr:from>
    <xdr:to>
      <xdr:col>46</xdr:col>
      <xdr:colOff>38100</xdr:colOff>
      <xdr:row>107</xdr:row>
      <xdr:rowOff>119380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66675</xdr:rowOff>
    </xdr:from>
    <xdr:to>
      <xdr:col>50</xdr:col>
      <xdr:colOff>114300</xdr:colOff>
      <xdr:row>107</xdr:row>
      <xdr:rowOff>68580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411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17780</xdr:rowOff>
    </xdr:from>
    <xdr:to>
      <xdr:col>41</xdr:col>
      <xdr:colOff>101600</xdr:colOff>
      <xdr:row>107</xdr:row>
      <xdr:rowOff>119380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68580</xdr:rowOff>
    </xdr:from>
    <xdr:to>
      <xdr:col>45</xdr:col>
      <xdr:colOff>177800</xdr:colOff>
      <xdr:row>107</xdr:row>
      <xdr:rowOff>68580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841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15875</xdr:rowOff>
    </xdr:from>
    <xdr:to>
      <xdr:col>36</xdr:col>
      <xdr:colOff>165100</xdr:colOff>
      <xdr:row>107</xdr:row>
      <xdr:rowOff>117475</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66675</xdr:rowOff>
    </xdr:from>
    <xdr:to>
      <xdr:col>41</xdr:col>
      <xdr:colOff>50800</xdr:colOff>
      <xdr:row>107</xdr:row>
      <xdr:rowOff>68580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8411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108602</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110507</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110507</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108602</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xdr:rowOff>
    </xdr:from>
    <xdr:to>
      <xdr:col>85</xdr:col>
      <xdr:colOff>177800</xdr:colOff>
      <xdr:row>39</xdr:row>
      <xdr:rowOff>117475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165752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66675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7189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32385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682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67310</xdr:rowOff>
    </xdr:from>
    <xdr:to>
      <xdr:col>72</xdr:col>
      <xdr:colOff>38100</xdr:colOff>
      <xdr:row>38</xdr:row>
      <xdr:rowOff>168910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118110</xdr:rowOff>
    </xdr:from>
    <xdr:to>
      <xdr:col>76</xdr:col>
      <xdr:colOff>114300</xdr:colOff>
      <xdr:row>38</xdr:row>
      <xdr:rowOff>167640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6332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118110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5836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160037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110507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00000000-0008-0000-0F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3" name="【一般廃棄物処理施設】&#10;一人当たり有形固定資産（償却資産）額最小値テキスト">
          <a:extLst>
            <a:ext uri="{FF2B5EF4-FFF2-40B4-BE49-F238E27FC236}">
              <a16:creationId xmlns:a16="http://schemas.microsoft.com/office/drawing/2014/main" id="{00000000-0008-0000-0F00-00003D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00000000-0008-0000-0F00-00003F020000}"/>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7" name="【一般廃棄物処理施設】&#10;一人当たり有形固定資産（償却資産）額平均値テキスト">
          <a:extLst>
            <a:ext uri="{FF2B5EF4-FFF2-40B4-BE49-F238E27FC236}">
              <a16:creationId xmlns:a16="http://schemas.microsoft.com/office/drawing/2014/main" id="{00000000-0008-0000-0F00-000041020000}"/>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111337</xdr:rowOff>
    </xdr:from>
    <xdr:to>
      <xdr:col>116</xdr:col>
      <xdr:colOff>114300</xdr:colOff>
      <xdr:row>40</xdr:row>
      <xdr:rowOff>41487</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2110700" y="67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89764</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00000000-0008-0000-0F00-00004D020000}"/>
            </a:ext>
          </a:extLst>
        </xdr:cNvPr>
        <xdr:cNvSpPr txBox="1"/>
      </xdr:nvSpPr>
      <xdr:spPr>
        <a:xfrm>
          <a:off x="22199600" y="677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110788</xdr:rowOff>
    </xdr:from>
    <xdr:to>
      <xdr:col>112</xdr:col>
      <xdr:colOff>38100</xdr:colOff>
      <xdr:row>40</xdr:row>
      <xdr:rowOff>40938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1272500" y="67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161588</xdr:rowOff>
    </xdr:from>
    <xdr:to>
      <xdr:col>116</xdr:col>
      <xdr:colOff>63500</xdr:colOff>
      <xdr:row>39</xdr:row>
      <xdr:rowOff>162137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1323300" y="6848138"/>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111348</xdr:rowOff>
    </xdr:from>
    <xdr:to>
      <xdr:col>107</xdr:col>
      <xdr:colOff>101600</xdr:colOff>
      <xdr:row>40</xdr:row>
      <xdr:rowOff>41498</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0383500" y="67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161588</xdr:rowOff>
    </xdr:from>
    <xdr:to>
      <xdr:col>111</xdr:col>
      <xdr:colOff>177800</xdr:colOff>
      <xdr:row>39</xdr:row>
      <xdr:rowOff>162148</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0434300" y="6848138"/>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111205</xdr:rowOff>
    </xdr:from>
    <xdr:to>
      <xdr:col>102</xdr:col>
      <xdr:colOff>165100</xdr:colOff>
      <xdr:row>40</xdr:row>
      <xdr:rowOff>41355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9494500" y="67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162005</xdr:rowOff>
    </xdr:from>
    <xdr:to>
      <xdr:col>107</xdr:col>
      <xdr:colOff>50800</xdr:colOff>
      <xdr:row>39</xdr:row>
      <xdr:rowOff>162148</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9545300" y="6848555"/>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110954</xdr:rowOff>
    </xdr:from>
    <xdr:to>
      <xdr:col>98</xdr:col>
      <xdr:colOff>38100</xdr:colOff>
      <xdr:row>40</xdr:row>
      <xdr:rowOff>41104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8605500" y="67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161754</xdr:rowOff>
    </xdr:from>
    <xdr:to>
      <xdr:col>102</xdr:col>
      <xdr:colOff>114300</xdr:colOff>
      <xdr:row>39</xdr:row>
      <xdr:rowOff>162005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656300" y="684830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32065</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8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32625</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89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32482</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8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32231</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89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00000000-0008-0000-0F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2" name="【保健センター・保健所】&#10;有形固定資産減価償却率最小値テキスト">
          <a:extLst>
            <a:ext uri="{FF2B5EF4-FFF2-40B4-BE49-F238E27FC236}">
              <a16:creationId xmlns:a16="http://schemas.microsoft.com/office/drawing/2014/main" id="{00000000-0008-0000-0F00-000078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00000000-0008-0000-0F00-00007A020000}"/>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0000000-0008-0000-0F00-00007C020000}"/>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42273</xdr:rowOff>
    </xdr:from>
    <xdr:to>
      <xdr:col>85</xdr:col>
      <xdr:colOff>177800</xdr:colOff>
      <xdr:row>60</xdr:row>
      <xdr:rowOff>143873</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6268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20700</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00000000-0008-0000-0F00-000088020000}"/>
            </a:ext>
          </a:extLst>
        </xdr:cNvPr>
        <xdr:cNvSpPr txBox="1"/>
      </xdr:nvSpPr>
      <xdr:spPr>
        <a:xfrm>
          <a:off x="16357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93073</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5481300" y="1035231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814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F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F00-0000B3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F00-0000B5020000}"/>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F00-0000B702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F00-0000C3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6" name="n_1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7" name="n_2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8" name="n_3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19" name="n_4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0000000-0008-0000-0F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00000000-0008-0000-0F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00000000-0008-0000-0F00-0000F0020000}"/>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00000000-0008-0000-0F00-0000F2020000}"/>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126093</xdr:rowOff>
    </xdr:from>
    <xdr:to>
      <xdr:col>85</xdr:col>
      <xdr:colOff>177800</xdr:colOff>
      <xdr:row>85</xdr:row>
      <xdr:rowOff>56243</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62687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104520</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00000000-0008-0000-0F00-0000FE020000}"/>
            </a:ext>
          </a:extLst>
        </xdr:cNvPr>
        <xdr:cNvSpPr txBox="1"/>
      </xdr:nvSpPr>
      <xdr:spPr>
        <a:xfrm>
          <a:off x="16357600"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106499</xdr:rowOff>
    </xdr:from>
    <xdr:to>
      <xdr:col>81</xdr:col>
      <xdr:colOff>101600</xdr:colOff>
      <xdr:row>86</xdr:row>
      <xdr:rowOff>36649</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543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5443</xdr:rowOff>
    </xdr:from>
    <xdr:to>
      <xdr:col>85</xdr:col>
      <xdr:colOff>127000</xdr:colOff>
      <xdr:row>85</xdr:row>
      <xdr:rowOff>157299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5481300" y="14578693"/>
          <a:ext cx="8382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86905</xdr:rowOff>
    </xdr:from>
    <xdr:to>
      <xdr:col>76</xdr:col>
      <xdr:colOff>165100</xdr:colOff>
      <xdr:row>86</xdr:row>
      <xdr:rowOff>17055</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4541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137705</xdr:rowOff>
    </xdr:from>
    <xdr:to>
      <xdr:col>81</xdr:col>
      <xdr:colOff>50800</xdr:colOff>
      <xdr:row>85</xdr:row>
      <xdr:rowOff>157299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4592300" y="147109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111398</xdr:rowOff>
    </xdr:from>
    <xdr:to>
      <xdr:col>72</xdr:col>
      <xdr:colOff>38100</xdr:colOff>
      <xdr:row>86</xdr:row>
      <xdr:rowOff>41548</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3652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137705</xdr:rowOff>
    </xdr:from>
    <xdr:to>
      <xdr:col>76</xdr:col>
      <xdr:colOff>114300</xdr:colOff>
      <xdr:row>85</xdr:row>
      <xdr:rowOff>162198</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3703300" y="1471095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91802</xdr:rowOff>
    </xdr:from>
    <xdr:to>
      <xdr:col>67</xdr:col>
      <xdr:colOff>101600</xdr:colOff>
      <xdr:row>86</xdr:row>
      <xdr:rowOff>21952</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2763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142602</xdr:rowOff>
    </xdr:from>
    <xdr:to>
      <xdr:col>71</xdr:col>
      <xdr:colOff>177800</xdr:colOff>
      <xdr:row>85</xdr:row>
      <xdr:rowOff>162198</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814300" y="147158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5" name="n_1aveValue【消防施設】&#10;有形固定資産減価償却率">
          <a:extLst>
            <a:ext uri="{FF2B5EF4-FFF2-40B4-BE49-F238E27FC236}">
              <a16:creationId xmlns:a16="http://schemas.microsoft.com/office/drawing/2014/main" id="{00000000-0008-0000-0F00-000007030000}"/>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76" name="n_2aveValue【消防施設】&#10;有形固定資産減価償却率">
          <a:extLst>
            <a:ext uri="{FF2B5EF4-FFF2-40B4-BE49-F238E27FC236}">
              <a16:creationId xmlns:a16="http://schemas.microsoft.com/office/drawing/2014/main" id="{00000000-0008-0000-0F00-00000803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777" name="n_3aveValue【消防施設】&#10;有形固定資産減価償却率">
          <a:extLst>
            <a:ext uri="{FF2B5EF4-FFF2-40B4-BE49-F238E27FC236}">
              <a16:creationId xmlns:a16="http://schemas.microsoft.com/office/drawing/2014/main" id="{00000000-0008-0000-0F00-000009030000}"/>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8" name="n_4aveValue【消防施設】&#10;有形固定資産減価償却率">
          <a:extLst>
            <a:ext uri="{FF2B5EF4-FFF2-40B4-BE49-F238E27FC236}">
              <a16:creationId xmlns:a16="http://schemas.microsoft.com/office/drawing/2014/main" id="{00000000-0008-0000-0F00-00000A03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27776</xdr:rowOff>
    </xdr:from>
    <xdr:ext cx="405111" cy="259045"/>
    <xdr:sp macro="" textlink="">
      <xdr:nvSpPr>
        <xdr:cNvPr id="779" name="n_1mainValue【消防施設】&#10;有形固定資産減価償却率">
          <a:extLst>
            <a:ext uri="{FF2B5EF4-FFF2-40B4-BE49-F238E27FC236}">
              <a16:creationId xmlns:a16="http://schemas.microsoft.com/office/drawing/2014/main" id="{00000000-0008-0000-0F00-00000B030000}"/>
            </a:ext>
          </a:extLst>
        </xdr:cNvPr>
        <xdr:cNvSpPr txBox="1"/>
      </xdr:nvSpPr>
      <xdr:spPr>
        <a:xfrm>
          <a:off x="152660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8182</xdr:rowOff>
    </xdr:from>
    <xdr:ext cx="405111" cy="259045"/>
    <xdr:sp macro="" textlink="">
      <xdr:nvSpPr>
        <xdr:cNvPr id="780" name="n_2mainValue【消防施設】&#10;有形固定資産減価償却率">
          <a:extLst>
            <a:ext uri="{FF2B5EF4-FFF2-40B4-BE49-F238E27FC236}">
              <a16:creationId xmlns:a16="http://schemas.microsoft.com/office/drawing/2014/main" id="{00000000-0008-0000-0F00-00000C030000}"/>
            </a:ext>
          </a:extLst>
        </xdr:cNvPr>
        <xdr:cNvSpPr txBox="1"/>
      </xdr:nvSpPr>
      <xdr:spPr>
        <a:xfrm>
          <a:off x="14389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32675</xdr:rowOff>
    </xdr:from>
    <xdr:ext cx="405111" cy="259045"/>
    <xdr:sp macro="" textlink="">
      <xdr:nvSpPr>
        <xdr:cNvPr id="781" name="n_3mainValue【消防施設】&#10;有形固定資産減価償却率">
          <a:extLst>
            <a:ext uri="{FF2B5EF4-FFF2-40B4-BE49-F238E27FC236}">
              <a16:creationId xmlns:a16="http://schemas.microsoft.com/office/drawing/2014/main" id="{00000000-0008-0000-0F00-00000D030000}"/>
            </a:ext>
          </a:extLst>
        </xdr:cNvPr>
        <xdr:cNvSpPr txBox="1"/>
      </xdr:nvSpPr>
      <xdr:spPr>
        <a:xfrm>
          <a:off x="13500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13079</xdr:rowOff>
    </xdr:from>
    <xdr:ext cx="405111" cy="259045"/>
    <xdr:sp macro="" textlink="">
      <xdr:nvSpPr>
        <xdr:cNvPr id="782" name="n_4mainValue【消防施設】&#10;有形固定資産減価償却率">
          <a:extLst>
            <a:ext uri="{FF2B5EF4-FFF2-40B4-BE49-F238E27FC236}">
              <a16:creationId xmlns:a16="http://schemas.microsoft.com/office/drawing/2014/main" id="{00000000-0008-0000-0F00-00000E030000}"/>
            </a:ext>
          </a:extLst>
        </xdr:cNvPr>
        <xdr:cNvSpPr txBox="1"/>
      </xdr:nvSpPr>
      <xdr:spPr>
        <a:xfrm>
          <a:off x="12611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a:extLst>
            <a:ext uri="{FF2B5EF4-FFF2-40B4-BE49-F238E27FC236}">
              <a16:creationId xmlns:a16="http://schemas.microsoft.com/office/drawing/2014/main" id="{00000000-0008-0000-0F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消防施設】&#10;一人当たり面積最小値テキスト">
          <a:extLst>
            <a:ext uri="{FF2B5EF4-FFF2-40B4-BE49-F238E27FC236}">
              <a16:creationId xmlns:a16="http://schemas.microsoft.com/office/drawing/2014/main" id="{00000000-0008-0000-0F00-000025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7" name="【消防施設】&#10;一人当たり面積最大値テキスト">
          <a:extLst>
            <a:ext uri="{FF2B5EF4-FFF2-40B4-BE49-F238E27FC236}">
              <a16:creationId xmlns:a16="http://schemas.microsoft.com/office/drawing/2014/main" id="{00000000-0008-0000-0F00-000027030000}"/>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09" name="【消防施設】&#10;一人当たり面積平均値テキスト">
          <a:extLst>
            <a:ext uri="{FF2B5EF4-FFF2-40B4-BE49-F238E27FC236}">
              <a16:creationId xmlns:a16="http://schemas.microsoft.com/office/drawing/2014/main" id="{00000000-0008-0000-0F00-000029030000}"/>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821" name="【消防施設】&#10;一人当たり面積該当値テキスト">
          <a:extLst>
            <a:ext uri="{FF2B5EF4-FFF2-40B4-BE49-F238E27FC236}">
              <a16:creationId xmlns:a16="http://schemas.microsoft.com/office/drawing/2014/main" id="{00000000-0008-0000-0F00-000035030000}"/>
            </a:ext>
          </a:extLst>
        </xdr:cNvPr>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58674</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flipV="1">
          <a:off x="21323300" y="145816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63246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0434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76963</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19545300" y="14636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76963</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656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0" name="n_1aveValue【消防施設】&#10;一人当たり面積">
          <a:extLst>
            <a:ext uri="{FF2B5EF4-FFF2-40B4-BE49-F238E27FC236}">
              <a16:creationId xmlns:a16="http://schemas.microsoft.com/office/drawing/2014/main" id="{00000000-0008-0000-0F00-00003E030000}"/>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1" name="n_2aveValue【消防施設】&#10;一人当たり面積">
          <a:extLst>
            <a:ext uri="{FF2B5EF4-FFF2-40B4-BE49-F238E27FC236}">
              <a16:creationId xmlns:a16="http://schemas.microsoft.com/office/drawing/2014/main" id="{00000000-0008-0000-0F00-00003F030000}"/>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2" name="n_3aveValue【消防施設】&#10;一人当たり面積">
          <a:extLst>
            <a:ext uri="{FF2B5EF4-FFF2-40B4-BE49-F238E27FC236}">
              <a16:creationId xmlns:a16="http://schemas.microsoft.com/office/drawing/2014/main" id="{00000000-0008-0000-0F00-000040030000}"/>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3" name="n_4aveValue【消防施設】&#10;一人当たり面積">
          <a:extLst>
            <a:ext uri="{FF2B5EF4-FFF2-40B4-BE49-F238E27FC236}">
              <a16:creationId xmlns:a16="http://schemas.microsoft.com/office/drawing/2014/main" id="{00000000-0008-0000-0F00-000041030000}"/>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834" name="n_1mainValue【消防施設】&#10;一人当たり面積">
          <a:extLst>
            <a:ext uri="{FF2B5EF4-FFF2-40B4-BE49-F238E27FC236}">
              <a16:creationId xmlns:a16="http://schemas.microsoft.com/office/drawing/2014/main" id="{00000000-0008-0000-0F00-000042030000}"/>
            </a:ext>
          </a:extLst>
        </xdr:cNvPr>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835" name="n_2mainValue【消防施設】&#10;一人当たり面積">
          <a:extLst>
            <a:ext uri="{FF2B5EF4-FFF2-40B4-BE49-F238E27FC236}">
              <a16:creationId xmlns:a16="http://schemas.microsoft.com/office/drawing/2014/main" id="{00000000-0008-0000-0F00-000043030000}"/>
            </a:ext>
          </a:extLst>
        </xdr:cNvPr>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836" name="n_3mainValue【消防施設】&#10;一人当たり面積">
          <a:extLst>
            <a:ext uri="{FF2B5EF4-FFF2-40B4-BE49-F238E27FC236}">
              <a16:creationId xmlns:a16="http://schemas.microsoft.com/office/drawing/2014/main" id="{00000000-0008-0000-0F00-000044030000}"/>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837" name="n_4mainValue【消防施設】&#10;一人当たり面積">
          <a:extLst>
            <a:ext uri="{FF2B5EF4-FFF2-40B4-BE49-F238E27FC236}">
              <a16:creationId xmlns:a16="http://schemas.microsoft.com/office/drawing/2014/main" id="{00000000-0008-0000-0F00-000045030000}"/>
            </a:ext>
          </a:extLst>
        </xdr:cNvPr>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154395</xdr:rowOff>
    </xdr:from>
    <xdr:to>
      <xdr:col>81</xdr:col>
      <xdr:colOff>101600</xdr:colOff>
      <xdr:row>107</xdr:row>
      <xdr:rowOff>84545</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107</xdr:row>
      <xdr:rowOff>33745</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flipV="1">
          <a:off x="15481300" y="18261330"/>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33745</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4592300" y="1836420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120106</xdr:rowOff>
    </xdr:from>
    <xdr:to>
      <xdr:col>72</xdr:col>
      <xdr:colOff>38100</xdr:colOff>
      <xdr:row>107</xdr:row>
      <xdr:rowOff>50256</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170906</xdr:rowOff>
    </xdr:from>
    <xdr:to>
      <xdr:col>76</xdr:col>
      <xdr:colOff>114300</xdr:colOff>
      <xdr:row>107</xdr:row>
      <xdr:rowOff>19050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703300" y="183446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77651</xdr:rowOff>
    </xdr:from>
    <xdr:to>
      <xdr:col>67</xdr:col>
      <xdr:colOff>101600</xdr:colOff>
      <xdr:row>107</xdr:row>
      <xdr:rowOff>7801</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128451</xdr:rowOff>
    </xdr:from>
    <xdr:to>
      <xdr:col>71</xdr:col>
      <xdr:colOff>177800</xdr:colOff>
      <xdr:row>106</xdr:row>
      <xdr:rowOff>170906</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83021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75672</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41383</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170378</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120287</xdr:rowOff>
    </xdr:from>
    <xdr:to>
      <xdr:col>116</xdr:col>
      <xdr:colOff>63500</xdr:colOff>
      <xdr:row>107</xdr:row>
      <xdr:rowOff>133350</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1323300" y="184654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136616</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0434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136616</xdr:rowOff>
    </xdr:from>
    <xdr:to>
      <xdr:col>107</xdr:col>
      <xdr:colOff>50800</xdr:colOff>
      <xdr:row>107</xdr:row>
      <xdr:rowOff>136616</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a:off x="19545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133350</xdr:rowOff>
    </xdr:from>
    <xdr:to>
      <xdr:col>102</xdr:col>
      <xdr:colOff>114300</xdr:colOff>
      <xdr:row>107</xdr:row>
      <xdr:rowOff>136616</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a:off x="18656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7093</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3827</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図書館と、市民会館に分類している町立文化会館は、平成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年度に建設された比較的新しい施設であることから、類似団体と比べて有形固定資産減価償却率は低いが、庁舎や消防施設は、昭和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てられたものが多いため、平均よりも高い状況である。消防施設については、施設の安全性を維持することはもちろん、今後予想される南海トラフ大地震や大型台風等の災害時に機能を維持できるよう、計画的な更新や長寿命化に向けた改修が求め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の面積については、福祉施設が類似団体平均と比べて高いが、他の施設については、類似団体平均と同程度である。施設保有量について、住民のニーズや費用対効果を見ながら、施設の統廃合・削減を行い適正化を図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26,098
25,949
110.02
13,707,741
13,109,583
487,521
6,421,936
7,403,117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FF"/>
              </a:solidFill>
              <a:effectLst/>
              <a:latin typeface="+mn-lt"/>
              <a:ea typeface="+mn-ea"/>
              <a:cs typeface="+mn-cs"/>
            </a:rPr>
            <a:t>　</a:t>
          </a:r>
          <a:r>
            <a:rPr kumimoji="1" lang="ja-JP" altLang="ja-JP" sz="1000">
              <a:solidFill>
                <a:srgbClr val="0000FF"/>
              </a:solidFill>
              <a:effectLst/>
              <a:latin typeface="+mn-lt"/>
              <a:ea typeface="+mn-ea"/>
              <a:cs typeface="+mn-cs"/>
            </a:rPr>
            <a:t>基準財政需要額が昨年度比で</a:t>
          </a:r>
          <a:r>
            <a:rPr kumimoji="1" lang="en-US" altLang="ja-JP" sz="1000">
              <a:solidFill>
                <a:srgbClr val="0000FF"/>
              </a:solidFill>
              <a:effectLst/>
              <a:latin typeface="+mn-lt"/>
              <a:ea typeface="+mn-ea"/>
              <a:cs typeface="+mn-cs"/>
            </a:rPr>
            <a:t>7.0</a:t>
          </a:r>
          <a:r>
            <a:rPr kumimoji="1" lang="ja-JP" altLang="ja-JP" sz="1000">
              <a:solidFill>
                <a:srgbClr val="0000FF"/>
              </a:solidFill>
              <a:effectLst/>
              <a:latin typeface="+mn-lt"/>
              <a:ea typeface="+mn-ea"/>
              <a:cs typeface="+mn-cs"/>
            </a:rPr>
            <a:t>％の増、基準財政収入額については</a:t>
          </a:r>
          <a:r>
            <a:rPr kumimoji="1" lang="en-US" altLang="ja-JP" sz="1000">
              <a:solidFill>
                <a:srgbClr val="0000FF"/>
              </a:solidFill>
              <a:effectLst/>
              <a:latin typeface="+mn-lt"/>
              <a:ea typeface="+mn-ea"/>
              <a:cs typeface="+mn-cs"/>
            </a:rPr>
            <a:t>2.8</a:t>
          </a:r>
          <a:r>
            <a:rPr kumimoji="1" lang="ja-JP" altLang="ja-JP" sz="1000">
              <a:solidFill>
                <a:srgbClr val="0000FF"/>
              </a:solidFill>
              <a:effectLst/>
              <a:latin typeface="+mn-lt"/>
              <a:ea typeface="+mn-ea"/>
              <a:cs typeface="+mn-cs"/>
            </a:rPr>
            <a:t>％の減となったことにより、財政力指数の</a:t>
          </a:r>
          <a:r>
            <a:rPr kumimoji="1" lang="en-US" altLang="ja-JP" sz="1000">
              <a:solidFill>
                <a:srgbClr val="0000FF"/>
              </a:solidFill>
              <a:effectLst/>
              <a:latin typeface="+mn-lt"/>
              <a:ea typeface="+mn-ea"/>
              <a:cs typeface="+mn-cs"/>
            </a:rPr>
            <a:t>3</a:t>
          </a:r>
          <a:r>
            <a:rPr kumimoji="1" lang="ja-JP" altLang="ja-JP" sz="1000">
              <a:solidFill>
                <a:srgbClr val="0000FF"/>
              </a:solidFill>
              <a:effectLst/>
              <a:latin typeface="+mn-lt"/>
              <a:ea typeface="+mn-ea"/>
              <a:cs typeface="+mn-cs"/>
            </a:rPr>
            <a:t>カ年平均値は昨年度に比べ</a:t>
          </a:r>
          <a:r>
            <a:rPr kumimoji="1" lang="en-US" altLang="ja-JP" sz="1000">
              <a:solidFill>
                <a:srgbClr val="0000FF"/>
              </a:solidFill>
              <a:effectLst/>
              <a:latin typeface="+mn-lt"/>
              <a:ea typeface="+mn-ea"/>
              <a:cs typeface="+mn-cs"/>
            </a:rPr>
            <a:t>0.01</a:t>
          </a:r>
          <a:r>
            <a:rPr kumimoji="1" lang="ja-JP" altLang="ja-JP" sz="1000">
              <a:solidFill>
                <a:srgbClr val="0000FF"/>
              </a:solidFill>
              <a:effectLst/>
              <a:latin typeface="+mn-lt"/>
              <a:ea typeface="+mn-ea"/>
              <a:cs typeface="+mn-cs"/>
            </a:rPr>
            <a:t>の減となった。</a:t>
          </a:r>
          <a:endParaRPr lang="ja-JP" altLang="ja-JP" sz="1000">
            <a:solidFill>
              <a:srgbClr val="0000FF"/>
            </a:solidFill>
            <a:effectLst/>
          </a:endParaRPr>
        </a:p>
        <a:p>
          <a:r>
            <a:rPr kumimoji="1" lang="ja-JP" altLang="ja-JP" sz="1000">
              <a:solidFill>
                <a:srgbClr val="0000FF"/>
              </a:solidFill>
              <a:effectLst/>
              <a:latin typeface="+mn-lt"/>
              <a:ea typeface="+mn-ea"/>
              <a:cs typeface="+mn-cs"/>
            </a:rPr>
            <a:t>　県の平均を</a:t>
          </a:r>
          <a:r>
            <a:rPr kumimoji="1" lang="en-US" altLang="ja-JP" sz="1000">
              <a:solidFill>
                <a:srgbClr val="0000FF"/>
              </a:solidFill>
              <a:effectLst/>
              <a:latin typeface="+mn-lt"/>
              <a:ea typeface="+mn-ea"/>
              <a:cs typeface="+mn-cs"/>
            </a:rPr>
            <a:t>0.07</a:t>
          </a:r>
          <a:r>
            <a:rPr kumimoji="1" lang="ja-JP" altLang="ja-JP" sz="1000">
              <a:solidFill>
                <a:srgbClr val="0000FF"/>
              </a:solidFill>
              <a:effectLst/>
              <a:latin typeface="+mn-lt"/>
              <a:ea typeface="+mn-ea"/>
              <a:cs typeface="+mn-cs"/>
            </a:rPr>
            <a:t>上回ることとなったが、町内には大型事業所が少なく、依然として財政基盤が弱い背景もあり、類似団体平均と比較すると</a:t>
          </a:r>
          <a:r>
            <a:rPr kumimoji="1" lang="en-US" altLang="ja-JP" sz="1000">
              <a:solidFill>
                <a:srgbClr val="0000FF"/>
              </a:solidFill>
              <a:effectLst/>
              <a:latin typeface="+mn-lt"/>
              <a:ea typeface="+mn-ea"/>
              <a:cs typeface="+mn-cs"/>
            </a:rPr>
            <a:t>0.23</a:t>
          </a:r>
          <a:r>
            <a:rPr kumimoji="1" lang="ja-JP" altLang="ja-JP" sz="1000">
              <a:solidFill>
                <a:srgbClr val="0000FF"/>
              </a:solidFill>
              <a:effectLst/>
              <a:latin typeface="+mn-lt"/>
              <a:ea typeface="+mn-ea"/>
              <a:cs typeface="+mn-cs"/>
            </a:rPr>
            <a:t>下回っている。</a:t>
          </a:r>
          <a:endParaRPr lang="ja-JP" altLang="ja-JP" sz="1000">
            <a:solidFill>
              <a:srgbClr val="0000FF"/>
            </a:solidFill>
            <a:effectLst/>
          </a:endParaRPr>
        </a:p>
        <a:p>
          <a:r>
            <a:rPr kumimoji="1" lang="ja-JP" altLang="ja-JP" sz="1000">
              <a:solidFill>
                <a:srgbClr val="0000FF"/>
              </a:solidFill>
              <a:effectLst/>
              <a:latin typeface="+mn-lt"/>
              <a:ea typeface="+mn-ea"/>
              <a:cs typeface="+mn-cs"/>
            </a:rPr>
            <a:t>　社会保障関係費の経費増を含め財政需要額は今後も増加傾向が見込まれていることから、税収の徴収率向上対策を中心とする歳入確保に努め、自主財源の十分な確保を図り財政基盤の強化に努める。</a:t>
          </a:r>
          <a:endParaRPr lang="ja-JP" altLang="ja-JP" sz="1000">
            <a:solidFill>
              <a:srgbClr val="0000FF"/>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FF"/>
              </a:solidFill>
              <a:effectLst/>
              <a:latin typeface="+mn-lt"/>
              <a:ea typeface="+mn-ea"/>
              <a:cs typeface="+mn-cs"/>
            </a:rPr>
            <a:t>　</a:t>
          </a:r>
          <a:r>
            <a:rPr kumimoji="1" lang="ja-JP" altLang="ja-JP" sz="1000">
              <a:solidFill>
                <a:srgbClr val="0000FF"/>
              </a:solidFill>
              <a:effectLst/>
              <a:latin typeface="+mn-lt"/>
              <a:ea typeface="+mn-ea"/>
              <a:cs typeface="+mn-cs"/>
            </a:rPr>
            <a:t>経常収支比率は、昨年度と比較すると改善</a:t>
          </a:r>
          <a:r>
            <a:rPr kumimoji="1" lang="ja-JP" altLang="en-US" sz="1000">
              <a:solidFill>
                <a:srgbClr val="0000FF"/>
              </a:solidFill>
              <a:effectLst/>
              <a:latin typeface="+mn-lt"/>
              <a:ea typeface="+mn-ea"/>
              <a:cs typeface="+mn-cs"/>
            </a:rPr>
            <a:t>した</a:t>
          </a:r>
          <a:r>
            <a:rPr kumimoji="1" lang="ja-JP" altLang="ja-JP" sz="1000">
              <a:solidFill>
                <a:srgbClr val="0000FF"/>
              </a:solidFill>
              <a:effectLst/>
              <a:latin typeface="+mn-lt"/>
              <a:ea typeface="+mn-ea"/>
              <a:cs typeface="+mn-cs"/>
            </a:rPr>
            <a:t>。これは、昨年度に対し、分母の経常一般財源においては、地方税・地方消費税交付金の増に加えて、地方交付税の大幅増など増要因の影響が大きく、分母全体では</a:t>
          </a:r>
          <a:r>
            <a:rPr kumimoji="1" lang="en-US" altLang="ja-JP" sz="1000">
              <a:solidFill>
                <a:srgbClr val="0000FF"/>
              </a:solidFill>
              <a:effectLst/>
              <a:latin typeface="+mn-lt"/>
              <a:ea typeface="+mn-ea"/>
              <a:cs typeface="+mn-cs"/>
            </a:rPr>
            <a:t>637,226</a:t>
          </a:r>
          <a:r>
            <a:rPr kumimoji="1" lang="ja-JP" altLang="ja-JP" sz="1000">
              <a:solidFill>
                <a:srgbClr val="0000FF"/>
              </a:solidFill>
              <a:effectLst/>
              <a:latin typeface="+mn-lt"/>
              <a:ea typeface="+mn-ea"/>
              <a:cs typeface="+mn-cs"/>
            </a:rPr>
            <a:t>千円</a:t>
          </a:r>
          <a:r>
            <a:rPr kumimoji="1" lang="en-US" altLang="ja-JP" sz="1000">
              <a:solidFill>
                <a:srgbClr val="0000FF"/>
              </a:solidFill>
              <a:effectLst/>
              <a:latin typeface="+mn-lt"/>
              <a:ea typeface="+mn-ea"/>
              <a:cs typeface="+mn-cs"/>
            </a:rPr>
            <a:t>(10.6</a:t>
          </a:r>
          <a:r>
            <a:rPr kumimoji="1" lang="ja-JP" altLang="ja-JP" sz="1000">
              <a:solidFill>
                <a:srgbClr val="0000FF"/>
              </a:solidFill>
              <a:effectLst/>
              <a:latin typeface="+mn-lt"/>
              <a:ea typeface="+mn-ea"/>
              <a:cs typeface="+mn-cs"/>
            </a:rPr>
            <a:t>％</a:t>
          </a:r>
          <a:r>
            <a:rPr kumimoji="1" lang="en-US" altLang="ja-JP" sz="1000">
              <a:solidFill>
                <a:srgbClr val="0000FF"/>
              </a:solidFill>
              <a:effectLst/>
              <a:latin typeface="+mn-lt"/>
              <a:ea typeface="+mn-ea"/>
              <a:cs typeface="+mn-cs"/>
            </a:rPr>
            <a:t>)</a:t>
          </a:r>
          <a:r>
            <a:rPr kumimoji="1" lang="ja-JP" altLang="ja-JP" sz="1000">
              <a:solidFill>
                <a:srgbClr val="0000FF"/>
              </a:solidFill>
              <a:effectLst/>
              <a:latin typeface="+mn-lt"/>
              <a:ea typeface="+mn-ea"/>
              <a:cs typeface="+mn-cs"/>
            </a:rPr>
            <a:t>の増となった。分子の経常経費充当一般財源では、人件費</a:t>
          </a:r>
          <a:r>
            <a:rPr kumimoji="1" lang="ja-JP" altLang="en-US" sz="1000">
              <a:solidFill>
                <a:srgbClr val="0000FF"/>
              </a:solidFill>
              <a:effectLst/>
              <a:latin typeface="+mn-lt"/>
              <a:ea typeface="+mn-ea"/>
              <a:cs typeface="+mn-cs"/>
            </a:rPr>
            <a:t>と</a:t>
          </a:r>
          <a:r>
            <a:rPr kumimoji="1" lang="ja-JP" altLang="ja-JP" sz="1000">
              <a:solidFill>
                <a:srgbClr val="0000FF"/>
              </a:solidFill>
              <a:effectLst/>
              <a:latin typeface="+mn-lt"/>
              <a:ea typeface="+mn-ea"/>
              <a:cs typeface="+mn-cs"/>
            </a:rPr>
            <a:t>公債費</a:t>
          </a:r>
          <a:r>
            <a:rPr kumimoji="1" lang="ja-JP" altLang="en-US" sz="1000">
              <a:solidFill>
                <a:srgbClr val="0000FF"/>
              </a:solidFill>
              <a:effectLst/>
              <a:latin typeface="+mn-lt"/>
              <a:ea typeface="+mn-ea"/>
              <a:cs typeface="+mn-cs"/>
            </a:rPr>
            <a:t>が増加し</a:t>
          </a:r>
          <a:r>
            <a:rPr kumimoji="1" lang="ja-JP" altLang="ja-JP" sz="1000">
              <a:solidFill>
                <a:srgbClr val="0000FF"/>
              </a:solidFill>
              <a:effectLst/>
              <a:latin typeface="+mn-lt"/>
              <a:ea typeface="+mn-ea"/>
              <a:cs typeface="+mn-cs"/>
            </a:rPr>
            <a:t>、分子全体では</a:t>
          </a:r>
          <a:r>
            <a:rPr kumimoji="1" lang="en-US" altLang="ja-JP" sz="1000">
              <a:solidFill>
                <a:srgbClr val="0000FF"/>
              </a:solidFill>
              <a:effectLst/>
              <a:latin typeface="+mn-lt"/>
              <a:ea typeface="+mn-ea"/>
              <a:cs typeface="+mn-cs"/>
            </a:rPr>
            <a:t>219,173</a:t>
          </a:r>
          <a:r>
            <a:rPr kumimoji="1" lang="ja-JP" altLang="ja-JP" sz="1000">
              <a:solidFill>
                <a:srgbClr val="0000FF"/>
              </a:solidFill>
              <a:effectLst/>
              <a:latin typeface="+mn-lt"/>
              <a:ea typeface="+mn-ea"/>
              <a:cs typeface="+mn-cs"/>
            </a:rPr>
            <a:t>千円</a:t>
          </a:r>
          <a:r>
            <a:rPr kumimoji="1" lang="en-US" altLang="ja-JP" sz="1000">
              <a:solidFill>
                <a:srgbClr val="0000FF"/>
              </a:solidFill>
              <a:effectLst/>
              <a:latin typeface="+mn-lt"/>
              <a:ea typeface="+mn-ea"/>
              <a:cs typeface="+mn-cs"/>
            </a:rPr>
            <a:t>(4.0</a:t>
          </a:r>
          <a:r>
            <a:rPr kumimoji="1" lang="ja-JP" altLang="ja-JP" sz="1000">
              <a:solidFill>
                <a:srgbClr val="0000FF"/>
              </a:solidFill>
              <a:effectLst/>
              <a:latin typeface="+mn-lt"/>
              <a:ea typeface="+mn-ea"/>
              <a:cs typeface="+mn-cs"/>
            </a:rPr>
            <a:t>％</a:t>
          </a:r>
          <a:r>
            <a:rPr kumimoji="1" lang="en-US" altLang="ja-JP" sz="1000">
              <a:solidFill>
                <a:srgbClr val="0000FF"/>
              </a:solidFill>
              <a:effectLst/>
              <a:latin typeface="+mn-lt"/>
              <a:ea typeface="+mn-ea"/>
              <a:cs typeface="+mn-cs"/>
            </a:rPr>
            <a:t>)</a:t>
          </a:r>
          <a:r>
            <a:rPr kumimoji="1" lang="ja-JP" altLang="ja-JP" sz="1000">
              <a:solidFill>
                <a:srgbClr val="0000FF"/>
              </a:solidFill>
              <a:effectLst/>
              <a:latin typeface="+mn-lt"/>
              <a:ea typeface="+mn-ea"/>
              <a:cs typeface="+mn-cs"/>
            </a:rPr>
            <a:t>の増となり、分母の伸び率が分子を上回ったことによるものである。</a:t>
          </a:r>
          <a:endParaRPr lang="ja-JP" altLang="ja-JP" sz="1000">
            <a:solidFill>
              <a:srgbClr val="0000FF"/>
            </a:solidFill>
            <a:effectLst/>
          </a:endParaRPr>
        </a:p>
        <a:p>
          <a:r>
            <a:rPr kumimoji="1" lang="ja-JP" altLang="ja-JP" sz="1000">
              <a:solidFill>
                <a:srgbClr val="0000FF"/>
              </a:solidFill>
              <a:effectLst/>
              <a:latin typeface="+mn-lt"/>
              <a:ea typeface="+mn-ea"/>
              <a:cs typeface="+mn-cs"/>
            </a:rPr>
            <a:t>　今後も社会保障関係経費の増が予想され、本町独自施策について、長期的視点に立った事業効果の適宜評価を行うとともに、各種公共施設については個別施設計画に基づき統廃合及び予防保全を実施し、将来コストの削減に向けた取り組みが急務である。</a:t>
          </a:r>
          <a:endParaRPr lang="ja-JP" altLang="ja-JP" sz="1000">
            <a:solidFill>
              <a:srgbClr val="0000FF"/>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74083</xdr:rowOff>
    </xdr:from>
    <xdr:to>
      <xdr:col>23</xdr:col>
      <xdr:colOff>133350</xdr:colOff>
      <xdr:row>66</xdr:row>
      <xdr:rowOff>2117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75433"/>
          <a:ext cx="838200" cy="4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58420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178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58420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178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66</xdr:row>
      <xdr:rowOff>2117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3282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FF"/>
              </a:solidFill>
              <a:effectLst/>
              <a:latin typeface="+mn-lt"/>
              <a:ea typeface="+mn-ea"/>
              <a:cs typeface="+mn-cs"/>
            </a:rPr>
            <a:t>　</a:t>
          </a:r>
          <a:r>
            <a:rPr kumimoji="1" lang="ja-JP" altLang="ja-JP" sz="1000">
              <a:solidFill>
                <a:srgbClr val="0000FF"/>
              </a:solidFill>
              <a:effectLst/>
              <a:latin typeface="+mn-lt"/>
              <a:ea typeface="+mn-ea"/>
              <a:cs typeface="+mn-cs"/>
            </a:rPr>
            <a:t>昨年度に続き類似団体の平均額を上回</a:t>
          </a:r>
          <a:r>
            <a:rPr kumimoji="1" lang="ja-JP" altLang="en-US" sz="1000">
              <a:solidFill>
                <a:srgbClr val="0000FF"/>
              </a:solidFill>
              <a:effectLst/>
              <a:latin typeface="+mn-lt"/>
              <a:ea typeface="+mn-ea"/>
              <a:cs typeface="+mn-cs"/>
            </a:rPr>
            <a:t>った</a:t>
          </a:r>
          <a:r>
            <a:rPr kumimoji="1" lang="ja-JP" altLang="ja-JP" sz="1000">
              <a:solidFill>
                <a:srgbClr val="0000FF"/>
              </a:solidFill>
              <a:effectLst/>
              <a:latin typeface="+mn-lt"/>
              <a:ea typeface="+mn-ea"/>
              <a:cs typeface="+mn-cs"/>
            </a:rPr>
            <a:t>。人件費については、令和</a:t>
          </a:r>
          <a:r>
            <a:rPr kumimoji="1" lang="en-US" altLang="ja-JP" sz="1000">
              <a:solidFill>
                <a:srgbClr val="0000FF"/>
              </a:solidFill>
              <a:effectLst/>
              <a:latin typeface="+mn-lt"/>
              <a:ea typeface="+mn-ea"/>
              <a:cs typeface="+mn-cs"/>
            </a:rPr>
            <a:t>2</a:t>
          </a:r>
          <a:r>
            <a:rPr kumimoji="1" lang="ja-JP" altLang="ja-JP" sz="1000">
              <a:solidFill>
                <a:srgbClr val="0000FF"/>
              </a:solidFill>
              <a:effectLst/>
              <a:latin typeface="+mn-lt"/>
              <a:ea typeface="+mn-ea"/>
              <a:cs typeface="+mn-cs"/>
            </a:rPr>
            <a:t>年度から制度が開始された会計年度任用職員の昇給及び期末手当の満額支給に伴</a:t>
          </a:r>
          <a:r>
            <a:rPr kumimoji="1" lang="ja-JP" altLang="en-US" sz="1000">
              <a:solidFill>
                <a:srgbClr val="0000FF"/>
              </a:solidFill>
              <a:effectLst/>
              <a:latin typeface="+mn-lt"/>
              <a:ea typeface="+mn-ea"/>
              <a:cs typeface="+mn-cs"/>
            </a:rPr>
            <a:t>い、</a:t>
          </a:r>
          <a:r>
            <a:rPr kumimoji="1" lang="ja-JP" altLang="ja-JP" sz="1000">
              <a:solidFill>
                <a:srgbClr val="0000FF"/>
              </a:solidFill>
              <a:effectLst/>
              <a:latin typeface="+mn-lt"/>
              <a:ea typeface="+mn-ea"/>
              <a:cs typeface="+mn-cs"/>
            </a:rPr>
            <a:t>前年比</a:t>
          </a:r>
          <a:r>
            <a:rPr kumimoji="1" lang="en-US" altLang="ja-JP" sz="1000">
              <a:solidFill>
                <a:srgbClr val="0000FF"/>
              </a:solidFill>
              <a:effectLst/>
              <a:latin typeface="+mn-lt"/>
              <a:ea typeface="+mn-ea"/>
              <a:cs typeface="+mn-cs"/>
            </a:rPr>
            <a:t>3.0</a:t>
          </a:r>
          <a:r>
            <a:rPr kumimoji="1" lang="ja-JP" altLang="ja-JP" sz="1000">
              <a:solidFill>
                <a:srgbClr val="0000FF"/>
              </a:solidFill>
              <a:effectLst/>
              <a:latin typeface="+mn-lt"/>
              <a:ea typeface="+mn-ea"/>
              <a:cs typeface="+mn-cs"/>
            </a:rPr>
            <a:t>％の増となった。物件費については、新型コロナウイルスワクチン接種に伴う各業務委託の支出増の影響で、前年度比で</a:t>
          </a:r>
          <a:r>
            <a:rPr kumimoji="1" lang="en-US" altLang="ja-JP" sz="1000">
              <a:solidFill>
                <a:srgbClr val="0000FF"/>
              </a:solidFill>
              <a:effectLst/>
              <a:latin typeface="+mn-lt"/>
              <a:ea typeface="+mn-ea"/>
              <a:cs typeface="+mn-cs"/>
            </a:rPr>
            <a:t>3.0</a:t>
          </a:r>
          <a:r>
            <a:rPr kumimoji="1" lang="ja-JP" altLang="ja-JP" sz="1000">
              <a:solidFill>
                <a:srgbClr val="0000FF"/>
              </a:solidFill>
              <a:effectLst/>
              <a:latin typeface="+mn-lt"/>
              <a:ea typeface="+mn-ea"/>
              <a:cs typeface="+mn-cs"/>
            </a:rPr>
            <a:t>％の増となった。</a:t>
          </a:r>
          <a:endParaRPr lang="ja-JP" altLang="ja-JP" sz="1000">
            <a:solidFill>
              <a:srgbClr val="0000FF"/>
            </a:solidFill>
            <a:effectLst/>
          </a:endParaRPr>
        </a:p>
        <a:p>
          <a:r>
            <a:rPr kumimoji="1" lang="en-US" altLang="ja-JP" sz="1000">
              <a:solidFill>
                <a:srgbClr val="0000FF"/>
              </a:solidFill>
              <a:effectLst/>
              <a:latin typeface="+mn-lt"/>
              <a:ea typeface="+mn-ea"/>
              <a:cs typeface="+mn-cs"/>
            </a:rPr>
            <a:t> </a:t>
          </a:r>
          <a:r>
            <a:rPr kumimoji="1" lang="ja-JP" altLang="ja-JP" sz="1000">
              <a:solidFill>
                <a:srgbClr val="0000FF"/>
              </a:solidFill>
              <a:effectLst/>
              <a:latin typeface="+mn-lt"/>
              <a:ea typeface="+mn-ea"/>
              <a:cs typeface="+mn-cs"/>
            </a:rPr>
            <a:t>　権限委譲</a:t>
          </a:r>
          <a:r>
            <a:rPr kumimoji="1" lang="ja-JP" altLang="en-US" sz="1000">
              <a:solidFill>
                <a:srgbClr val="0000FF"/>
              </a:solidFill>
              <a:effectLst/>
              <a:latin typeface="+mn-lt"/>
              <a:ea typeface="+mn-ea"/>
              <a:cs typeface="+mn-cs"/>
            </a:rPr>
            <a:t>等</a:t>
          </a:r>
          <a:r>
            <a:rPr kumimoji="1" lang="ja-JP" altLang="ja-JP" sz="1000">
              <a:solidFill>
                <a:srgbClr val="0000FF"/>
              </a:solidFill>
              <a:effectLst/>
              <a:latin typeface="+mn-lt"/>
              <a:ea typeface="+mn-ea"/>
              <a:cs typeface="+mn-cs"/>
            </a:rPr>
            <a:t>により業務量が増える中、昨今の多様な行政需要に応えることに加え、委託業務などの物件費の増加が見込まれる。新型コロナウイルス対策各事業の継続的な実施や、昨今の原油・電力・物価高騰に伴う支出増も見込まれることから、システムの導入等で業務の効率化を図り、サービスの質の低下を招かないような工夫が必要になる。</a:t>
          </a:r>
          <a:endParaRPr lang="ja-JP" altLang="ja-JP" sz="1000">
            <a:solidFill>
              <a:srgbClr val="0000FF"/>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152288</xdr:rowOff>
    </xdr:from>
    <xdr:to>
      <xdr:col>23</xdr:col>
      <xdr:colOff>133350</xdr:colOff>
      <xdr:row>83</xdr:row>
      <xdr:rowOff>11494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1188"/>
          <a:ext cx="8382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88982</xdr:rowOff>
    </xdr:from>
    <xdr:to>
      <xdr:col>19</xdr:col>
      <xdr:colOff>133350</xdr:colOff>
      <xdr:row>82</xdr:row>
      <xdr:rowOff>152288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76432"/>
          <a:ext cx="889000" cy="23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77863</xdr:rowOff>
    </xdr:from>
    <xdr:to>
      <xdr:col>15</xdr:col>
      <xdr:colOff>82550</xdr:colOff>
      <xdr:row>81</xdr:row>
      <xdr:rowOff>88982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5313"/>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27953</xdr:rowOff>
    </xdr:from>
    <xdr:to>
      <xdr:col>11</xdr:col>
      <xdr:colOff>31750</xdr:colOff>
      <xdr:row>81</xdr:row>
      <xdr:rowOff>77863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5403"/>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132144</xdr:rowOff>
    </xdr:from>
    <xdr:to>
      <xdr:col>23</xdr:col>
      <xdr:colOff>184150</xdr:colOff>
      <xdr:row>83</xdr:row>
      <xdr:rowOff>62294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104221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6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101488</xdr:rowOff>
    </xdr:from>
    <xdr:to>
      <xdr:col>19</xdr:col>
      <xdr:colOff>184150</xdr:colOff>
      <xdr:row>83</xdr:row>
      <xdr:rowOff>31638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16415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4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38182</xdr:rowOff>
    </xdr:from>
    <xdr:to>
      <xdr:col>15</xdr:col>
      <xdr:colOff>133350</xdr:colOff>
      <xdr:row>81</xdr:row>
      <xdr:rowOff>139782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2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149959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9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27063</xdr:rowOff>
    </xdr:from>
    <xdr:to>
      <xdr:col>11</xdr:col>
      <xdr:colOff>82550</xdr:colOff>
      <xdr:row>81</xdr:row>
      <xdr:rowOff>128663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138840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148603</xdr:rowOff>
    </xdr:from>
    <xdr:to>
      <xdr:col>7</xdr:col>
      <xdr:colOff>31750</xdr:colOff>
      <xdr:row>81</xdr:row>
      <xdr:rowOff>78753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88930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rgbClr val="0000FF"/>
              </a:solidFill>
              <a:effectLst/>
              <a:latin typeface="+mn-lt"/>
              <a:ea typeface="+mn-ea"/>
              <a:cs typeface="+mn-cs"/>
            </a:rPr>
            <a:t>　</a:t>
          </a:r>
          <a:r>
            <a:rPr kumimoji="1" lang="ja-JP" altLang="ja-JP" sz="1000" b="0" i="0" baseline="0">
              <a:solidFill>
                <a:srgbClr val="0000FF"/>
              </a:solidFill>
              <a:effectLst/>
              <a:latin typeface="+mn-lt"/>
              <a:ea typeface="+mn-ea"/>
              <a:cs typeface="+mn-cs"/>
            </a:rPr>
            <a:t>適正な給与水準の維持に努めており、昨年度と同水準で、類似団体平均と比べて</a:t>
          </a:r>
          <a:r>
            <a:rPr kumimoji="1" lang="en-US" altLang="ja-JP" sz="1000" b="0" i="0" baseline="0">
              <a:solidFill>
                <a:srgbClr val="0000FF"/>
              </a:solidFill>
              <a:effectLst/>
              <a:latin typeface="+mn-lt"/>
              <a:ea typeface="+mn-ea"/>
              <a:cs typeface="+mn-cs"/>
            </a:rPr>
            <a:t>1.3</a:t>
          </a:r>
          <a:r>
            <a:rPr kumimoji="1" lang="ja-JP" altLang="ja-JP" sz="1000" b="0" i="0" baseline="0">
              <a:solidFill>
                <a:srgbClr val="0000FF"/>
              </a:solidFill>
              <a:effectLst/>
              <a:latin typeface="+mn-lt"/>
              <a:ea typeface="+mn-ea"/>
              <a:cs typeface="+mn-cs"/>
            </a:rPr>
            <a:t>ポイント低い数値となった。引き続き類似団体平均数値を上回らないよう、適正な給与制度の運用を検討する。</a:t>
          </a:r>
          <a:endParaRPr lang="ja-JP" altLang="ja-JP" sz="1000">
            <a:solidFill>
              <a:srgbClr val="0000FF"/>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167821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65314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637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rgbClr val="0000FF"/>
              </a:solidFill>
              <a:effectLst/>
              <a:latin typeface="+mn-lt"/>
              <a:ea typeface="+mn-ea"/>
              <a:cs typeface="+mn-cs"/>
            </a:rPr>
            <a:t>　</a:t>
          </a:r>
          <a:r>
            <a:rPr kumimoji="1" lang="ja-JP" altLang="ja-JP" sz="1000" b="0" i="0" baseline="0">
              <a:solidFill>
                <a:srgbClr val="0000FF"/>
              </a:solidFill>
              <a:effectLst/>
              <a:latin typeface="+mn-lt"/>
              <a:ea typeface="+mn-ea"/>
              <a:cs typeface="+mn-cs"/>
            </a:rPr>
            <a:t>定員適正化計画に基づき新規採用職員については、平成</a:t>
          </a:r>
          <a:r>
            <a:rPr kumimoji="1" lang="en-US" altLang="ja-JP" sz="1000" b="0" i="0" baseline="0">
              <a:solidFill>
                <a:srgbClr val="0000FF"/>
              </a:solidFill>
              <a:effectLst/>
              <a:latin typeface="+mn-lt"/>
              <a:ea typeface="+mn-ea"/>
              <a:cs typeface="+mn-cs"/>
            </a:rPr>
            <a:t>25</a:t>
          </a:r>
          <a:r>
            <a:rPr kumimoji="1" lang="ja-JP" altLang="ja-JP" sz="1000" b="0" i="0" baseline="0">
              <a:solidFill>
                <a:srgbClr val="0000FF"/>
              </a:solidFill>
              <a:effectLst/>
              <a:latin typeface="+mn-lt"/>
              <a:ea typeface="+mn-ea"/>
              <a:cs typeface="+mn-cs"/>
            </a:rPr>
            <a:t>年度まで退職者一部不補充等を実施していたことから、常に低い数値となっている。本年度は人口</a:t>
          </a:r>
          <a:r>
            <a:rPr kumimoji="1" lang="en-US" altLang="ja-JP" sz="1000" b="0" i="0" baseline="0">
              <a:solidFill>
                <a:srgbClr val="0000FF"/>
              </a:solidFill>
              <a:effectLst/>
              <a:latin typeface="+mn-lt"/>
              <a:ea typeface="+mn-ea"/>
              <a:cs typeface="+mn-cs"/>
            </a:rPr>
            <a:t>1,000</a:t>
          </a:r>
          <a:r>
            <a:rPr kumimoji="1" lang="ja-JP" altLang="ja-JP" sz="1000" b="0" i="0" baseline="0">
              <a:solidFill>
                <a:srgbClr val="0000FF"/>
              </a:solidFill>
              <a:effectLst/>
              <a:latin typeface="+mn-lt"/>
              <a:ea typeface="+mn-ea"/>
              <a:cs typeface="+mn-cs"/>
            </a:rPr>
            <a:t>人あたり</a:t>
          </a:r>
          <a:r>
            <a:rPr kumimoji="1" lang="en-US" altLang="ja-JP" sz="1000" b="0" i="0" baseline="0">
              <a:solidFill>
                <a:srgbClr val="0000FF"/>
              </a:solidFill>
              <a:effectLst/>
              <a:latin typeface="+mn-lt"/>
              <a:ea typeface="+mn-ea"/>
              <a:cs typeface="+mn-cs"/>
            </a:rPr>
            <a:t>5.71</a:t>
          </a:r>
          <a:r>
            <a:rPr kumimoji="1" lang="ja-JP" altLang="ja-JP" sz="1000" b="0" i="0" baseline="0">
              <a:solidFill>
                <a:srgbClr val="0000FF"/>
              </a:solidFill>
              <a:effectLst/>
              <a:latin typeface="+mn-lt"/>
              <a:ea typeface="+mn-ea"/>
              <a:cs typeface="+mn-cs"/>
            </a:rPr>
            <a:t>人となり、類似団体平均と比べて</a:t>
          </a:r>
          <a:r>
            <a:rPr kumimoji="1" lang="en-US" altLang="ja-JP" sz="1000" b="0" i="0" baseline="0">
              <a:solidFill>
                <a:srgbClr val="0000FF"/>
              </a:solidFill>
              <a:effectLst/>
              <a:latin typeface="+mn-lt"/>
              <a:ea typeface="+mn-ea"/>
              <a:cs typeface="+mn-cs"/>
            </a:rPr>
            <a:t>0.85</a:t>
          </a:r>
          <a:r>
            <a:rPr kumimoji="1" lang="ja-JP" altLang="ja-JP" sz="1000" b="0" i="0" baseline="0">
              <a:solidFill>
                <a:srgbClr val="0000FF"/>
              </a:solidFill>
              <a:effectLst/>
              <a:latin typeface="+mn-lt"/>
              <a:ea typeface="+mn-ea"/>
              <a:cs typeface="+mn-cs"/>
            </a:rPr>
            <a:t>人少なく、宮崎県市町村平均と比較しても</a:t>
          </a:r>
          <a:r>
            <a:rPr kumimoji="1" lang="en-US" altLang="ja-JP" sz="1000" b="0" i="0" baseline="0">
              <a:solidFill>
                <a:srgbClr val="0000FF"/>
              </a:solidFill>
              <a:effectLst/>
              <a:latin typeface="+mn-lt"/>
              <a:ea typeface="+mn-ea"/>
              <a:cs typeface="+mn-cs"/>
            </a:rPr>
            <a:t>2.13</a:t>
          </a:r>
          <a:r>
            <a:rPr kumimoji="1" lang="ja-JP" altLang="ja-JP" sz="1000" b="0" i="0" baseline="0">
              <a:solidFill>
                <a:srgbClr val="0000FF"/>
              </a:solidFill>
              <a:effectLst/>
              <a:latin typeface="+mn-lt"/>
              <a:ea typeface="+mn-ea"/>
              <a:cs typeface="+mn-cs"/>
            </a:rPr>
            <a:t>人少なくなり、前年度と比較して平均値との差が広がる結果となった。</a:t>
          </a:r>
          <a:endParaRPr lang="ja-JP" altLang="ja-JP" sz="1000">
            <a:solidFill>
              <a:srgbClr val="0000FF"/>
            </a:solidFill>
            <a:effectLst/>
          </a:endParaRPr>
        </a:p>
        <a:p>
          <a:pPr eaLnBrk="1" fontAlgn="auto" latinLnBrk="0" hangingPunct="1"/>
          <a:r>
            <a:rPr kumimoji="1" lang="ja-JP" altLang="ja-JP" sz="1000" b="0" i="0" baseline="0">
              <a:solidFill>
                <a:srgbClr val="0000FF"/>
              </a:solidFill>
              <a:effectLst/>
              <a:latin typeface="+mn-lt"/>
              <a:ea typeface="+mn-ea"/>
              <a:cs typeface="+mn-cs"/>
            </a:rPr>
            <a:t>　本町の人口は、微増ではあるものの増加傾向にあることから、住民へのサービスの低下を招かないよう今後も適正な人員管理に努める。</a:t>
          </a:r>
          <a:endParaRPr lang="ja-JP" altLang="ja-JP" sz="1000">
            <a:solidFill>
              <a:srgbClr val="0000FF"/>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115842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2794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105501</xdr:rowOff>
    </xdr:from>
    <xdr:to>
      <xdr:col>77</xdr:col>
      <xdr:colOff>44450</xdr:colOff>
      <xdr:row>59</xdr:row>
      <xdr:rowOff>115842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2105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105501</xdr:rowOff>
    </xdr:from>
    <xdr:to>
      <xdr:col>72</xdr:col>
      <xdr:colOff>203200</xdr:colOff>
      <xdr:row>59</xdr:row>
      <xdr:rowOff>126184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210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126184</xdr:rowOff>
    </xdr:from>
    <xdr:to>
      <xdr:col>68</xdr:col>
      <xdr:colOff>152400</xdr:colOff>
      <xdr:row>59</xdr:row>
      <xdr:rowOff>127907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4173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65042</xdr:rowOff>
    </xdr:from>
    <xdr:to>
      <xdr:col>77</xdr:col>
      <xdr:colOff>95250</xdr:colOff>
      <xdr:row>59</xdr:row>
      <xdr:rowOff>166642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5369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4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54701</xdr:rowOff>
    </xdr:from>
    <xdr:to>
      <xdr:col>73</xdr:col>
      <xdr:colOff>44450</xdr:colOff>
      <xdr:row>59</xdr:row>
      <xdr:rowOff>156301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166478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75384</xdr:rowOff>
    </xdr:from>
    <xdr:to>
      <xdr:col>68</xdr:col>
      <xdr:colOff>203200</xdr:colOff>
      <xdr:row>60</xdr:row>
      <xdr:rowOff>5534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15711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5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77107</xdr:rowOff>
    </xdr:from>
    <xdr:to>
      <xdr:col>64</xdr:col>
      <xdr:colOff>152400</xdr:colOff>
      <xdr:row>60</xdr:row>
      <xdr:rowOff>7257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17434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0" i="0" baseline="0">
              <a:solidFill>
                <a:srgbClr val="0000FF"/>
              </a:solidFill>
              <a:effectLst/>
              <a:latin typeface="+mn-lt"/>
              <a:ea typeface="+mn-ea"/>
              <a:cs typeface="+mn-cs"/>
            </a:rPr>
            <a:t>　</a:t>
          </a:r>
          <a:r>
            <a:rPr kumimoji="1" lang="ja-JP" altLang="ja-JP" sz="1000" b="0" i="0" baseline="0">
              <a:solidFill>
                <a:srgbClr val="0000FF"/>
              </a:solidFill>
              <a:effectLst/>
              <a:latin typeface="+mn-lt"/>
              <a:ea typeface="+mn-ea"/>
              <a:cs typeface="+mn-cs"/>
            </a:rPr>
            <a:t>実質公債費比率は、昨年度から</a:t>
          </a:r>
          <a:r>
            <a:rPr kumimoji="1" lang="en-US" altLang="ja-JP" sz="1000" b="0" i="0" baseline="0">
              <a:solidFill>
                <a:srgbClr val="0000FF"/>
              </a:solidFill>
              <a:effectLst/>
              <a:latin typeface="+mn-lt"/>
              <a:ea typeface="+mn-ea"/>
              <a:cs typeface="+mn-cs"/>
            </a:rPr>
            <a:t>0.4</a:t>
          </a:r>
          <a:r>
            <a:rPr kumimoji="1" lang="ja-JP" altLang="ja-JP" sz="1000" b="0" i="0" baseline="0">
              <a:solidFill>
                <a:srgbClr val="0000FF"/>
              </a:solidFill>
              <a:effectLst/>
              <a:latin typeface="+mn-lt"/>
              <a:ea typeface="+mn-ea"/>
              <a:cs typeface="+mn-cs"/>
            </a:rPr>
            <a:t>％増となったが、類似団体平均は</a:t>
          </a:r>
          <a:r>
            <a:rPr kumimoji="1" lang="en-US" altLang="ja-JP" sz="1000" b="0" i="0" baseline="0">
              <a:solidFill>
                <a:srgbClr val="0000FF"/>
              </a:solidFill>
              <a:effectLst/>
              <a:latin typeface="+mn-lt"/>
              <a:ea typeface="+mn-ea"/>
              <a:cs typeface="+mn-cs"/>
            </a:rPr>
            <a:t>1.0</a:t>
          </a:r>
          <a:r>
            <a:rPr kumimoji="1" lang="ja-JP" altLang="ja-JP" sz="1000" b="0" i="0" baseline="0">
              <a:solidFill>
                <a:srgbClr val="0000FF"/>
              </a:solidFill>
              <a:effectLst/>
              <a:latin typeface="+mn-lt"/>
              <a:ea typeface="+mn-ea"/>
              <a:cs typeface="+mn-cs"/>
            </a:rPr>
            <a:t>％下回る結果となった。本年度の単年度比率は</a:t>
          </a:r>
          <a:r>
            <a:rPr kumimoji="1" lang="en-US" altLang="ja-JP" sz="1000" b="0" i="0" baseline="0">
              <a:solidFill>
                <a:srgbClr val="0000FF"/>
              </a:solidFill>
              <a:effectLst/>
              <a:latin typeface="+mn-lt"/>
              <a:ea typeface="+mn-ea"/>
              <a:cs typeface="+mn-cs"/>
            </a:rPr>
            <a:t>5.6</a:t>
          </a:r>
          <a:r>
            <a:rPr kumimoji="1" lang="ja-JP" altLang="ja-JP" sz="1000" b="0" i="0" baseline="0">
              <a:solidFill>
                <a:srgbClr val="0000FF"/>
              </a:solidFill>
              <a:effectLst/>
              <a:latin typeface="+mn-lt"/>
              <a:ea typeface="+mn-ea"/>
              <a:cs typeface="+mn-cs"/>
            </a:rPr>
            <a:t>％である。平成</a:t>
          </a:r>
          <a:r>
            <a:rPr kumimoji="1" lang="en-US" altLang="ja-JP" sz="1000" b="0" i="0" baseline="0">
              <a:solidFill>
                <a:srgbClr val="0000FF"/>
              </a:solidFill>
              <a:effectLst/>
              <a:latin typeface="+mn-lt"/>
              <a:ea typeface="+mn-ea"/>
              <a:cs typeface="+mn-cs"/>
            </a:rPr>
            <a:t>29</a:t>
          </a:r>
          <a:r>
            <a:rPr kumimoji="1" lang="ja-JP" altLang="ja-JP" sz="1000" b="0" i="0" baseline="0">
              <a:solidFill>
                <a:srgbClr val="0000FF"/>
              </a:solidFill>
              <a:effectLst/>
              <a:latin typeface="+mn-lt"/>
              <a:ea typeface="+mn-ea"/>
              <a:cs typeface="+mn-cs"/>
            </a:rPr>
            <a:t>年度に借り入れた臨時財政対策債、令和元年度に借り入れた小中学校空調機器設置事業などの元金償還が始まったこと、普通交付税額の大幅増や臨時財政対策債発行可能額の増などにより、分子・分母ともに増となり、年度比としては増となった。</a:t>
          </a:r>
          <a:br>
            <a:rPr kumimoji="1" lang="en-US" altLang="ja-JP" sz="1000" b="0" i="0" baseline="0">
              <a:solidFill>
                <a:srgbClr val="0000FF"/>
              </a:solidFill>
              <a:effectLst/>
              <a:latin typeface="+mn-lt"/>
              <a:ea typeface="+mn-ea"/>
              <a:cs typeface="+mn-cs"/>
            </a:rPr>
          </a:br>
          <a:r>
            <a:rPr kumimoji="1" lang="ja-JP" altLang="ja-JP" sz="1000" b="0" i="0" baseline="0">
              <a:solidFill>
                <a:srgbClr val="0000FF"/>
              </a:solidFill>
              <a:effectLst/>
              <a:latin typeface="+mn-lt"/>
              <a:ea typeface="+mn-ea"/>
              <a:cs typeface="+mn-cs"/>
            </a:rPr>
            <a:t>　今後も大規模な普通建設事業が見込まれていることから、補助金の確保や基金造成、事業内容を精査して公債費発行額を抑制し、交付税措置のある地方債により基準財政需要額への算入を確実に行い、実質公債費比率の抑制に積極的に取組む必要がある。</a:t>
          </a:r>
          <a:endParaRPr lang="ja-JP" altLang="ja-JP" sz="1000">
            <a:solidFill>
              <a:srgbClr val="0000FF"/>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119199</xdr:rowOff>
    </xdr:from>
    <xdr:to>
      <xdr:col>81</xdr:col>
      <xdr:colOff>44450</xdr:colOff>
      <xdr:row>39</xdr:row>
      <xdr:rowOff>146776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0574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84727</xdr:rowOff>
    </xdr:from>
    <xdr:to>
      <xdr:col>77</xdr:col>
      <xdr:colOff>44450</xdr:colOff>
      <xdr:row>39</xdr:row>
      <xdr:rowOff>119199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712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64044</xdr:rowOff>
    </xdr:from>
    <xdr:to>
      <xdr:col>72</xdr:col>
      <xdr:colOff>203200</xdr:colOff>
      <xdr:row>39</xdr:row>
      <xdr:rowOff>84727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50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1996</xdr:rowOff>
    </xdr:from>
    <xdr:to>
      <xdr:col>68</xdr:col>
      <xdr:colOff>152400</xdr:colOff>
      <xdr:row>39</xdr:row>
      <xdr:rowOff>64044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885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112503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68399</xdr:rowOff>
    </xdr:from>
    <xdr:to>
      <xdr:col>77</xdr:col>
      <xdr:colOff>95250</xdr:colOff>
      <xdr:row>39</xdr:row>
      <xdr:rowOff>169999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33927</xdr:rowOff>
    </xdr:from>
    <xdr:to>
      <xdr:col>73</xdr:col>
      <xdr:colOff>44450</xdr:colOff>
      <xdr:row>39</xdr:row>
      <xdr:rowOff>135527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145704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13244</xdr:rowOff>
    </xdr:from>
    <xdr:to>
      <xdr:col>68</xdr:col>
      <xdr:colOff>203200</xdr:colOff>
      <xdr:row>39</xdr:row>
      <xdr:rowOff>114844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125021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122646</xdr:rowOff>
    </xdr:from>
    <xdr:to>
      <xdr:col>64</xdr:col>
      <xdr:colOff>152400</xdr:colOff>
      <xdr:row>39</xdr:row>
      <xdr:rowOff>52796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62973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FF"/>
              </a:solidFill>
              <a:effectLst/>
              <a:latin typeface="+mn-lt"/>
              <a:ea typeface="+mn-ea"/>
              <a:cs typeface="+mn-cs"/>
            </a:rPr>
            <a:t>　</a:t>
          </a:r>
          <a:r>
            <a:rPr kumimoji="1" lang="ja-JP" altLang="ja-JP" sz="1000">
              <a:solidFill>
                <a:srgbClr val="0000FF"/>
              </a:solidFill>
              <a:effectLst/>
              <a:latin typeface="+mn-lt"/>
              <a:ea typeface="+mn-ea"/>
              <a:cs typeface="+mn-cs"/>
            </a:rPr>
            <a:t>将来負担比率については、昨年度に引き続きマイナスと</a:t>
          </a:r>
          <a:r>
            <a:rPr kumimoji="1" lang="ja-JP" altLang="en-US" sz="1000">
              <a:solidFill>
                <a:srgbClr val="0000FF"/>
              </a:solidFill>
              <a:effectLst/>
              <a:latin typeface="+mn-lt"/>
              <a:ea typeface="+mn-ea"/>
              <a:cs typeface="+mn-cs"/>
            </a:rPr>
            <a:t>な</a:t>
          </a:r>
          <a:r>
            <a:rPr kumimoji="1" lang="ja-JP" altLang="ja-JP" sz="1000">
              <a:solidFill>
                <a:srgbClr val="0000FF"/>
              </a:solidFill>
              <a:effectLst/>
              <a:latin typeface="+mn-lt"/>
              <a:ea typeface="+mn-ea"/>
              <a:cs typeface="+mn-cs"/>
            </a:rPr>
            <a:t>った。</a:t>
          </a:r>
          <a:endParaRPr lang="ja-JP" altLang="ja-JP" sz="1000">
            <a:solidFill>
              <a:srgbClr val="0000FF"/>
            </a:solidFill>
            <a:effectLst/>
          </a:endParaRPr>
        </a:p>
        <a:p>
          <a:pPr eaLnBrk="1" fontAlgn="auto" latinLnBrk="0" hangingPunct="1"/>
          <a:r>
            <a:rPr kumimoji="1" lang="ja-JP" altLang="ja-JP" sz="1000">
              <a:solidFill>
                <a:srgbClr val="0000FF"/>
              </a:solidFill>
              <a:effectLst/>
              <a:latin typeface="+mn-lt"/>
              <a:ea typeface="+mn-ea"/>
              <a:cs typeface="+mn-cs"/>
            </a:rPr>
            <a:t>　将来負担額については、前年度と比較して概ね同程度となった。充当可能財源等については、充当可能基金額が</a:t>
          </a:r>
          <a:r>
            <a:rPr kumimoji="1" lang="en-US" altLang="ja-JP" sz="1000">
              <a:solidFill>
                <a:srgbClr val="0000FF"/>
              </a:solidFill>
              <a:effectLst/>
              <a:latin typeface="+mn-lt"/>
              <a:ea typeface="+mn-ea"/>
              <a:cs typeface="+mn-cs"/>
            </a:rPr>
            <a:t>20.8</a:t>
          </a:r>
          <a:r>
            <a:rPr kumimoji="1" lang="ja-JP" altLang="ja-JP" sz="1000">
              <a:solidFill>
                <a:srgbClr val="0000FF"/>
              </a:solidFill>
              <a:effectLst/>
              <a:latin typeface="+mn-lt"/>
              <a:ea typeface="+mn-ea"/>
              <a:cs typeface="+mn-cs"/>
            </a:rPr>
            <a:t>％</a:t>
          </a:r>
          <a:r>
            <a:rPr kumimoji="1" lang="ja-JP" altLang="ja-JP" sz="1000" b="0">
              <a:solidFill>
                <a:srgbClr val="0000FF"/>
              </a:solidFill>
              <a:effectLst/>
              <a:latin typeface="+mn-lt"/>
              <a:ea typeface="+mn-ea"/>
              <a:cs typeface="+mn-cs"/>
            </a:rPr>
            <a:t>増</a:t>
          </a:r>
          <a:r>
            <a:rPr kumimoji="1" lang="ja-JP" altLang="ja-JP" sz="1000">
              <a:solidFill>
                <a:srgbClr val="0000FF"/>
              </a:solidFill>
              <a:effectLst/>
              <a:latin typeface="+mn-lt"/>
              <a:ea typeface="+mn-ea"/>
              <a:cs typeface="+mn-cs"/>
            </a:rPr>
            <a:t>、充当可能特定歳入が</a:t>
          </a:r>
          <a:r>
            <a:rPr kumimoji="1" lang="en-US" altLang="ja-JP" sz="1000">
              <a:solidFill>
                <a:srgbClr val="0000FF"/>
              </a:solidFill>
              <a:effectLst/>
              <a:latin typeface="+mn-lt"/>
              <a:ea typeface="+mn-ea"/>
              <a:cs typeface="+mn-cs"/>
            </a:rPr>
            <a:t>1.5</a:t>
          </a:r>
          <a:r>
            <a:rPr kumimoji="1" lang="ja-JP" altLang="ja-JP" sz="1000">
              <a:solidFill>
                <a:srgbClr val="0000FF"/>
              </a:solidFill>
              <a:effectLst/>
              <a:latin typeface="+mn-lt"/>
              <a:ea typeface="+mn-ea"/>
              <a:cs typeface="+mn-cs"/>
            </a:rPr>
            <a:t>％増により、全体では</a:t>
          </a:r>
          <a:r>
            <a:rPr kumimoji="1" lang="en-US" altLang="ja-JP" sz="1000">
              <a:solidFill>
                <a:srgbClr val="0000FF"/>
              </a:solidFill>
              <a:effectLst/>
              <a:latin typeface="+mn-lt"/>
              <a:ea typeface="+mn-ea"/>
              <a:cs typeface="+mn-cs"/>
            </a:rPr>
            <a:t>7.5</a:t>
          </a:r>
          <a:r>
            <a:rPr kumimoji="1" lang="ja-JP" altLang="ja-JP" sz="1000">
              <a:solidFill>
                <a:srgbClr val="0000FF"/>
              </a:solidFill>
              <a:effectLst/>
              <a:latin typeface="+mn-lt"/>
              <a:ea typeface="+mn-ea"/>
              <a:cs typeface="+mn-cs"/>
            </a:rPr>
            <a:t>％増加した。分子全体としては</a:t>
          </a:r>
          <a:r>
            <a:rPr kumimoji="1" lang="en-US" altLang="ja-JP" sz="1000">
              <a:solidFill>
                <a:srgbClr val="0000FF"/>
              </a:solidFill>
              <a:effectLst/>
              <a:latin typeface="+mn-lt"/>
              <a:ea typeface="+mn-ea"/>
              <a:cs typeface="+mn-cs"/>
            </a:rPr>
            <a:t>83.1</a:t>
          </a:r>
          <a:r>
            <a:rPr kumimoji="1" lang="ja-JP" altLang="ja-JP" sz="1000">
              <a:solidFill>
                <a:srgbClr val="0000FF"/>
              </a:solidFill>
              <a:effectLst/>
              <a:latin typeface="+mn-lt"/>
              <a:ea typeface="+mn-ea"/>
              <a:cs typeface="+mn-cs"/>
            </a:rPr>
            <a:t>％の減となった。分母においては、普通交付税交付額の大幅増に押し上げられる形で標準財政規模も増となり、昨年度比で</a:t>
          </a:r>
          <a:r>
            <a:rPr kumimoji="1" lang="en-US" altLang="ja-JP" sz="1000">
              <a:solidFill>
                <a:srgbClr val="0000FF"/>
              </a:solidFill>
              <a:effectLst/>
              <a:latin typeface="+mn-lt"/>
              <a:ea typeface="+mn-ea"/>
              <a:cs typeface="+mn-cs"/>
            </a:rPr>
            <a:t>7.4</a:t>
          </a:r>
          <a:r>
            <a:rPr kumimoji="1" lang="ja-JP" altLang="ja-JP" sz="1000">
              <a:solidFill>
                <a:srgbClr val="0000FF"/>
              </a:solidFill>
              <a:effectLst/>
              <a:latin typeface="+mn-lt"/>
              <a:ea typeface="+mn-ea"/>
              <a:cs typeface="+mn-cs"/>
            </a:rPr>
            <a:t>％増となった。</a:t>
          </a:r>
          <a:endParaRPr lang="ja-JP" altLang="ja-JP" sz="1000">
            <a:solidFill>
              <a:srgbClr val="0000FF"/>
            </a:solidFill>
            <a:effectLst/>
          </a:endParaRPr>
        </a:p>
        <a:p>
          <a:pPr eaLnBrk="1" fontAlgn="auto" latinLnBrk="0" hangingPunct="1"/>
          <a:r>
            <a:rPr kumimoji="1" lang="ja-JP" altLang="ja-JP" sz="1000">
              <a:solidFill>
                <a:srgbClr val="0000FF"/>
              </a:solidFill>
              <a:effectLst/>
              <a:latin typeface="+mn-lt"/>
              <a:ea typeface="+mn-ea"/>
              <a:cs typeface="+mn-cs"/>
            </a:rPr>
            <a:t>　今後、公共施設等総合管理計画に基づき、老朽化に伴う大規模改修といった大型事業の実施が見込まれることから、基金積立金の増額や将来コストを見据えたうえで、普通建設事業等を実施する必要がある。</a:t>
          </a:r>
          <a:endParaRPr lang="ja-JP" altLang="ja-JP" sz="1000">
            <a:solidFill>
              <a:srgbClr val="0000FF"/>
            </a:solidFill>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26,098
25,949
110.02
13,707,741
13,109,583
487,521
6,421,936
7,403,117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人件費については、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％減となり、また類似団体との比較においても</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％低い水準となっている。また、昨年同様全国及び県との比較においても平均を下回る結果である。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新型コロナウイルス対策事業に会計年度任用職員を起用したことなどにより、人件費としては</a:t>
          </a:r>
          <a:r>
            <a:rPr kumimoji="1" lang="en-US" altLang="ja-JP" sz="1000">
              <a:solidFill>
                <a:srgbClr val="FF0000"/>
              </a:solidFill>
              <a:effectLst/>
              <a:latin typeface="ＭＳ ゴシック" panose="020B0609070205080204" pitchFamily="49" charset="-128"/>
              <a:ea typeface="ＭＳ ゴシック" panose="020B0609070205080204" pitchFamily="49" charset="-128"/>
              <a:cs typeface="+mn-cs"/>
            </a:rPr>
            <a:t>47,648</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千円増額しているものの、経常的な一般財源の増が上回ったたことによる減となる。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これまで職員適正化計画等に基づき特殊勤務手当の見直しや一般職の職員採用抑制等を積極的に行ってきたが、今後も、適正な人事管理及び人件費の抑制に努めながら、行政サービスの低下を招かない工夫が必要とな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160782</xdr:rowOff>
    </xdr:from>
    <xdr:to>
      <xdr:col>11</xdr:col>
      <xdr:colOff>60325</xdr:colOff>
      <xdr:row>36</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101109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物件費については、前年度に対し</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新型コロナウイルスワクチン接種業務が開始したことによるもので、集団・個別接種業務委託</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90,438</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千円、接種会場設置・運営委託</a:t>
          </a:r>
          <a:r>
            <a:rPr lang="en-US" altLang="ja-JP" sz="1000">
              <a:solidFill>
                <a:schemeClr val="dk1"/>
              </a:solidFill>
              <a:effectLst/>
              <a:latin typeface="ＭＳ ゴシック" panose="020B0609070205080204" pitchFamily="49" charset="-128"/>
              <a:ea typeface="ＭＳ ゴシック" panose="020B0609070205080204" pitchFamily="49" charset="-128"/>
              <a:cs typeface="+mn-cs"/>
            </a:rPr>
            <a:t>53,502</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千円が増となっている。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経常的な物件費の支出については、これまで以上に職員一人ひとりのコスト意識を高める必要がある。また、施設の老朽化に伴う修繕が今後益々増えることが見込まれ、中長期的な計画に基づく効率的かつ適正な経費執行に努めていくことが必要とな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78994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6562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18</xdr:row>
      <xdr:rowOff>72136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865628"/>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44704</xdr:rowOff>
    </xdr:from>
    <xdr:to>
      <xdr:col>73</xdr:col>
      <xdr:colOff>180975</xdr:colOff>
      <xdr:row>18</xdr:row>
      <xdr:rowOff>72136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1308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44704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94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165354</xdr:rowOff>
    </xdr:from>
    <xdr:to>
      <xdr:col>69</xdr:col>
      <xdr:colOff>142875</xdr:colOff>
      <xdr:row>18</xdr:row>
      <xdr:rowOff>95504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80281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昨年度に比べ、</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％減となった。しかしながら、類似団体との比較においても突出して高い数値を示す大きな要因となっているのは、扶助費全体の</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割以上を占める児童福祉費にある。これは、当町の人口に占める若年層の割合が高く、子ども医療費制度の拡充や保育所運営費等に対する町単独経費など少子化対策事業を重点施策として取り組んでいるためである。また、社会福祉費についても、サービス利用者が年々増加し支出額が増加傾向に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今後も社会保障関係経費の増が予想されることから、長期的な見通しを踏まえた事業効果内容の適宜評価見直しを行う必要がある。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110672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33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82749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110672</xdr:rowOff>
    </xdr:from>
    <xdr:to>
      <xdr:col>24</xdr:col>
      <xdr:colOff>114300</xdr:colOff>
      <xdr:row>60</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9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143328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2888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21970</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132443</xdr:rowOff>
    </xdr:from>
    <xdr:to>
      <xdr:col>19</xdr:col>
      <xdr:colOff>187325</xdr:colOff>
      <xdr:row>60</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41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132443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37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103415</xdr:rowOff>
    </xdr:from>
    <xdr:to>
      <xdr:col>15</xdr:col>
      <xdr:colOff>149225</xdr:colOff>
      <xdr:row>57</xdr:row>
      <xdr:rowOff>33565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43742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132443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37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122465</xdr:rowOff>
    </xdr:from>
    <xdr:to>
      <xdr:col>24</xdr:col>
      <xdr:colOff>76200</xdr:colOff>
      <xdr:row>60</xdr:row>
      <xdr:rowOff>52615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31042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4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81643</xdr:rowOff>
    </xdr:from>
    <xdr:to>
      <xdr:col>15</xdr:col>
      <xdr:colOff>149225</xdr:colOff>
      <xdr:row>61</xdr:row>
      <xdr:rowOff>11793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168020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81643</xdr:rowOff>
    </xdr:from>
    <xdr:to>
      <xdr:col>6</xdr:col>
      <xdr:colOff>171450</xdr:colOff>
      <xdr:row>61</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昨年度に比べ</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％減となったが、類似団体平均値</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全国を上回る結果となった。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維持補修費が毎年増加傾向にあり、今後も各施設の老朽化が進み経費の増が見込まれる。引き続き、公共施設等総合管理計画をもとにした個別計画、統廃合を含めた計画的な施設管理・運営に努める。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58</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445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58</xdr:row>
      <xdr:rowOff>116115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38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58</xdr:row>
      <xdr:rowOff>116115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60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58</xdr:row>
      <xdr:rowOff>116115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9295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43543</xdr:rowOff>
    </xdr:from>
    <xdr:to>
      <xdr:col>78</xdr:col>
      <xdr:colOff>120650</xdr:colOff>
      <xdr:row>58</xdr:row>
      <xdr:rowOff>145143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129920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補助費等については、前年度に対し</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％の減となり、類似団体平均においても</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％下回る結果となった。</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本町では、町単独補助金について、審議会によって適正な補助額の交付決定に努めている。今後都城クリーンセンター管理費負担金などの清掃関連費に加え、広域行政での社会保障関係費に係る負担金など同級他団体等への補助費等の増が見込まれることから、これからも引き続き補助費等の検証及び適正な執行に努め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300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17272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17272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84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公債費については、平成</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年度臨時財政対策債を始めとする元利金償還が始まったことで、</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支出額は増加したものの</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経常的な一般財源の増が上回ったたことによ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り減となった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なお、本年度の地方債発行額は前年度に比べ</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76,330</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千円の増となったものの、年度末現在高</a:t>
          </a:r>
          <a:r>
            <a:rPr kumimoji="1" lang="ja-JP" altLang="en-US" sz="10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153,708</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千円の減となっている。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も公共施設の改修等のほか、大規模事業となる交流拠点整備事業が控え、地方債発行額の増が見込まれるため、公債費の増加が予想されている。充当可能財源の確保とともに、地方債発行額の抑制を図り、将来負担の抑制に努める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72137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794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67563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53848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公債費以外の経費については、前年度比で</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％減少したものの、類似団体平均値を</a:t>
          </a:r>
          <a:r>
            <a:rPr kumimoji="1" lang="en-US"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％上回る結果となった。すべての経費について経常経費の抑制に努めてはいるものの、類似団体との比較においても突出している扶助費により、経常充当一般財源が圧迫されている状況である。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b="0" i="0" baseline="0">
              <a:solidFill>
                <a:schemeClr val="dk1"/>
              </a:solidFill>
              <a:effectLst/>
              <a:latin typeface="ＭＳ ゴシック" panose="020B0609070205080204" pitchFamily="49" charset="-128"/>
              <a:ea typeface="ＭＳ ゴシック" panose="020B0609070205080204" pitchFamily="49" charset="-128"/>
              <a:cs typeface="+mn-cs"/>
            </a:rPr>
            <a:t>　今後さらに扶助費の増大が見込まれることから、扶助費以外の経費についても、これまで同様、経費節減及び抑制の取組を継続し、扶助費については世代間及び年度間における平準化を念頭において事業の精査を行うことで、適正かつ効率的な行政サービスの提供と、計画的な財政運営を進める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79</xdr:row>
      <xdr:rowOff>115570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696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79</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6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79</xdr:row>
      <xdr:rowOff>146050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66039</xdr:rowOff>
    </xdr:from>
    <xdr:to>
      <xdr:col>69</xdr:col>
      <xdr:colOff>92075</xdr:colOff>
      <xdr:row>79</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105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80011</xdr:rowOff>
    </xdr:from>
    <xdr:to>
      <xdr:col>69</xdr:col>
      <xdr:colOff>142875</xdr:colOff>
      <xdr:row>80</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15239</xdr:rowOff>
    </xdr:from>
    <xdr:to>
      <xdr:col>65</xdr:col>
      <xdr:colOff>53975</xdr:colOff>
      <xdr:row>79</xdr:row>
      <xdr:rowOff>116839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101616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84753</xdr:rowOff>
    </xdr:from>
    <xdr:to>
      <xdr:col>29</xdr:col>
      <xdr:colOff>127000</xdr:colOff>
      <xdr:row>18</xdr:row>
      <xdr:rowOff>84867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8478"/>
          <a:ext cx="6477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84867</xdr:rowOff>
    </xdr:from>
    <xdr:to>
      <xdr:col>26</xdr:col>
      <xdr:colOff>50800</xdr:colOff>
      <xdr:row>19</xdr:row>
      <xdr:rowOff>77078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8592"/>
          <a:ext cx="698500" cy="16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77078</xdr:rowOff>
    </xdr:from>
    <xdr:to>
      <xdr:col>22</xdr:col>
      <xdr:colOff>114300</xdr:colOff>
      <xdr:row>19</xdr:row>
      <xdr:rowOff>77307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2253"/>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65860</xdr:rowOff>
    </xdr:from>
    <xdr:to>
      <xdr:col>18</xdr:col>
      <xdr:colOff>177800</xdr:colOff>
      <xdr:row>19</xdr:row>
      <xdr:rowOff>77307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71035"/>
          <a:ext cx="698500" cy="1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33953</xdr:rowOff>
    </xdr:from>
    <xdr:to>
      <xdr:col>29</xdr:col>
      <xdr:colOff>177800</xdr:colOff>
      <xdr:row>18</xdr:row>
      <xdr:rowOff>135553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7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34067</xdr:rowOff>
    </xdr:from>
    <xdr:to>
      <xdr:col>26</xdr:col>
      <xdr:colOff>101600</xdr:colOff>
      <xdr:row>18</xdr:row>
      <xdr:rowOff>135667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26278</xdr:rowOff>
    </xdr:from>
    <xdr:to>
      <xdr:col>22</xdr:col>
      <xdr:colOff>165100</xdr:colOff>
      <xdr:row>19</xdr:row>
      <xdr:rowOff>127878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112655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26507</xdr:rowOff>
    </xdr:from>
    <xdr:to>
      <xdr:col>19</xdr:col>
      <xdr:colOff>38100</xdr:colOff>
      <xdr:row>19</xdr:row>
      <xdr:rowOff>128107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112884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15060</xdr:rowOff>
    </xdr:from>
    <xdr:to>
      <xdr:col>15</xdr:col>
      <xdr:colOff>101600</xdr:colOff>
      <xdr:row>19</xdr:row>
      <xdr:rowOff>116660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101437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322415</xdr:rowOff>
    </xdr:from>
    <xdr:to>
      <xdr:col>29</xdr:col>
      <xdr:colOff>127000</xdr:colOff>
      <xdr:row>35</xdr:row>
      <xdr:rowOff>340913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2765"/>
          <a:ext cx="647700" cy="1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340913</xdr:rowOff>
    </xdr:from>
    <xdr:to>
      <xdr:col>26</xdr:col>
      <xdr:colOff>50800</xdr:colOff>
      <xdr:row>36</xdr:row>
      <xdr:rowOff>33655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1263"/>
          <a:ext cx="698500" cy="35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33655</xdr:rowOff>
    </xdr:from>
    <xdr:to>
      <xdr:col>22</xdr:col>
      <xdr:colOff>114300</xdr:colOff>
      <xdr:row>36</xdr:row>
      <xdr:rowOff>58648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86905"/>
          <a:ext cx="698500" cy="24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58648</xdr:rowOff>
    </xdr:from>
    <xdr:to>
      <xdr:col>18</xdr:col>
      <xdr:colOff>177800</xdr:colOff>
      <xdr:row>36</xdr:row>
      <xdr:rowOff>71679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11898"/>
          <a:ext cx="698500" cy="1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271615</xdr:rowOff>
    </xdr:from>
    <xdr:to>
      <xdr:col>29</xdr:col>
      <xdr:colOff>177800</xdr:colOff>
      <xdr:row>36</xdr:row>
      <xdr:rowOff>30315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243692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290113</xdr:rowOff>
    </xdr:from>
    <xdr:to>
      <xdr:col>26</xdr:col>
      <xdr:colOff>101600</xdr:colOff>
      <xdr:row>36</xdr:row>
      <xdr:rowOff>48813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33590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325755</xdr:rowOff>
    </xdr:from>
    <xdr:to>
      <xdr:col>22</xdr:col>
      <xdr:colOff>165100</xdr:colOff>
      <xdr:row>36</xdr:row>
      <xdr:rowOff>84455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6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69232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7848</xdr:rowOff>
    </xdr:from>
    <xdr:to>
      <xdr:col>19</xdr:col>
      <xdr:colOff>38100</xdr:colOff>
      <xdr:row>36</xdr:row>
      <xdr:rowOff>109448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1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94225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20879</xdr:rowOff>
    </xdr:from>
    <xdr:to>
      <xdr:col>15</xdr:col>
      <xdr:colOff>101600</xdr:colOff>
      <xdr:row>36</xdr:row>
      <xdr:rowOff>122479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107256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6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26,098
25,949
110.02
13,707,741
13,109,583
487,521
6,421,936
7,403,117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134613</xdr:rowOff>
    </xdr:from>
    <xdr:to>
      <xdr:col>24</xdr:col>
      <xdr:colOff>63500</xdr:colOff>
      <xdr:row>36</xdr:row>
      <xdr:rowOff>166218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6813"/>
          <a:ext cx="838200" cy="3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166218</xdr:rowOff>
    </xdr:from>
    <xdr:to>
      <xdr:col>19</xdr:col>
      <xdr:colOff>177800</xdr:colOff>
      <xdr:row>38</xdr:row>
      <xdr:rowOff>17132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8418"/>
          <a:ext cx="889000" cy="1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16846</xdr:rowOff>
    </xdr:from>
    <xdr:to>
      <xdr:col>15</xdr:col>
      <xdr:colOff>50800</xdr:colOff>
      <xdr:row>38</xdr:row>
      <xdr:rowOff>17132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1946"/>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16846</xdr:rowOff>
    </xdr:from>
    <xdr:to>
      <xdr:col>10</xdr:col>
      <xdr:colOff>114300</xdr:colOff>
      <xdr:row>38</xdr:row>
      <xdr:rowOff>41345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1946"/>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83813</xdr:rowOff>
    </xdr:from>
    <xdr:to>
      <xdr:col>24</xdr:col>
      <xdr:colOff>114300</xdr:colOff>
      <xdr:row>37</xdr:row>
      <xdr:rowOff>13963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62240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115418</xdr:rowOff>
    </xdr:from>
    <xdr:to>
      <xdr:col>20</xdr:col>
      <xdr:colOff>38100</xdr:colOff>
      <xdr:row>37</xdr:row>
      <xdr:rowOff>45568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36695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137782</xdr:rowOff>
    </xdr:from>
    <xdr:to>
      <xdr:col>15</xdr:col>
      <xdr:colOff>101600</xdr:colOff>
      <xdr:row>38</xdr:row>
      <xdr:rowOff>67932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59059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137497</xdr:rowOff>
    </xdr:from>
    <xdr:to>
      <xdr:col>10</xdr:col>
      <xdr:colOff>165100</xdr:colOff>
      <xdr:row>38</xdr:row>
      <xdr:rowOff>67647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58773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161995</xdr:rowOff>
    </xdr:from>
    <xdr:to>
      <xdr:col>6</xdr:col>
      <xdr:colOff>38100</xdr:colOff>
      <xdr:row>38</xdr:row>
      <xdr:rowOff>92145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83272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154610</xdr:rowOff>
    </xdr:from>
    <xdr:to>
      <xdr:col>24</xdr:col>
      <xdr:colOff>63500</xdr:colOff>
      <xdr:row>56</xdr:row>
      <xdr:rowOff>8661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84360"/>
          <a:ext cx="838200" cy="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8661</xdr:rowOff>
    </xdr:from>
    <xdr:to>
      <xdr:col>19</xdr:col>
      <xdr:colOff>177800</xdr:colOff>
      <xdr:row>57</xdr:row>
      <xdr:rowOff>9703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09861"/>
          <a:ext cx="889000" cy="17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9703</xdr:rowOff>
    </xdr:from>
    <xdr:to>
      <xdr:col>15</xdr:col>
      <xdr:colOff>50800</xdr:colOff>
      <xdr:row>57</xdr:row>
      <xdr:rowOff>31979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2353"/>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31979</xdr:rowOff>
    </xdr:from>
    <xdr:to>
      <xdr:col>10</xdr:col>
      <xdr:colOff>114300</xdr:colOff>
      <xdr:row>57</xdr:row>
      <xdr:rowOff>67716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4629"/>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103810</xdr:rowOff>
    </xdr:from>
    <xdr:to>
      <xdr:col>24</xdr:col>
      <xdr:colOff>114300</xdr:colOff>
      <xdr:row>56</xdr:row>
      <xdr:rowOff>33960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126687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129311</xdr:rowOff>
    </xdr:from>
    <xdr:to>
      <xdr:col>20</xdr:col>
      <xdr:colOff>38100</xdr:colOff>
      <xdr:row>56</xdr:row>
      <xdr:rowOff>59461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75988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130353</xdr:rowOff>
    </xdr:from>
    <xdr:to>
      <xdr:col>15</xdr:col>
      <xdr:colOff>101600</xdr:colOff>
      <xdr:row>57</xdr:row>
      <xdr:rowOff>60503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51630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2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152629</xdr:rowOff>
    </xdr:from>
    <xdr:to>
      <xdr:col>10</xdr:col>
      <xdr:colOff>165100</xdr:colOff>
      <xdr:row>57</xdr:row>
      <xdr:rowOff>82779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73906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16916</xdr:rowOff>
    </xdr:from>
    <xdr:to>
      <xdr:col>6</xdr:col>
      <xdr:colOff>38100</xdr:colOff>
      <xdr:row>57</xdr:row>
      <xdr:rowOff>118516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109643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4232</xdr:rowOff>
    </xdr:from>
    <xdr:to>
      <xdr:col>24</xdr:col>
      <xdr:colOff>63500</xdr:colOff>
      <xdr:row>78</xdr:row>
      <xdr:rowOff>10632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7332"/>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10632</xdr:rowOff>
    </xdr:from>
    <xdr:to>
      <xdr:col>19</xdr:col>
      <xdr:colOff>177800</xdr:colOff>
      <xdr:row>78</xdr:row>
      <xdr:rowOff>32076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3732"/>
          <a:ext cx="889000" cy="2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9170</xdr:rowOff>
    </xdr:from>
    <xdr:to>
      <xdr:col>15</xdr:col>
      <xdr:colOff>50800</xdr:colOff>
      <xdr:row>78</xdr:row>
      <xdr:rowOff>32076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82270"/>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9170</xdr:rowOff>
    </xdr:from>
    <xdr:to>
      <xdr:col>10</xdr:col>
      <xdr:colOff>114300</xdr:colOff>
      <xdr:row>78</xdr:row>
      <xdr:rowOff>59187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82270"/>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124882</xdr:rowOff>
    </xdr:from>
    <xdr:to>
      <xdr:col>24</xdr:col>
      <xdr:colOff>114300</xdr:colOff>
      <xdr:row>78</xdr:row>
      <xdr:rowOff>55032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51920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5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131282</xdr:rowOff>
    </xdr:from>
    <xdr:to>
      <xdr:col>20</xdr:col>
      <xdr:colOff>38100</xdr:colOff>
      <xdr:row>78</xdr:row>
      <xdr:rowOff>61432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52559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152726</xdr:rowOff>
    </xdr:from>
    <xdr:to>
      <xdr:col>15</xdr:col>
      <xdr:colOff>101600</xdr:colOff>
      <xdr:row>78</xdr:row>
      <xdr:rowOff>82876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74003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4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129820</xdr:rowOff>
    </xdr:from>
    <xdr:to>
      <xdr:col>10</xdr:col>
      <xdr:colOff>165100</xdr:colOff>
      <xdr:row>78</xdr:row>
      <xdr:rowOff>59970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51097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8387</xdr:rowOff>
    </xdr:from>
    <xdr:to>
      <xdr:col>6</xdr:col>
      <xdr:colOff>38100</xdr:colOff>
      <xdr:row>78</xdr:row>
      <xdr:rowOff>109987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101114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1791</xdr:rowOff>
    </xdr:from>
    <xdr:to>
      <xdr:col>24</xdr:col>
      <xdr:colOff>63500</xdr:colOff>
      <xdr:row>93</xdr:row>
      <xdr:rowOff>91439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603741"/>
          <a:ext cx="838200" cy="4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91439</xdr:rowOff>
    </xdr:from>
    <xdr:to>
      <xdr:col>19</xdr:col>
      <xdr:colOff>177800</xdr:colOff>
      <xdr:row>94</xdr:row>
      <xdr:rowOff>17501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36289"/>
          <a:ext cx="889000" cy="9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17501</xdr:rowOff>
    </xdr:from>
    <xdr:to>
      <xdr:col>15</xdr:col>
      <xdr:colOff>50800</xdr:colOff>
      <xdr:row>94</xdr:row>
      <xdr:rowOff>75933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33801"/>
          <a:ext cx="889000" cy="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75933</xdr:rowOff>
    </xdr:from>
    <xdr:to>
      <xdr:col>10</xdr:col>
      <xdr:colOff>114300</xdr:colOff>
      <xdr:row>94</xdr:row>
      <xdr:rowOff>105003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192233"/>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122441</xdr:rowOff>
    </xdr:from>
    <xdr:to>
      <xdr:col>24</xdr:col>
      <xdr:colOff>114300</xdr:colOff>
      <xdr:row>91</xdr:row>
      <xdr:rowOff>52591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75468</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0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40639</xdr:rowOff>
    </xdr:from>
    <xdr:to>
      <xdr:col>20</xdr:col>
      <xdr:colOff>38100</xdr:colOff>
      <xdr:row>93</xdr:row>
      <xdr:rowOff>142239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98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158766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6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138151</xdr:rowOff>
    </xdr:from>
    <xdr:to>
      <xdr:col>15</xdr:col>
      <xdr:colOff>101600</xdr:colOff>
      <xdr:row>94</xdr:row>
      <xdr:rowOff>68301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84828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8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25133</xdr:rowOff>
    </xdr:from>
    <xdr:to>
      <xdr:col>10</xdr:col>
      <xdr:colOff>165100</xdr:colOff>
      <xdr:row>94</xdr:row>
      <xdr:rowOff>126733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4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143260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91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54203</xdr:rowOff>
    </xdr:from>
    <xdr:to>
      <xdr:col>6</xdr:col>
      <xdr:colOff>38100</xdr:colOff>
      <xdr:row>94</xdr:row>
      <xdr:rowOff>155803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880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94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138219</xdr:rowOff>
    </xdr:from>
    <xdr:to>
      <xdr:col>55</xdr:col>
      <xdr:colOff>0</xdr:colOff>
      <xdr:row>37</xdr:row>
      <xdr:rowOff>10476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81719"/>
          <a:ext cx="838200" cy="107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138219</xdr:rowOff>
    </xdr:from>
    <xdr:to>
      <xdr:col>50</xdr:col>
      <xdr:colOff>114300</xdr:colOff>
      <xdr:row>37</xdr:row>
      <xdr:rowOff>66396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81719"/>
          <a:ext cx="889000" cy="11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66396</xdr:rowOff>
    </xdr:from>
    <xdr:to>
      <xdr:col>45</xdr:col>
      <xdr:colOff>177800</xdr:colOff>
      <xdr:row>37</xdr:row>
      <xdr:rowOff>110113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10046"/>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98171</xdr:rowOff>
    </xdr:from>
    <xdr:to>
      <xdr:col>41</xdr:col>
      <xdr:colOff>50800</xdr:colOff>
      <xdr:row>37</xdr:row>
      <xdr:rowOff>110113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41821"/>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131126</xdr:rowOff>
    </xdr:from>
    <xdr:to>
      <xdr:col>55</xdr:col>
      <xdr:colOff>50800</xdr:colOff>
      <xdr:row>37</xdr:row>
      <xdr:rowOff>61276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109553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8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87419</xdr:rowOff>
    </xdr:from>
    <xdr:to>
      <xdr:col>50</xdr:col>
      <xdr:colOff>165100</xdr:colOff>
      <xdr:row>31</xdr:row>
      <xdr:rowOff>17569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23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8696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2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15596</xdr:rowOff>
    </xdr:from>
    <xdr:to>
      <xdr:col>46</xdr:col>
      <xdr:colOff>38100</xdr:colOff>
      <xdr:row>37</xdr:row>
      <xdr:rowOff>117196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108323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5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59313</xdr:rowOff>
    </xdr:from>
    <xdr:to>
      <xdr:col>41</xdr:col>
      <xdr:colOff>101600</xdr:colOff>
      <xdr:row>37</xdr:row>
      <xdr:rowOff>160913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152040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47371</xdr:rowOff>
    </xdr:from>
    <xdr:to>
      <xdr:col>36</xdr:col>
      <xdr:colOff>165100</xdr:colOff>
      <xdr:row>37</xdr:row>
      <xdr:rowOff>148971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140098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168147</xdr:rowOff>
    </xdr:from>
    <xdr:to>
      <xdr:col>55</xdr:col>
      <xdr:colOff>0</xdr:colOff>
      <xdr:row>58</xdr:row>
      <xdr:rowOff>10939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40797"/>
          <a:ext cx="8382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153448</xdr:rowOff>
    </xdr:from>
    <xdr:to>
      <xdr:col>50</xdr:col>
      <xdr:colOff>114300</xdr:colOff>
      <xdr:row>57</xdr:row>
      <xdr:rowOff>168147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26098"/>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88412</xdr:rowOff>
    </xdr:from>
    <xdr:to>
      <xdr:col>45</xdr:col>
      <xdr:colOff>177800</xdr:colOff>
      <xdr:row>57</xdr:row>
      <xdr:rowOff>153448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61062"/>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88412</xdr:rowOff>
    </xdr:from>
    <xdr:to>
      <xdr:col>41</xdr:col>
      <xdr:colOff>50800</xdr:colOff>
      <xdr:row>57</xdr:row>
      <xdr:rowOff>114005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61062"/>
          <a:ext cx="889000" cy="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131589</xdr:rowOff>
    </xdr:from>
    <xdr:to>
      <xdr:col>55</xdr:col>
      <xdr:colOff>50800</xdr:colOff>
      <xdr:row>58</xdr:row>
      <xdr:rowOff>61739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46516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117347</xdr:rowOff>
    </xdr:from>
    <xdr:to>
      <xdr:col>50</xdr:col>
      <xdr:colOff>165100</xdr:colOff>
      <xdr:row>58</xdr:row>
      <xdr:rowOff>47497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38624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102648</xdr:rowOff>
    </xdr:from>
    <xdr:to>
      <xdr:col>46</xdr:col>
      <xdr:colOff>38100</xdr:colOff>
      <xdr:row>58</xdr:row>
      <xdr:rowOff>32798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23925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6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37612</xdr:rowOff>
    </xdr:from>
    <xdr:to>
      <xdr:col>41</xdr:col>
      <xdr:colOff>101600</xdr:colOff>
      <xdr:row>57</xdr:row>
      <xdr:rowOff>139212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155739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5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63205</xdr:rowOff>
    </xdr:from>
    <xdr:to>
      <xdr:col>36</xdr:col>
      <xdr:colOff>165100</xdr:colOff>
      <xdr:row>57</xdr:row>
      <xdr:rowOff>164805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155932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114047</xdr:rowOff>
    </xdr:from>
    <xdr:to>
      <xdr:col>55</xdr:col>
      <xdr:colOff>0</xdr:colOff>
      <xdr:row>79</xdr:row>
      <xdr:rowOff>15097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87147"/>
          <a:ext cx="838200" cy="7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151946</xdr:rowOff>
    </xdr:from>
    <xdr:to>
      <xdr:col>50</xdr:col>
      <xdr:colOff>114300</xdr:colOff>
      <xdr:row>79</xdr:row>
      <xdr:rowOff>15097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353596"/>
          <a:ext cx="889000" cy="20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151946</xdr:rowOff>
    </xdr:from>
    <xdr:to>
      <xdr:col>45</xdr:col>
      <xdr:colOff>177800</xdr:colOff>
      <xdr:row>78</xdr:row>
      <xdr:rowOff>87252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53596"/>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87252</xdr:rowOff>
    </xdr:from>
    <xdr:to>
      <xdr:col>41</xdr:col>
      <xdr:colOff>50800</xdr:colOff>
      <xdr:row>78</xdr:row>
      <xdr:rowOff>155310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60352"/>
          <a:ext cx="889000" cy="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63247</xdr:rowOff>
    </xdr:from>
    <xdr:to>
      <xdr:col>55</xdr:col>
      <xdr:colOff>50800</xdr:colOff>
      <xdr:row>78</xdr:row>
      <xdr:rowOff>164847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41674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135747</xdr:rowOff>
    </xdr:from>
    <xdr:to>
      <xdr:col>50</xdr:col>
      <xdr:colOff>165100</xdr:colOff>
      <xdr:row>79</xdr:row>
      <xdr:rowOff>65897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57024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0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101146</xdr:rowOff>
    </xdr:from>
    <xdr:to>
      <xdr:col>46</xdr:col>
      <xdr:colOff>38100</xdr:colOff>
      <xdr:row>78</xdr:row>
      <xdr:rowOff>31296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47823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36452</xdr:rowOff>
    </xdr:from>
    <xdr:to>
      <xdr:col>41</xdr:col>
      <xdr:colOff>101600</xdr:colOff>
      <xdr:row>78</xdr:row>
      <xdr:rowOff>138052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0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129179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0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104510</xdr:rowOff>
    </xdr:from>
    <xdr:to>
      <xdr:col>36</xdr:col>
      <xdr:colOff>165100</xdr:colOff>
      <xdr:row>79</xdr:row>
      <xdr:rowOff>34660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25787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66205</xdr:rowOff>
    </xdr:from>
    <xdr:to>
      <xdr:col>55</xdr:col>
      <xdr:colOff>0</xdr:colOff>
      <xdr:row>98</xdr:row>
      <xdr:rowOff>79090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68305"/>
          <a:ext cx="8382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66205</xdr:rowOff>
    </xdr:from>
    <xdr:to>
      <xdr:col>50</xdr:col>
      <xdr:colOff>114300</xdr:colOff>
      <xdr:row>98</xdr:row>
      <xdr:rowOff>75492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68305"/>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161311</xdr:rowOff>
    </xdr:from>
    <xdr:to>
      <xdr:col>45</xdr:col>
      <xdr:colOff>177800</xdr:colOff>
      <xdr:row>98</xdr:row>
      <xdr:rowOff>75492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91961"/>
          <a:ext cx="889000" cy="8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161311</xdr:rowOff>
    </xdr:from>
    <xdr:to>
      <xdr:col>41</xdr:col>
      <xdr:colOff>50800</xdr:colOff>
      <xdr:row>97</xdr:row>
      <xdr:rowOff>163419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91961"/>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28290</xdr:rowOff>
    </xdr:from>
    <xdr:to>
      <xdr:col>55</xdr:col>
      <xdr:colOff>50800</xdr:colOff>
      <xdr:row>98</xdr:row>
      <xdr:rowOff>129890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15405</xdr:rowOff>
    </xdr:from>
    <xdr:to>
      <xdr:col>50</xdr:col>
      <xdr:colOff>165100</xdr:colOff>
      <xdr:row>98</xdr:row>
      <xdr:rowOff>117005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108132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24692</xdr:rowOff>
    </xdr:from>
    <xdr:to>
      <xdr:col>46</xdr:col>
      <xdr:colOff>38100</xdr:colOff>
      <xdr:row>98</xdr:row>
      <xdr:rowOff>126292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117419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110511</xdr:rowOff>
    </xdr:from>
    <xdr:to>
      <xdr:col>41</xdr:col>
      <xdr:colOff>101600</xdr:colOff>
      <xdr:row>98</xdr:row>
      <xdr:rowOff>40661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57188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112619</xdr:rowOff>
    </xdr:from>
    <xdr:to>
      <xdr:col>36</xdr:col>
      <xdr:colOff>165100</xdr:colOff>
      <xdr:row>98</xdr:row>
      <xdr:rowOff>42769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59296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43841</xdr:rowOff>
    </xdr:from>
    <xdr:to>
      <xdr:col>85</xdr:col>
      <xdr:colOff>127000</xdr:colOff>
      <xdr:row>39</xdr:row>
      <xdr:rowOff>44107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039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21895</xdr:rowOff>
    </xdr:from>
    <xdr:to>
      <xdr:col>81</xdr:col>
      <xdr:colOff>50800</xdr:colOff>
      <xdr:row>39</xdr:row>
      <xdr:rowOff>43841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0844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21895</xdr:rowOff>
    </xdr:from>
    <xdr:to>
      <xdr:col>76</xdr:col>
      <xdr:colOff>114300</xdr:colOff>
      <xdr:row>39</xdr:row>
      <xdr:rowOff>25044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8445"/>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19139</xdr:rowOff>
    </xdr:from>
    <xdr:to>
      <xdr:col>71</xdr:col>
      <xdr:colOff>177800</xdr:colOff>
      <xdr:row>39</xdr:row>
      <xdr:rowOff>25044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5689"/>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164757</xdr:rowOff>
    </xdr:from>
    <xdr:to>
      <xdr:col>85</xdr:col>
      <xdr:colOff>177800</xdr:colOff>
      <xdr:row>39</xdr:row>
      <xdr:rowOff>94907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164491</xdr:rowOff>
    </xdr:from>
    <xdr:to>
      <xdr:col>81</xdr:col>
      <xdr:colOff>101600</xdr:colOff>
      <xdr:row>39</xdr:row>
      <xdr:rowOff>94641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85768</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142545</xdr:rowOff>
    </xdr:from>
    <xdr:to>
      <xdr:col>76</xdr:col>
      <xdr:colOff>165100</xdr:colOff>
      <xdr:row>39</xdr:row>
      <xdr:rowOff>72695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63822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145694</xdr:rowOff>
    </xdr:from>
    <xdr:to>
      <xdr:col>72</xdr:col>
      <xdr:colOff>38100</xdr:colOff>
      <xdr:row>39</xdr:row>
      <xdr:rowOff>75844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92371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3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139789</xdr:rowOff>
    </xdr:from>
    <xdr:to>
      <xdr:col>67</xdr:col>
      <xdr:colOff>101600</xdr:colOff>
      <xdr:row>39</xdr:row>
      <xdr:rowOff>69939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86466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43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134099</xdr:rowOff>
    </xdr:from>
    <xdr:to>
      <xdr:col>85</xdr:col>
      <xdr:colOff>127000</xdr:colOff>
      <xdr:row>76</xdr:row>
      <xdr:rowOff>156355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64299"/>
          <a:ext cx="8382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156355</xdr:rowOff>
    </xdr:from>
    <xdr:to>
      <xdr:col>81</xdr:col>
      <xdr:colOff>50800</xdr:colOff>
      <xdr:row>77</xdr:row>
      <xdr:rowOff>744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8655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744</xdr:rowOff>
    </xdr:from>
    <xdr:to>
      <xdr:col>76</xdr:col>
      <xdr:colOff>114300</xdr:colOff>
      <xdr:row>77</xdr:row>
      <xdr:rowOff>28715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02394"/>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28715</xdr:rowOff>
    </xdr:from>
    <xdr:to>
      <xdr:col>71</xdr:col>
      <xdr:colOff>177800</xdr:colOff>
      <xdr:row>77</xdr:row>
      <xdr:rowOff>39018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0365"/>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83299</xdr:rowOff>
    </xdr:from>
    <xdr:to>
      <xdr:col>85</xdr:col>
      <xdr:colOff>177800</xdr:colOff>
      <xdr:row>77</xdr:row>
      <xdr:rowOff>13449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61726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105555</xdr:rowOff>
    </xdr:from>
    <xdr:to>
      <xdr:col>81</xdr:col>
      <xdr:colOff>101600</xdr:colOff>
      <xdr:row>77</xdr:row>
      <xdr:rowOff>35705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26832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121394</xdr:rowOff>
    </xdr:from>
    <xdr:to>
      <xdr:col>76</xdr:col>
      <xdr:colOff>165100</xdr:colOff>
      <xdr:row>77</xdr:row>
      <xdr:rowOff>51544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42671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149365</xdr:rowOff>
    </xdr:from>
    <xdr:to>
      <xdr:col>72</xdr:col>
      <xdr:colOff>38100</xdr:colOff>
      <xdr:row>77</xdr:row>
      <xdr:rowOff>79515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70642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7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159668</xdr:rowOff>
    </xdr:from>
    <xdr:to>
      <xdr:col>67</xdr:col>
      <xdr:colOff>101600</xdr:colOff>
      <xdr:row>77</xdr:row>
      <xdr:rowOff>89818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80945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42301</xdr:rowOff>
    </xdr:from>
    <xdr:to>
      <xdr:col>85</xdr:col>
      <xdr:colOff>127000</xdr:colOff>
      <xdr:row>98</xdr:row>
      <xdr:rowOff>97836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672951"/>
          <a:ext cx="838200" cy="22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83982</xdr:rowOff>
    </xdr:from>
    <xdr:to>
      <xdr:col>81</xdr:col>
      <xdr:colOff>50800</xdr:colOff>
      <xdr:row>98</xdr:row>
      <xdr:rowOff>97836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86082"/>
          <a:ext cx="889000" cy="1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39643</xdr:rowOff>
    </xdr:from>
    <xdr:to>
      <xdr:col>76</xdr:col>
      <xdr:colOff>114300</xdr:colOff>
      <xdr:row>98</xdr:row>
      <xdr:rowOff>83982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41743"/>
          <a:ext cx="889000" cy="4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39643</xdr:rowOff>
    </xdr:from>
    <xdr:to>
      <xdr:col>71</xdr:col>
      <xdr:colOff>177800</xdr:colOff>
      <xdr:row>98</xdr:row>
      <xdr:rowOff>80775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41743"/>
          <a:ext cx="889000" cy="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162951</xdr:rowOff>
    </xdr:from>
    <xdr:to>
      <xdr:col>85</xdr:col>
      <xdr:colOff>177800</xdr:colOff>
      <xdr:row>97</xdr:row>
      <xdr:rowOff>93101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14378</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47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47036</xdr:rowOff>
    </xdr:from>
    <xdr:to>
      <xdr:col>81</xdr:col>
      <xdr:colOff>101600</xdr:colOff>
      <xdr:row>98</xdr:row>
      <xdr:rowOff>148636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139763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33182</xdr:rowOff>
    </xdr:from>
    <xdr:to>
      <xdr:col>76</xdr:col>
      <xdr:colOff>165100</xdr:colOff>
      <xdr:row>98</xdr:row>
      <xdr:rowOff>134782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151309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1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160293</xdr:rowOff>
    </xdr:from>
    <xdr:to>
      <xdr:col>72</xdr:col>
      <xdr:colOff>38100</xdr:colOff>
      <xdr:row>98</xdr:row>
      <xdr:rowOff>90443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106970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29975</xdr:rowOff>
    </xdr:from>
    <xdr:to>
      <xdr:col>67</xdr:col>
      <xdr:colOff>101600</xdr:colOff>
      <xdr:row>98</xdr:row>
      <xdr:rowOff>131575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148102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6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79426</xdr:rowOff>
    </xdr:from>
    <xdr:to>
      <xdr:col>116</xdr:col>
      <xdr:colOff>63500</xdr:colOff>
      <xdr:row>58</xdr:row>
      <xdr:rowOff>100533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23526"/>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76378</xdr:rowOff>
    </xdr:from>
    <xdr:to>
      <xdr:col>111</xdr:col>
      <xdr:colOff>177800</xdr:colOff>
      <xdr:row>58</xdr:row>
      <xdr:rowOff>79426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0204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66624</xdr:rowOff>
    </xdr:from>
    <xdr:to>
      <xdr:col>107</xdr:col>
      <xdr:colOff>50800</xdr:colOff>
      <xdr:row>58</xdr:row>
      <xdr:rowOff>76378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10724"/>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66624</xdr:rowOff>
    </xdr:from>
    <xdr:to>
      <xdr:col>102</xdr:col>
      <xdr:colOff>114300</xdr:colOff>
      <xdr:row>58</xdr:row>
      <xdr:rowOff>90704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10724"/>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49733</xdr:rowOff>
    </xdr:from>
    <xdr:to>
      <xdr:col>116</xdr:col>
      <xdr:colOff>114300</xdr:colOff>
      <xdr:row>58</xdr:row>
      <xdr:rowOff>151333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9110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78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28626</xdr:rowOff>
    </xdr:from>
    <xdr:to>
      <xdr:col>112</xdr:col>
      <xdr:colOff>38100</xdr:colOff>
      <xdr:row>58</xdr:row>
      <xdr:rowOff>130226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146753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74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25578</xdr:rowOff>
    </xdr:from>
    <xdr:to>
      <xdr:col>107</xdr:col>
      <xdr:colOff>101600</xdr:colOff>
      <xdr:row>58</xdr:row>
      <xdr:rowOff>127178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143705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74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15824</xdr:rowOff>
    </xdr:from>
    <xdr:to>
      <xdr:col>102</xdr:col>
      <xdr:colOff>165100</xdr:colOff>
      <xdr:row>58</xdr:row>
      <xdr:rowOff>117424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133951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7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39904</xdr:rowOff>
    </xdr:from>
    <xdr:to>
      <xdr:col>98</xdr:col>
      <xdr:colOff>38100</xdr:colOff>
      <xdr:row>58</xdr:row>
      <xdr:rowOff>141504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158031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47422</xdr:rowOff>
    </xdr:from>
    <xdr:to>
      <xdr:col>116</xdr:col>
      <xdr:colOff>63500</xdr:colOff>
      <xdr:row>76</xdr:row>
      <xdr:rowOff>54775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077622"/>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47422</xdr:rowOff>
    </xdr:from>
    <xdr:to>
      <xdr:col>111</xdr:col>
      <xdr:colOff>177800</xdr:colOff>
      <xdr:row>76</xdr:row>
      <xdr:rowOff>58071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77622"/>
          <a:ext cx="889000" cy="1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58071</xdr:rowOff>
    </xdr:from>
    <xdr:to>
      <xdr:col>107</xdr:col>
      <xdr:colOff>50800</xdr:colOff>
      <xdr:row>76</xdr:row>
      <xdr:rowOff>96362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88271"/>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82398</xdr:rowOff>
    </xdr:from>
    <xdr:to>
      <xdr:col>102</xdr:col>
      <xdr:colOff>114300</xdr:colOff>
      <xdr:row>76</xdr:row>
      <xdr:rowOff>96362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12598"/>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3975</xdr:rowOff>
    </xdr:from>
    <xdr:to>
      <xdr:col>116</xdr:col>
      <xdr:colOff>114300</xdr:colOff>
      <xdr:row>76</xdr:row>
      <xdr:rowOff>105575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26852</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8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168072</xdr:rowOff>
    </xdr:from>
    <xdr:to>
      <xdr:col>112</xdr:col>
      <xdr:colOff>38100</xdr:colOff>
      <xdr:row>76</xdr:row>
      <xdr:rowOff>98222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114749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7271</xdr:rowOff>
    </xdr:from>
    <xdr:to>
      <xdr:col>107</xdr:col>
      <xdr:colOff>101600</xdr:colOff>
      <xdr:row>76</xdr:row>
      <xdr:rowOff>108871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125398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45562</xdr:rowOff>
    </xdr:from>
    <xdr:to>
      <xdr:col>102</xdr:col>
      <xdr:colOff>165100</xdr:colOff>
      <xdr:row>76</xdr:row>
      <xdr:rowOff>147162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163689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31598</xdr:rowOff>
    </xdr:from>
    <xdr:to>
      <xdr:col>98</xdr:col>
      <xdr:colOff>38100</xdr:colOff>
      <xdr:row>76</xdr:row>
      <xdr:rowOff>133198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149724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ysClr val="windowText" lastClr="000000"/>
              </a:solidFill>
              <a:effectLst/>
              <a:latin typeface="+mn-lt"/>
              <a:ea typeface="+mn-ea"/>
              <a:cs typeface="+mn-cs"/>
            </a:rPr>
            <a:t>歳出決算総額は、住民一人当たり</a:t>
          </a:r>
          <a:r>
            <a:rPr kumimoji="1" lang="en-US" altLang="ja-JP" sz="1050" b="0" i="0" baseline="0">
              <a:solidFill>
                <a:sysClr val="windowText" lastClr="000000"/>
              </a:solidFill>
              <a:effectLst/>
              <a:latin typeface="+mn-lt"/>
              <a:ea typeface="+mn-ea"/>
              <a:cs typeface="+mn-cs"/>
            </a:rPr>
            <a:t>502,321</a:t>
          </a:r>
          <a:r>
            <a:rPr kumimoji="1" lang="ja-JP" altLang="ja-JP" sz="1050" b="0" i="0" baseline="0">
              <a:solidFill>
                <a:sysClr val="windowText" lastClr="000000"/>
              </a:solidFill>
              <a:effectLst/>
              <a:latin typeface="+mn-lt"/>
              <a:ea typeface="+mn-ea"/>
              <a:cs typeface="+mn-cs"/>
            </a:rPr>
            <a:t>円となった。各費目毎に類似団体平均値と比較すると、平均値を下回る費目数の方が多いものの、平均値を上回る費目において、扶助費など平均値を大きく上回るものがある影響により、全体としては類似団体平均値を上回っている。扶助費については、人口に占める若年層の割合が高く、子ども医療費助成制度の拡充や幼児教育無償化による保育所運営費等の町独自支援など少子化対策事業を重点施策として取り組んでいることもあり、年々増加傾向である。加えて本年度は、新型コロナウイルス関連の給付金事業の増の影響も大きく、一人当たりの費用が</a:t>
          </a:r>
          <a:r>
            <a:rPr kumimoji="1" lang="en-US" altLang="ja-JP" sz="1050" b="0" i="0" baseline="0">
              <a:solidFill>
                <a:sysClr val="windowText" lastClr="000000"/>
              </a:solidFill>
              <a:effectLst/>
              <a:latin typeface="+mn-lt"/>
              <a:ea typeface="+mn-ea"/>
              <a:cs typeface="+mn-cs"/>
            </a:rPr>
            <a:t>171,359</a:t>
          </a:r>
          <a:r>
            <a:rPr kumimoji="1" lang="ja-JP" altLang="ja-JP" sz="1050" b="0" i="0" baseline="0">
              <a:solidFill>
                <a:sysClr val="windowText" lastClr="000000"/>
              </a:solidFill>
              <a:effectLst/>
              <a:latin typeface="+mn-lt"/>
              <a:ea typeface="+mn-ea"/>
              <a:cs typeface="+mn-cs"/>
            </a:rPr>
            <a:t>円とその他の費目と比較して突出して高くなっている。類似団体内でも最も高い数値となっており、今後も、児童福祉費だけでなく社会福祉費や老人福祉費などを含め扶助費全体として増加していくことが予想されるため、町独自の政策については世代間・年度間の均衡化を念頭に、適正かつ効率的な行政サービスの提供と将来を見据えた抜本的な見直しが必要である。補助費については、新型コロナウイルス感染症緊急経済対策として実施された特別定額給付金事業の減の影響によって大幅な減となり、類似団体及び全国平均を下回る結果となった。行政サービスの世代間公平の観点から、今後も地方債発行を抑制し、将来負担の軽減に努めていく。積立金は、今後予定される普通建設事業の財源を見込んだ積立や寄付金の増額に伴う積立の増により、類似団体及び全国の平均を共に上回る結果となった。行政サービスを過剰に抑制することにならないよう、今後も自主財源の状況を注視しつつ、将来を見据えた一定の水準の基金残高を確保し、計画的な積立を行っていく。</a:t>
          </a:r>
          <a:endParaRPr lang="ja-JP" altLang="ja-JP" sz="105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宮崎県三股町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26,098
25,949
110.02
13,707,741
13,109,583
487,521
6,421,936
7,403,117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95504</xdr:rowOff>
    </xdr:from>
    <xdr:to>
      <xdr:col>24</xdr:col>
      <xdr:colOff>63500</xdr:colOff>
      <xdr:row>36</xdr:row>
      <xdr:rowOff>102743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677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95504</xdr:rowOff>
    </xdr:from>
    <xdr:to>
      <xdr:col>19</xdr:col>
      <xdr:colOff>177800</xdr:colOff>
      <xdr:row>36</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770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121793</xdr:rowOff>
    </xdr:from>
    <xdr:to>
      <xdr:col>15</xdr:col>
      <xdr:colOff>50800</xdr:colOff>
      <xdr:row>36</xdr:row>
      <xdr:rowOff>153797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9399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153797</xdr:rowOff>
    </xdr:from>
    <xdr:to>
      <xdr:col>10</xdr:col>
      <xdr:colOff>114300</xdr:colOff>
      <xdr:row>36</xdr:row>
      <xdr:rowOff>157226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59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51943</xdr:rowOff>
    </xdr:from>
    <xdr:to>
      <xdr:col>24</xdr:col>
      <xdr:colOff>114300</xdr:colOff>
      <xdr:row>36</xdr:row>
      <xdr:rowOff>153543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44704</xdr:rowOff>
    </xdr:from>
    <xdr:to>
      <xdr:col>20</xdr:col>
      <xdr:colOff>38100</xdr:colOff>
      <xdr:row>36</xdr:row>
      <xdr:rowOff>146304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137431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70993</xdr:rowOff>
    </xdr:from>
    <xdr:to>
      <xdr:col>15</xdr:col>
      <xdr:colOff>101600</xdr:colOff>
      <xdr:row>37</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163720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3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102997</xdr:rowOff>
    </xdr:from>
    <xdr:to>
      <xdr:col>10</xdr:col>
      <xdr:colOff>165100</xdr:colOff>
      <xdr:row>37</xdr:row>
      <xdr:rowOff>33147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24274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106426</xdr:rowOff>
    </xdr:from>
    <xdr:to>
      <xdr:col>6</xdr:col>
      <xdr:colOff>38100</xdr:colOff>
      <xdr:row>37</xdr:row>
      <xdr:rowOff>36576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146398</xdr:rowOff>
    </xdr:from>
    <xdr:to>
      <xdr:col>24</xdr:col>
      <xdr:colOff>63500</xdr:colOff>
      <xdr:row>57</xdr:row>
      <xdr:rowOff>60433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76148"/>
          <a:ext cx="838200" cy="2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146398</xdr:rowOff>
    </xdr:from>
    <xdr:to>
      <xdr:col>19</xdr:col>
      <xdr:colOff>177800</xdr:colOff>
      <xdr:row>58</xdr:row>
      <xdr:rowOff>9787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76148"/>
          <a:ext cx="889000" cy="37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161947</xdr:rowOff>
    </xdr:from>
    <xdr:to>
      <xdr:col>15</xdr:col>
      <xdr:colOff>50800</xdr:colOff>
      <xdr:row>58</xdr:row>
      <xdr:rowOff>9787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34597"/>
          <a:ext cx="8890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161947</xdr:rowOff>
    </xdr:from>
    <xdr:to>
      <xdr:col>10</xdr:col>
      <xdr:colOff>114300</xdr:colOff>
      <xdr:row>58</xdr:row>
      <xdr:rowOff>15791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34597"/>
          <a:ext cx="889000" cy="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9633</xdr:rowOff>
    </xdr:from>
    <xdr:to>
      <xdr:col>24</xdr:col>
      <xdr:colOff>114300</xdr:colOff>
      <xdr:row>57</xdr:row>
      <xdr:rowOff>111233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32510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95598</xdr:rowOff>
    </xdr:from>
    <xdr:to>
      <xdr:col>20</xdr:col>
      <xdr:colOff>38100</xdr:colOff>
      <xdr:row>56</xdr:row>
      <xdr:rowOff>25748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16875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130437</xdr:rowOff>
    </xdr:from>
    <xdr:to>
      <xdr:col>15</xdr:col>
      <xdr:colOff>101600</xdr:colOff>
      <xdr:row>58</xdr:row>
      <xdr:rowOff>60587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77114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7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111147</xdr:rowOff>
    </xdr:from>
    <xdr:to>
      <xdr:col>10</xdr:col>
      <xdr:colOff>165100</xdr:colOff>
      <xdr:row>58</xdr:row>
      <xdr:rowOff>41297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32424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136441</xdr:rowOff>
    </xdr:from>
    <xdr:to>
      <xdr:col>6</xdr:col>
      <xdr:colOff>38100</xdr:colOff>
      <xdr:row>58</xdr:row>
      <xdr:rowOff>66591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57718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0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159817</xdr:rowOff>
    </xdr:from>
    <xdr:to>
      <xdr:col>24</xdr:col>
      <xdr:colOff>63500</xdr:colOff>
      <xdr:row>75</xdr:row>
      <xdr:rowOff>53312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675667"/>
          <a:ext cx="838200" cy="23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53312</xdr:rowOff>
    </xdr:from>
    <xdr:to>
      <xdr:col>19</xdr:col>
      <xdr:colOff>177800</xdr:colOff>
      <xdr:row>75</xdr:row>
      <xdr:rowOff>168259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12062"/>
          <a:ext cx="889000" cy="1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168259</xdr:rowOff>
    </xdr:from>
    <xdr:to>
      <xdr:col>15</xdr:col>
      <xdr:colOff>50800</xdr:colOff>
      <xdr:row>76</xdr:row>
      <xdr:rowOff>50775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27009"/>
          <a:ext cx="889000" cy="5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50775</xdr:rowOff>
    </xdr:from>
    <xdr:to>
      <xdr:col>10</xdr:col>
      <xdr:colOff>114300</xdr:colOff>
      <xdr:row>76</xdr:row>
      <xdr:rowOff>61320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80975"/>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109017</xdr:rowOff>
    </xdr:from>
    <xdr:to>
      <xdr:col>24</xdr:col>
      <xdr:colOff>114300</xdr:colOff>
      <xdr:row>74</xdr:row>
      <xdr:rowOff>39167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131894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47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2512</xdr:rowOff>
    </xdr:from>
    <xdr:to>
      <xdr:col>20</xdr:col>
      <xdr:colOff>38100</xdr:colOff>
      <xdr:row>75</xdr:row>
      <xdr:rowOff>104112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120639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117459</xdr:rowOff>
    </xdr:from>
    <xdr:to>
      <xdr:col>15</xdr:col>
      <xdr:colOff>101600</xdr:colOff>
      <xdr:row>76</xdr:row>
      <xdr:rowOff>47609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64136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5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171425</xdr:rowOff>
    </xdr:from>
    <xdr:to>
      <xdr:col>10</xdr:col>
      <xdr:colOff>165100</xdr:colOff>
      <xdr:row>76</xdr:row>
      <xdr:rowOff>101575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0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10520</xdr:rowOff>
    </xdr:from>
    <xdr:to>
      <xdr:col>6</xdr:col>
      <xdr:colOff>38100</xdr:colOff>
      <xdr:row>76</xdr:row>
      <xdr:rowOff>112120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128648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1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43884</xdr:rowOff>
    </xdr:from>
    <xdr:to>
      <xdr:col>24</xdr:col>
      <xdr:colOff>63500</xdr:colOff>
      <xdr:row>98</xdr:row>
      <xdr:rowOff>149073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45984"/>
          <a:ext cx="838200" cy="10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149073</xdr:rowOff>
    </xdr:from>
    <xdr:to>
      <xdr:col>19</xdr:col>
      <xdr:colOff>177800</xdr:colOff>
      <xdr:row>98</xdr:row>
      <xdr:rowOff>150966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1173"/>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150966</xdr:rowOff>
    </xdr:from>
    <xdr:to>
      <xdr:col>15</xdr:col>
      <xdr:colOff>50800</xdr:colOff>
      <xdr:row>98</xdr:row>
      <xdr:rowOff>156877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3066"/>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156877</xdr:rowOff>
    </xdr:from>
    <xdr:to>
      <xdr:col>10</xdr:col>
      <xdr:colOff>114300</xdr:colOff>
      <xdr:row>98</xdr:row>
      <xdr:rowOff>166528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8977"/>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164534</xdr:rowOff>
    </xdr:from>
    <xdr:to>
      <xdr:col>24</xdr:col>
      <xdr:colOff>114300</xdr:colOff>
      <xdr:row>98</xdr:row>
      <xdr:rowOff>94684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79461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98273</xdr:rowOff>
    </xdr:from>
    <xdr:to>
      <xdr:col>20</xdr:col>
      <xdr:colOff>38100</xdr:colOff>
      <xdr:row>99</xdr:row>
      <xdr:rowOff>28423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19550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100166</xdr:rowOff>
    </xdr:from>
    <xdr:to>
      <xdr:col>15</xdr:col>
      <xdr:colOff>101600</xdr:colOff>
      <xdr:row>99</xdr:row>
      <xdr:rowOff>30316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21443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106077</xdr:rowOff>
    </xdr:from>
    <xdr:to>
      <xdr:col>10</xdr:col>
      <xdr:colOff>165100</xdr:colOff>
      <xdr:row>99</xdr:row>
      <xdr:rowOff>36227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27354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115728</xdr:rowOff>
    </xdr:from>
    <xdr:to>
      <xdr:col>6</xdr:col>
      <xdr:colOff>38100</xdr:colOff>
      <xdr:row>99</xdr:row>
      <xdr:rowOff>45878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37005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104430</xdr:rowOff>
    </xdr:from>
    <xdr:to>
      <xdr:col>55</xdr:col>
      <xdr:colOff>0</xdr:colOff>
      <xdr:row>39</xdr:row>
      <xdr:rowOff>97899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48080"/>
          <a:ext cx="8382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104430</xdr:rowOff>
    </xdr:from>
    <xdr:to>
      <xdr:col>50</xdr:col>
      <xdr:colOff>114300</xdr:colOff>
      <xdr:row>38</xdr:row>
      <xdr:rowOff>170071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48080"/>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165826</xdr:rowOff>
    </xdr:from>
    <xdr:to>
      <xdr:col>45</xdr:col>
      <xdr:colOff>177800</xdr:colOff>
      <xdr:row>38</xdr:row>
      <xdr:rowOff>170071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80926"/>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165826</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8092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53630</xdr:rowOff>
    </xdr:from>
    <xdr:to>
      <xdr:col>50</xdr:col>
      <xdr:colOff>165100</xdr:colOff>
      <xdr:row>37</xdr:row>
      <xdr:rowOff>155230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307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119271</xdr:rowOff>
    </xdr:from>
    <xdr:to>
      <xdr:col>46</xdr:col>
      <xdr:colOff>38100</xdr:colOff>
      <xdr:row>39</xdr:row>
      <xdr:rowOff>49421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40548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115026</xdr:rowOff>
    </xdr:from>
    <xdr:to>
      <xdr:col>41</xdr:col>
      <xdr:colOff>101600</xdr:colOff>
      <xdr:row>39</xdr:row>
      <xdr:rowOff>45176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36303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6214</xdr:rowOff>
    </xdr:from>
    <xdr:to>
      <xdr:col>55</xdr:col>
      <xdr:colOff>0</xdr:colOff>
      <xdr:row>58</xdr:row>
      <xdr:rowOff>48881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50314"/>
          <a:ext cx="838200" cy="4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48881</xdr:rowOff>
    </xdr:from>
    <xdr:to>
      <xdr:col>50</xdr:col>
      <xdr:colOff>114300</xdr:colOff>
      <xdr:row>58</xdr:row>
      <xdr:rowOff>62972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99298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26510</xdr:rowOff>
    </xdr:from>
    <xdr:to>
      <xdr:col>45</xdr:col>
      <xdr:colOff>177800</xdr:colOff>
      <xdr:row>58</xdr:row>
      <xdr:rowOff>62972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970610"/>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26510</xdr:rowOff>
    </xdr:from>
    <xdr:to>
      <xdr:col>41</xdr:col>
      <xdr:colOff>50800</xdr:colOff>
      <xdr:row>58</xdr:row>
      <xdr:rowOff>28992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70610"/>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126864</xdr:rowOff>
    </xdr:from>
    <xdr:to>
      <xdr:col>55</xdr:col>
      <xdr:colOff>50800</xdr:colOff>
      <xdr:row>58</xdr:row>
      <xdr:rowOff>57014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149741</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169531</xdr:rowOff>
    </xdr:from>
    <xdr:to>
      <xdr:col>50</xdr:col>
      <xdr:colOff>165100</xdr:colOff>
      <xdr:row>58</xdr:row>
      <xdr:rowOff>99681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116208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12172</xdr:rowOff>
    </xdr:from>
    <xdr:to>
      <xdr:col>46</xdr:col>
      <xdr:colOff>38100</xdr:colOff>
      <xdr:row>58</xdr:row>
      <xdr:rowOff>113772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130299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147160</xdr:rowOff>
    </xdr:from>
    <xdr:to>
      <xdr:col>41</xdr:col>
      <xdr:colOff>101600</xdr:colOff>
      <xdr:row>58</xdr:row>
      <xdr:rowOff>77310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93837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9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149642</xdr:rowOff>
    </xdr:from>
    <xdr:to>
      <xdr:col>36</xdr:col>
      <xdr:colOff>165100</xdr:colOff>
      <xdr:row>58</xdr:row>
      <xdr:rowOff>79792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96319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69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134991</xdr:rowOff>
    </xdr:from>
    <xdr:to>
      <xdr:col>55</xdr:col>
      <xdr:colOff>0</xdr:colOff>
      <xdr:row>73</xdr:row>
      <xdr:rowOff>128864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479391"/>
          <a:ext cx="838200" cy="1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134991</xdr:rowOff>
    </xdr:from>
    <xdr:to>
      <xdr:col>50</xdr:col>
      <xdr:colOff>114300</xdr:colOff>
      <xdr:row>77</xdr:row>
      <xdr:rowOff>23205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479391"/>
          <a:ext cx="889000" cy="7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23205</xdr:rowOff>
    </xdr:from>
    <xdr:to>
      <xdr:col>45</xdr:col>
      <xdr:colOff>177800</xdr:colOff>
      <xdr:row>77</xdr:row>
      <xdr:rowOff>35092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2485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20279</xdr:rowOff>
    </xdr:from>
    <xdr:to>
      <xdr:col>41</xdr:col>
      <xdr:colOff>50800</xdr:colOff>
      <xdr:row>77</xdr:row>
      <xdr:rowOff>35092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21929"/>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78064</xdr:rowOff>
    </xdr:from>
    <xdr:to>
      <xdr:col>55</xdr:col>
      <xdr:colOff>50800</xdr:colOff>
      <xdr:row>74</xdr:row>
      <xdr:rowOff>8214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59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100941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44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84191</xdr:rowOff>
    </xdr:from>
    <xdr:to>
      <xdr:col>50</xdr:col>
      <xdr:colOff>165100</xdr:colOff>
      <xdr:row>73</xdr:row>
      <xdr:rowOff>14341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4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30868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2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143855</xdr:rowOff>
    </xdr:from>
    <xdr:to>
      <xdr:col>46</xdr:col>
      <xdr:colOff>38100</xdr:colOff>
      <xdr:row>77</xdr:row>
      <xdr:rowOff>74005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65132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2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155742</xdr:rowOff>
    </xdr:from>
    <xdr:to>
      <xdr:col>41</xdr:col>
      <xdr:colOff>101600</xdr:colOff>
      <xdr:row>77</xdr:row>
      <xdr:rowOff>85892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77019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27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140929</xdr:rowOff>
    </xdr:from>
    <xdr:to>
      <xdr:col>36</xdr:col>
      <xdr:colOff>165100</xdr:colOff>
      <xdr:row>77</xdr:row>
      <xdr:rowOff>71079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87606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294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128584</xdr:rowOff>
    </xdr:from>
    <xdr:to>
      <xdr:col>55</xdr:col>
      <xdr:colOff>0</xdr:colOff>
      <xdr:row>98</xdr:row>
      <xdr:rowOff>498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59234"/>
          <a:ext cx="838200" cy="4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114940</xdr:rowOff>
    </xdr:from>
    <xdr:to>
      <xdr:col>50</xdr:col>
      <xdr:colOff>114300</xdr:colOff>
      <xdr:row>97</xdr:row>
      <xdr:rowOff>128584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45590"/>
          <a:ext cx="889000" cy="1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16242</xdr:rowOff>
    </xdr:from>
    <xdr:to>
      <xdr:col>45</xdr:col>
      <xdr:colOff>177800</xdr:colOff>
      <xdr:row>97</xdr:row>
      <xdr:rowOff>114940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475442"/>
          <a:ext cx="889000" cy="27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16242</xdr:rowOff>
    </xdr:from>
    <xdr:to>
      <xdr:col>41</xdr:col>
      <xdr:colOff>50800</xdr:colOff>
      <xdr:row>96</xdr:row>
      <xdr:rowOff>63461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75442"/>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121148</xdr:rowOff>
    </xdr:from>
    <xdr:to>
      <xdr:col>55</xdr:col>
      <xdr:colOff>50800</xdr:colOff>
      <xdr:row>98</xdr:row>
      <xdr:rowOff>51298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36075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77784</xdr:rowOff>
    </xdr:from>
    <xdr:to>
      <xdr:col>50</xdr:col>
      <xdr:colOff>165100</xdr:colOff>
      <xdr:row>98</xdr:row>
      <xdr:rowOff>7934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0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170511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64140</xdr:rowOff>
    </xdr:from>
    <xdr:to>
      <xdr:col>46</xdr:col>
      <xdr:colOff>38100</xdr:colOff>
      <xdr:row>97</xdr:row>
      <xdr:rowOff>165740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156867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8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136892</xdr:rowOff>
    </xdr:from>
    <xdr:to>
      <xdr:col>41</xdr:col>
      <xdr:colOff>101600</xdr:colOff>
      <xdr:row>96</xdr:row>
      <xdr:rowOff>67042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83569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1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12661</xdr:rowOff>
    </xdr:from>
    <xdr:to>
      <xdr:col>36</xdr:col>
      <xdr:colOff>165100</xdr:colOff>
      <xdr:row>96</xdr:row>
      <xdr:rowOff>114261</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130788</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110649</xdr:rowOff>
    </xdr:from>
    <xdr:to>
      <xdr:col>85</xdr:col>
      <xdr:colOff>127000</xdr:colOff>
      <xdr:row>37</xdr:row>
      <xdr:rowOff>153473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454299"/>
          <a:ext cx="8382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144920</xdr:rowOff>
    </xdr:from>
    <xdr:to>
      <xdr:col>81</xdr:col>
      <xdr:colOff>50800</xdr:colOff>
      <xdr:row>37</xdr:row>
      <xdr:rowOff>153473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88570"/>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144920</xdr:rowOff>
    </xdr:from>
    <xdr:to>
      <xdr:col>76</xdr:col>
      <xdr:colOff>114300</xdr:colOff>
      <xdr:row>37</xdr:row>
      <xdr:rowOff>165494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885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155931</xdr:rowOff>
    </xdr:from>
    <xdr:to>
      <xdr:col>71</xdr:col>
      <xdr:colOff>177800</xdr:colOff>
      <xdr:row>37</xdr:row>
      <xdr:rowOff>165494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9958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59849</xdr:rowOff>
    </xdr:from>
    <xdr:to>
      <xdr:col>85</xdr:col>
      <xdr:colOff>177800</xdr:colOff>
      <xdr:row>37</xdr:row>
      <xdr:rowOff>161449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162387</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102673</xdr:rowOff>
    </xdr:from>
    <xdr:to>
      <xdr:col>81</xdr:col>
      <xdr:colOff>101600</xdr:colOff>
      <xdr:row>38</xdr:row>
      <xdr:rowOff>32823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23950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94120</xdr:rowOff>
    </xdr:from>
    <xdr:to>
      <xdr:col>76</xdr:col>
      <xdr:colOff>165100</xdr:colOff>
      <xdr:row>38</xdr:row>
      <xdr:rowOff>24270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15397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114694</xdr:rowOff>
    </xdr:from>
    <xdr:to>
      <xdr:col>72</xdr:col>
      <xdr:colOff>38100</xdr:colOff>
      <xdr:row>38</xdr:row>
      <xdr:rowOff>44844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35971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105131</xdr:rowOff>
    </xdr:from>
    <xdr:to>
      <xdr:col>67</xdr:col>
      <xdr:colOff>101600</xdr:colOff>
      <xdr:row>38</xdr:row>
      <xdr:rowOff>35281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4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26408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34004</xdr:rowOff>
    </xdr:from>
    <xdr:to>
      <xdr:col>85</xdr:col>
      <xdr:colOff>127000</xdr:colOff>
      <xdr:row>57</xdr:row>
      <xdr:rowOff>42371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06654"/>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34004</xdr:rowOff>
    </xdr:from>
    <xdr:to>
      <xdr:col>81</xdr:col>
      <xdr:colOff>50800</xdr:colOff>
      <xdr:row>57</xdr:row>
      <xdr:rowOff>34635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0665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34635</xdr:rowOff>
    </xdr:from>
    <xdr:to>
      <xdr:col>76</xdr:col>
      <xdr:colOff>114300</xdr:colOff>
      <xdr:row>57</xdr:row>
      <xdr:rowOff>75962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07285"/>
          <a:ext cx="889000" cy="4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75962</xdr:rowOff>
    </xdr:from>
    <xdr:to>
      <xdr:col>71</xdr:col>
      <xdr:colOff>177800</xdr:colOff>
      <xdr:row>57</xdr:row>
      <xdr:rowOff>100614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48612"/>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163021</xdr:rowOff>
    </xdr:from>
    <xdr:to>
      <xdr:col>85</xdr:col>
      <xdr:colOff>177800</xdr:colOff>
      <xdr:row>57</xdr:row>
      <xdr:rowOff>93171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7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14448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154654</xdr:rowOff>
    </xdr:from>
    <xdr:to>
      <xdr:col>81</xdr:col>
      <xdr:colOff>101600</xdr:colOff>
      <xdr:row>57</xdr:row>
      <xdr:rowOff>84804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101331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3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155285</xdr:rowOff>
    </xdr:from>
    <xdr:to>
      <xdr:col>76</xdr:col>
      <xdr:colOff>165100</xdr:colOff>
      <xdr:row>57</xdr:row>
      <xdr:rowOff>85435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101962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3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25162</xdr:rowOff>
    </xdr:from>
    <xdr:to>
      <xdr:col>72</xdr:col>
      <xdr:colOff>38100</xdr:colOff>
      <xdr:row>57</xdr:row>
      <xdr:rowOff>126762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9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143289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7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49814</xdr:rowOff>
    </xdr:from>
    <xdr:to>
      <xdr:col>67</xdr:col>
      <xdr:colOff>101600</xdr:colOff>
      <xdr:row>57</xdr:row>
      <xdr:rowOff>151414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2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142541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1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43841</xdr:rowOff>
    </xdr:from>
    <xdr:to>
      <xdr:col>85</xdr:col>
      <xdr:colOff>127000</xdr:colOff>
      <xdr:row>79</xdr:row>
      <xdr:rowOff>44107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8391"/>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21895</xdr:rowOff>
    </xdr:from>
    <xdr:to>
      <xdr:col>81</xdr:col>
      <xdr:colOff>50800</xdr:colOff>
      <xdr:row>79</xdr:row>
      <xdr:rowOff>43841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6644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21895</xdr:rowOff>
    </xdr:from>
    <xdr:to>
      <xdr:col>76</xdr:col>
      <xdr:colOff>114300</xdr:colOff>
      <xdr:row>79</xdr:row>
      <xdr:rowOff>25045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66445"/>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19138</xdr:rowOff>
    </xdr:from>
    <xdr:to>
      <xdr:col>71</xdr:col>
      <xdr:colOff>177800</xdr:colOff>
      <xdr:row>79</xdr:row>
      <xdr:rowOff>25045</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63688"/>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164757</xdr:rowOff>
    </xdr:from>
    <xdr:to>
      <xdr:col>85</xdr:col>
      <xdr:colOff>177800</xdr:colOff>
      <xdr:row>79</xdr:row>
      <xdr:rowOff>94907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13932"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164491</xdr:rowOff>
    </xdr:from>
    <xdr:to>
      <xdr:col>81</xdr:col>
      <xdr:colOff>101600</xdr:colOff>
      <xdr:row>79</xdr:row>
      <xdr:rowOff>94641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85768</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24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142545</xdr:rowOff>
    </xdr:from>
    <xdr:to>
      <xdr:col>76</xdr:col>
      <xdr:colOff>165100</xdr:colOff>
      <xdr:row>79</xdr:row>
      <xdr:rowOff>72695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63822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60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145695</xdr:rowOff>
    </xdr:from>
    <xdr:to>
      <xdr:col>72</xdr:col>
      <xdr:colOff>38100</xdr:colOff>
      <xdr:row>79</xdr:row>
      <xdr:rowOff>75845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92372</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9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139788</xdr:rowOff>
    </xdr:from>
    <xdr:to>
      <xdr:col>67</xdr:col>
      <xdr:colOff>101600</xdr:colOff>
      <xdr:row>79</xdr:row>
      <xdr:rowOff>69938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86465</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28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134099</xdr:rowOff>
    </xdr:from>
    <xdr:to>
      <xdr:col>85</xdr:col>
      <xdr:colOff>127000</xdr:colOff>
      <xdr:row>96</xdr:row>
      <xdr:rowOff>156355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593299"/>
          <a:ext cx="838200" cy="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156355</xdr:rowOff>
    </xdr:from>
    <xdr:to>
      <xdr:col>81</xdr:col>
      <xdr:colOff>50800</xdr:colOff>
      <xdr:row>97</xdr:row>
      <xdr:rowOff>744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615555"/>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744</xdr:rowOff>
    </xdr:from>
    <xdr:to>
      <xdr:col>76</xdr:col>
      <xdr:colOff>114300</xdr:colOff>
      <xdr:row>97</xdr:row>
      <xdr:rowOff>28715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31394"/>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28715</xdr:rowOff>
    </xdr:from>
    <xdr:to>
      <xdr:col>71</xdr:col>
      <xdr:colOff>177800</xdr:colOff>
      <xdr:row>97</xdr:row>
      <xdr:rowOff>39018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59365"/>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83299</xdr:rowOff>
    </xdr:from>
    <xdr:to>
      <xdr:col>85</xdr:col>
      <xdr:colOff>177800</xdr:colOff>
      <xdr:row>97</xdr:row>
      <xdr:rowOff>13449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61726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105555</xdr:rowOff>
    </xdr:from>
    <xdr:to>
      <xdr:col>81</xdr:col>
      <xdr:colOff>101600</xdr:colOff>
      <xdr:row>97</xdr:row>
      <xdr:rowOff>35705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26832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121394</xdr:rowOff>
    </xdr:from>
    <xdr:to>
      <xdr:col>76</xdr:col>
      <xdr:colOff>165100</xdr:colOff>
      <xdr:row>97</xdr:row>
      <xdr:rowOff>51544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42671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7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149365</xdr:rowOff>
    </xdr:from>
    <xdr:to>
      <xdr:col>72</xdr:col>
      <xdr:colOff>38100</xdr:colOff>
      <xdr:row>97</xdr:row>
      <xdr:rowOff>79515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6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70642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7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159668</xdr:rowOff>
    </xdr:from>
    <xdr:to>
      <xdr:col>67</xdr:col>
      <xdr:colOff>101600</xdr:colOff>
      <xdr:row>97</xdr:row>
      <xdr:rowOff>89818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80945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目的別における住民一人当たりのコストについては、民生費が昨年度に比べ</a:t>
          </a:r>
          <a:r>
            <a:rPr kumimoji="1" lang="en-US" altLang="ja-JP" sz="1100" b="0" i="0" baseline="0">
              <a:solidFill>
                <a:sysClr val="windowText" lastClr="000000"/>
              </a:solidFill>
              <a:effectLst/>
              <a:latin typeface="+mn-lt"/>
              <a:ea typeface="+mn-ea"/>
              <a:cs typeface="+mn-cs"/>
            </a:rPr>
            <a:t>31,023</a:t>
          </a:r>
          <a:r>
            <a:rPr kumimoji="1" lang="ja-JP" altLang="ja-JP" sz="1100" b="0" i="0" baseline="0">
              <a:solidFill>
                <a:sysClr val="windowText" lastClr="000000"/>
              </a:solidFill>
              <a:effectLst/>
              <a:latin typeface="+mn-lt"/>
              <a:ea typeface="+mn-ea"/>
              <a:cs typeface="+mn-cs"/>
            </a:rPr>
            <a:t>円増となり、突出して類似団体平均を大きく上回っている。これは、民生費が、歳出決算額の</a:t>
          </a:r>
          <a:r>
            <a:rPr kumimoji="1" lang="en-US" altLang="ja-JP" sz="1100" b="0" i="0" baseline="0">
              <a:solidFill>
                <a:sysClr val="windowText" lastClr="000000"/>
              </a:solidFill>
              <a:effectLst/>
              <a:latin typeface="+mn-lt"/>
              <a:ea typeface="+mn-ea"/>
              <a:cs typeface="+mn-cs"/>
            </a:rPr>
            <a:t>3</a:t>
          </a:r>
          <a:r>
            <a:rPr kumimoji="1" lang="ja-JP" altLang="ja-JP" sz="1100" b="0" i="0" baseline="0">
              <a:solidFill>
                <a:sysClr val="windowText" lastClr="000000"/>
              </a:solidFill>
              <a:effectLst/>
              <a:latin typeface="+mn-lt"/>
              <a:ea typeface="+mn-ea"/>
              <a:cs typeface="+mn-cs"/>
            </a:rPr>
            <a:t>割以上を占める扶助費の約</a:t>
          </a:r>
          <a:r>
            <a:rPr kumimoji="1" lang="en-US" altLang="ja-JP" sz="1100" b="0" i="0" baseline="0">
              <a:solidFill>
                <a:sysClr val="windowText" lastClr="000000"/>
              </a:solidFill>
              <a:effectLst/>
              <a:latin typeface="+mn-lt"/>
              <a:ea typeface="+mn-ea"/>
              <a:cs typeface="+mn-cs"/>
            </a:rPr>
            <a:t>9</a:t>
          </a:r>
          <a:r>
            <a:rPr kumimoji="1" lang="ja-JP" altLang="ja-JP" sz="1100" b="0" i="0" baseline="0">
              <a:solidFill>
                <a:sysClr val="windowText" lastClr="000000"/>
              </a:solidFill>
              <a:effectLst/>
              <a:latin typeface="+mn-lt"/>
              <a:ea typeface="+mn-ea"/>
              <a:cs typeface="+mn-cs"/>
            </a:rPr>
            <a:t>割を支出していることによるものである。扶助費の中でも児童福祉費の割合が約</a:t>
          </a:r>
          <a:r>
            <a:rPr kumimoji="1" lang="en-US" altLang="ja-JP" sz="1100" b="0" i="0" baseline="0">
              <a:solidFill>
                <a:sysClr val="windowText" lastClr="000000"/>
              </a:solidFill>
              <a:effectLst/>
              <a:latin typeface="+mn-lt"/>
              <a:ea typeface="+mn-ea"/>
              <a:cs typeface="+mn-cs"/>
            </a:rPr>
            <a:t>6</a:t>
          </a:r>
          <a:r>
            <a:rPr kumimoji="1" lang="ja-JP" altLang="ja-JP" sz="1100" b="0" i="0" baseline="0">
              <a:solidFill>
                <a:sysClr val="windowText" lastClr="000000"/>
              </a:solidFill>
              <a:effectLst/>
              <a:latin typeface="+mn-lt"/>
              <a:ea typeface="+mn-ea"/>
              <a:cs typeface="+mn-cs"/>
            </a:rPr>
            <a:t>割を占めているが、これは若年層人口が多い当町の人口構造の影響や、町独自の子育て支援政策を重点的に行っていることに加えて、新型コロナウイルス対策事業（住民税非課税世帯臨時特別給付金、子育て世帯臨時特別給付金など）の増が特に大きな要因となっている。また、衛生費については、昨年度と比べて</a:t>
          </a:r>
          <a:r>
            <a:rPr kumimoji="1" lang="en-US" altLang="ja-JP" sz="1100" b="0" i="0" baseline="0">
              <a:solidFill>
                <a:sysClr val="windowText" lastClr="000000"/>
              </a:solidFill>
              <a:effectLst/>
              <a:latin typeface="+mn-lt"/>
              <a:ea typeface="+mn-ea"/>
              <a:cs typeface="+mn-cs"/>
            </a:rPr>
            <a:t>6,442</a:t>
          </a:r>
          <a:r>
            <a:rPr kumimoji="1" lang="ja-JP" altLang="ja-JP" sz="1100" b="0" i="0" baseline="0">
              <a:solidFill>
                <a:sysClr val="windowText" lastClr="000000"/>
              </a:solidFill>
              <a:effectLst/>
              <a:latin typeface="+mn-lt"/>
              <a:ea typeface="+mn-ea"/>
              <a:cs typeface="+mn-cs"/>
            </a:rPr>
            <a:t>円増となった。これは、新型コロナウイルスワクチン接種業務に伴う会計年度任用職員の人件費や各委託業務の増によるものである。一方、</a:t>
          </a:r>
          <a:r>
            <a:rPr lang="ja-JP" altLang="ja-JP" sz="1100">
              <a:solidFill>
                <a:schemeClr val="dk1"/>
              </a:solidFill>
              <a:effectLst/>
              <a:latin typeface="+mn-lt"/>
              <a:ea typeface="+mn-ea"/>
              <a:cs typeface="+mn-cs"/>
            </a:rPr>
            <a:t>商工費については、昨年度に比べ</a:t>
          </a:r>
          <a:r>
            <a:rPr lang="en-US" altLang="ja-JP" sz="1100">
              <a:solidFill>
                <a:schemeClr val="dk1"/>
              </a:solidFill>
              <a:effectLst/>
              <a:latin typeface="+mn-lt"/>
              <a:ea typeface="+mn-ea"/>
              <a:cs typeface="+mn-cs"/>
            </a:rPr>
            <a:t>3,616</a:t>
          </a:r>
          <a:r>
            <a:rPr lang="ja-JP" altLang="ja-JP" sz="1100">
              <a:solidFill>
                <a:schemeClr val="dk1"/>
              </a:solidFill>
              <a:effectLst/>
              <a:latin typeface="+mn-lt"/>
              <a:ea typeface="+mn-ea"/>
              <a:cs typeface="+mn-cs"/>
            </a:rPr>
            <a:t>円の減となっているが、類似団体平均を大きく上回っている。これは、新型コロナウイルス感染症の経済対策として実施した県プレミアム付商品券関連事業や町内飲食店マップ作成委託事業などの影響によるものである。また、</a:t>
          </a:r>
          <a:r>
            <a:rPr kumimoji="1" lang="ja-JP" altLang="ja-JP" sz="1100" b="0" i="0" baseline="0">
              <a:solidFill>
                <a:sysClr val="windowText" lastClr="000000"/>
              </a:solidFill>
              <a:effectLst/>
              <a:latin typeface="+mn-lt"/>
              <a:ea typeface="+mn-ea"/>
              <a:cs typeface="+mn-cs"/>
            </a:rPr>
            <a:t>総務費においては昨年度に比べ</a:t>
          </a:r>
          <a:r>
            <a:rPr kumimoji="1" lang="en-US" altLang="ja-JP" sz="1100" b="0" i="0" baseline="0">
              <a:solidFill>
                <a:sysClr val="windowText" lastClr="000000"/>
              </a:solidFill>
              <a:effectLst/>
              <a:latin typeface="+mn-lt"/>
              <a:ea typeface="+mn-ea"/>
              <a:cs typeface="+mn-cs"/>
            </a:rPr>
            <a:t>67,437</a:t>
          </a:r>
          <a:r>
            <a:rPr kumimoji="1" lang="ja-JP" altLang="ja-JP" sz="1100" b="0" i="0" baseline="0">
              <a:solidFill>
                <a:sysClr val="windowText" lastClr="000000"/>
              </a:solidFill>
              <a:effectLst/>
              <a:latin typeface="+mn-lt"/>
              <a:ea typeface="+mn-ea"/>
              <a:cs typeface="+mn-cs"/>
            </a:rPr>
            <a:t>円の大幅減となっているが、これは、令和</a:t>
          </a:r>
          <a:r>
            <a:rPr kumimoji="1" lang="en-US" altLang="ja-JP" sz="1100" b="0" i="0" baseline="0">
              <a:solidFill>
                <a:sysClr val="windowText" lastClr="000000"/>
              </a:solidFill>
              <a:effectLst/>
              <a:latin typeface="+mn-lt"/>
              <a:ea typeface="+mn-ea"/>
              <a:cs typeface="+mn-cs"/>
            </a:rPr>
            <a:t>2</a:t>
          </a:r>
          <a:r>
            <a:rPr kumimoji="1" lang="ja-JP" altLang="ja-JP" sz="1100" b="0" i="0" baseline="0">
              <a:solidFill>
                <a:sysClr val="windowText" lastClr="000000"/>
              </a:solidFill>
              <a:effectLst/>
              <a:latin typeface="+mn-lt"/>
              <a:ea typeface="+mn-ea"/>
              <a:cs typeface="+mn-cs"/>
            </a:rPr>
            <a:t>年度に実施された特別定額給付金（</a:t>
          </a:r>
          <a:r>
            <a:rPr kumimoji="1" lang="en-US" altLang="ja-JP" sz="1100" b="0" i="0" baseline="0">
              <a:solidFill>
                <a:sysClr val="windowText" lastClr="000000"/>
              </a:solidFill>
              <a:effectLst/>
              <a:latin typeface="+mn-lt"/>
              <a:ea typeface="+mn-ea"/>
              <a:cs typeface="+mn-cs"/>
            </a:rPr>
            <a:t>2,605,500</a:t>
          </a:r>
          <a:r>
            <a:rPr kumimoji="1" lang="ja-JP" altLang="ja-JP" sz="1100" b="0" i="0" baseline="0">
              <a:solidFill>
                <a:sysClr val="windowText" lastClr="000000"/>
              </a:solidFill>
              <a:effectLst/>
              <a:latin typeface="+mn-lt"/>
              <a:ea typeface="+mn-ea"/>
              <a:cs typeface="+mn-cs"/>
            </a:rPr>
            <a:t>千円）の</a:t>
          </a:r>
          <a:r>
            <a:rPr kumimoji="1" lang="ja-JP" altLang="en-US" sz="1100" b="0" i="0" baseline="0">
              <a:solidFill>
                <a:sysClr val="windowText" lastClr="000000"/>
              </a:solidFill>
              <a:effectLst/>
              <a:latin typeface="+mn-lt"/>
              <a:ea typeface="+mn-ea"/>
              <a:cs typeface="+mn-cs"/>
            </a:rPr>
            <a:t>皆減</a:t>
          </a:r>
          <a:r>
            <a:rPr kumimoji="1" lang="ja-JP" altLang="ja-JP" sz="1100" b="0" i="0" baseline="0">
              <a:solidFill>
                <a:sysClr val="windowText" lastClr="000000"/>
              </a:solidFill>
              <a:effectLst/>
              <a:latin typeface="+mn-lt"/>
              <a:ea typeface="+mn-ea"/>
              <a:cs typeface="+mn-cs"/>
            </a:rPr>
            <a:t>の影響を受けてのものである。各費目毎の増減因ともに、新型コロナウイルス関連事業の増減の影響を強く受けるものとなった。</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財政調整基金残高は、大規模事業実施に備え平成</a:t>
          </a:r>
          <a:r>
            <a:rPr kumimoji="1" lang="en-US" altLang="ja-JP" sz="1050">
              <a:solidFill>
                <a:sysClr val="windowText" lastClr="000000"/>
              </a:solidFill>
              <a:effectLst/>
              <a:latin typeface="+mn-lt"/>
              <a:ea typeface="+mn-ea"/>
              <a:cs typeface="+mn-cs"/>
            </a:rPr>
            <a:t>21</a:t>
          </a:r>
          <a:r>
            <a:rPr kumimoji="1" lang="ja-JP" altLang="ja-JP" sz="1050">
              <a:solidFill>
                <a:sysClr val="windowText" lastClr="000000"/>
              </a:solidFill>
              <a:effectLst/>
              <a:latin typeface="+mn-lt"/>
              <a:ea typeface="+mn-ea"/>
              <a:cs typeface="+mn-cs"/>
            </a:rPr>
            <a:t>年度以降基金の積み増しを行っている。本年度においては前年度の実質収支により</a:t>
          </a:r>
          <a:r>
            <a:rPr kumimoji="1" lang="en-US" altLang="ja-JP" sz="1050">
              <a:solidFill>
                <a:sysClr val="windowText" lastClr="000000"/>
              </a:solidFill>
              <a:effectLst/>
              <a:latin typeface="+mn-lt"/>
              <a:ea typeface="+mn-ea"/>
              <a:cs typeface="+mn-cs"/>
            </a:rPr>
            <a:t>193</a:t>
          </a:r>
          <a:r>
            <a:rPr kumimoji="1" lang="ja-JP" altLang="ja-JP" sz="1050">
              <a:solidFill>
                <a:sysClr val="windowText" lastClr="000000"/>
              </a:solidFill>
              <a:effectLst/>
              <a:latin typeface="+mn-lt"/>
              <a:ea typeface="+mn-ea"/>
              <a:cs typeface="+mn-cs"/>
            </a:rPr>
            <a:t>百万円を積み増し、子ども医療費など社会保障関連経費に要する財源として</a:t>
          </a:r>
          <a:r>
            <a:rPr kumimoji="1" lang="en-US" altLang="ja-JP" sz="1050">
              <a:solidFill>
                <a:sysClr val="windowText" lastClr="000000"/>
              </a:solidFill>
              <a:effectLst/>
              <a:latin typeface="+mn-lt"/>
              <a:ea typeface="+mn-ea"/>
              <a:cs typeface="+mn-cs"/>
            </a:rPr>
            <a:t>190</a:t>
          </a:r>
          <a:r>
            <a:rPr kumimoji="1" lang="ja-JP" altLang="ja-JP" sz="1050">
              <a:solidFill>
                <a:sysClr val="windowText" lastClr="000000"/>
              </a:solidFill>
              <a:effectLst/>
              <a:latin typeface="+mn-lt"/>
              <a:ea typeface="+mn-ea"/>
              <a:cs typeface="+mn-cs"/>
            </a:rPr>
            <a:t>百万円の取崩しを行ったため、現在高が</a:t>
          </a:r>
          <a:r>
            <a:rPr kumimoji="1" lang="en-US" altLang="ja-JP" sz="1050">
              <a:solidFill>
                <a:sysClr val="windowText" lastClr="000000"/>
              </a:solidFill>
              <a:effectLst/>
              <a:latin typeface="+mn-lt"/>
              <a:ea typeface="+mn-ea"/>
              <a:cs typeface="+mn-cs"/>
            </a:rPr>
            <a:t>1,682</a:t>
          </a:r>
          <a:r>
            <a:rPr kumimoji="1" lang="ja-JP" altLang="ja-JP" sz="1050">
              <a:solidFill>
                <a:sysClr val="windowText" lastClr="000000"/>
              </a:solidFill>
              <a:effectLst/>
              <a:latin typeface="+mn-lt"/>
              <a:ea typeface="+mn-ea"/>
              <a:cs typeface="+mn-cs"/>
            </a:rPr>
            <a:t>百万円となり、標準財政規模比は</a:t>
          </a:r>
          <a:r>
            <a:rPr kumimoji="1" lang="en-US" altLang="ja-JP" sz="1050">
              <a:solidFill>
                <a:sysClr val="windowText" lastClr="000000"/>
              </a:solidFill>
              <a:effectLst/>
              <a:latin typeface="+mn-lt"/>
              <a:ea typeface="+mn-ea"/>
              <a:cs typeface="+mn-cs"/>
            </a:rPr>
            <a:t>1.73</a:t>
          </a:r>
          <a:r>
            <a:rPr kumimoji="1" lang="ja-JP" altLang="ja-JP" sz="1050">
              <a:solidFill>
                <a:sysClr val="windowText" lastClr="000000"/>
              </a:solidFill>
              <a:effectLst/>
              <a:latin typeface="+mn-lt"/>
              <a:ea typeface="+mn-ea"/>
              <a:cs typeface="+mn-cs"/>
            </a:rPr>
            <a:t>％減となった。</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実質収支額は、翌年度に繰り越すべき財源が</a:t>
          </a:r>
          <a:r>
            <a:rPr kumimoji="1" lang="en-US" altLang="ja-JP" sz="1050">
              <a:solidFill>
                <a:sysClr val="windowText" lastClr="000000"/>
              </a:solidFill>
              <a:effectLst/>
              <a:latin typeface="+mn-lt"/>
              <a:ea typeface="+mn-ea"/>
              <a:cs typeface="+mn-cs"/>
            </a:rPr>
            <a:t>62</a:t>
          </a:r>
          <a:r>
            <a:rPr kumimoji="1" lang="ja-JP" altLang="ja-JP" sz="1050">
              <a:solidFill>
                <a:sysClr val="windowText" lastClr="000000"/>
              </a:solidFill>
              <a:effectLst/>
              <a:latin typeface="+mn-lt"/>
              <a:ea typeface="+mn-ea"/>
              <a:cs typeface="+mn-cs"/>
            </a:rPr>
            <a:t>百万円増の</a:t>
          </a:r>
          <a:r>
            <a:rPr kumimoji="1" lang="en-US" altLang="ja-JP" sz="1050">
              <a:solidFill>
                <a:sysClr val="windowText" lastClr="000000"/>
              </a:solidFill>
              <a:effectLst/>
              <a:latin typeface="+mn-lt"/>
              <a:ea typeface="+mn-ea"/>
              <a:cs typeface="+mn-cs"/>
            </a:rPr>
            <a:t>111</a:t>
          </a:r>
          <a:r>
            <a:rPr kumimoji="1" lang="ja-JP" altLang="ja-JP" sz="1050">
              <a:solidFill>
                <a:sysClr val="windowText" lastClr="000000"/>
              </a:solidFill>
              <a:effectLst/>
              <a:latin typeface="+mn-lt"/>
              <a:ea typeface="+mn-ea"/>
              <a:cs typeface="+mn-cs"/>
            </a:rPr>
            <a:t>百万円、歳入歳出差引額が</a:t>
          </a:r>
          <a:r>
            <a:rPr kumimoji="1" lang="en-US" altLang="ja-JP" sz="1050">
              <a:solidFill>
                <a:sysClr val="windowText" lastClr="000000"/>
              </a:solidFill>
              <a:effectLst/>
              <a:latin typeface="+mn-lt"/>
              <a:ea typeface="+mn-ea"/>
              <a:cs typeface="+mn-cs"/>
            </a:rPr>
            <a:t>103</a:t>
          </a:r>
          <a:r>
            <a:rPr kumimoji="1" lang="ja-JP" altLang="ja-JP" sz="1050">
              <a:solidFill>
                <a:sysClr val="windowText" lastClr="000000"/>
              </a:solidFill>
              <a:effectLst/>
              <a:latin typeface="+mn-lt"/>
              <a:ea typeface="+mn-ea"/>
              <a:cs typeface="+mn-cs"/>
            </a:rPr>
            <a:t>百万円増の</a:t>
          </a:r>
          <a:r>
            <a:rPr kumimoji="1" lang="en-US" altLang="ja-JP" sz="1050">
              <a:solidFill>
                <a:sysClr val="windowText" lastClr="000000"/>
              </a:solidFill>
              <a:effectLst/>
              <a:latin typeface="+mn-lt"/>
              <a:ea typeface="+mn-ea"/>
              <a:cs typeface="+mn-cs"/>
            </a:rPr>
            <a:t>488</a:t>
          </a:r>
          <a:r>
            <a:rPr kumimoji="1" lang="ja-JP" altLang="ja-JP" sz="1050">
              <a:solidFill>
                <a:sysClr val="windowText" lastClr="000000"/>
              </a:solidFill>
              <a:effectLst/>
              <a:latin typeface="+mn-lt"/>
              <a:ea typeface="+mn-ea"/>
              <a:cs typeface="+mn-cs"/>
            </a:rPr>
            <a:t>百万円となったことから、</a:t>
          </a:r>
          <a:r>
            <a:rPr kumimoji="1" lang="en-US" altLang="ja-JP" sz="1050">
              <a:solidFill>
                <a:sysClr val="windowText" lastClr="000000"/>
              </a:solidFill>
              <a:effectLst/>
              <a:latin typeface="+mn-lt"/>
              <a:ea typeface="+mn-ea"/>
              <a:cs typeface="+mn-cs"/>
            </a:rPr>
            <a:t>1.19</a:t>
          </a:r>
          <a:r>
            <a:rPr kumimoji="1" lang="ja-JP" altLang="ja-JP" sz="1050">
              <a:solidFill>
                <a:sysClr val="windowText" lastClr="000000"/>
              </a:solidFill>
              <a:effectLst/>
              <a:latin typeface="+mn-lt"/>
              <a:ea typeface="+mn-ea"/>
              <a:cs typeface="+mn-cs"/>
            </a:rPr>
            <a:t>％増となった。</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実質単年度収支については、財政調整基金の積立額が</a:t>
          </a:r>
          <a:r>
            <a:rPr kumimoji="1" lang="en-US" altLang="ja-JP" sz="1050">
              <a:solidFill>
                <a:sysClr val="windowText" lastClr="000000"/>
              </a:solidFill>
              <a:effectLst/>
              <a:latin typeface="+mn-lt"/>
              <a:ea typeface="+mn-ea"/>
              <a:cs typeface="+mn-cs"/>
            </a:rPr>
            <a:t>52</a:t>
          </a:r>
          <a:r>
            <a:rPr kumimoji="1" lang="ja-JP" altLang="ja-JP" sz="1050">
              <a:solidFill>
                <a:sysClr val="windowText" lastClr="000000"/>
              </a:solidFill>
              <a:effectLst/>
              <a:latin typeface="+mn-lt"/>
              <a:ea typeface="+mn-ea"/>
              <a:cs typeface="+mn-cs"/>
            </a:rPr>
            <a:t>百万円増となり、</a:t>
          </a:r>
          <a:r>
            <a:rPr kumimoji="1" lang="en-US" altLang="ja-JP" sz="1050">
              <a:solidFill>
                <a:sysClr val="windowText" lastClr="000000"/>
              </a:solidFill>
              <a:effectLst/>
              <a:latin typeface="+mn-lt"/>
              <a:ea typeface="+mn-ea"/>
              <a:cs typeface="+mn-cs"/>
            </a:rPr>
            <a:t>190</a:t>
          </a:r>
          <a:r>
            <a:rPr kumimoji="1" lang="ja-JP" altLang="ja-JP" sz="1050">
              <a:solidFill>
                <a:sysClr val="windowText" lastClr="000000"/>
              </a:solidFill>
              <a:effectLst/>
              <a:latin typeface="+mn-lt"/>
              <a:ea typeface="+mn-ea"/>
              <a:cs typeface="+mn-cs"/>
            </a:rPr>
            <a:t>百万円の取崩しを行ったため、昨年度から</a:t>
          </a:r>
          <a:r>
            <a:rPr kumimoji="1" lang="en-US" altLang="ja-JP" sz="1050">
              <a:solidFill>
                <a:sysClr val="windowText" lastClr="000000"/>
              </a:solidFill>
              <a:effectLst/>
              <a:latin typeface="+mn-lt"/>
              <a:ea typeface="+mn-ea"/>
              <a:cs typeface="+mn-cs"/>
            </a:rPr>
            <a:t>0.89</a:t>
          </a:r>
          <a:r>
            <a:rPr kumimoji="1" lang="ja-JP" altLang="ja-JP" sz="1050">
              <a:solidFill>
                <a:sysClr val="windowText" lastClr="000000"/>
              </a:solidFill>
              <a:effectLst/>
              <a:latin typeface="+mn-lt"/>
              <a:ea typeface="+mn-ea"/>
              <a:cs typeface="+mn-cs"/>
            </a:rPr>
            <a:t>％増という結果になった。</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宮崎県三股町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本年度も、すべての会計で黒字となった。</a:t>
          </a:r>
          <a:endParaRPr lang="ja-JP" altLang="ja-JP" sz="1400">
            <a:effectLst/>
          </a:endParaRPr>
        </a:p>
        <a:p>
          <a:r>
            <a:rPr kumimoji="1" lang="ja-JP" altLang="ja-JP" sz="1100">
              <a:solidFill>
                <a:schemeClr val="dk1"/>
              </a:solidFill>
              <a:effectLst/>
              <a:latin typeface="+mn-lt"/>
              <a:ea typeface="+mn-ea"/>
              <a:cs typeface="+mn-cs"/>
            </a:rPr>
            <a:t>水道事業会計は、昨年度に引き続き安定して黒字経営を維持している。</a:t>
          </a:r>
          <a:endParaRPr lang="ja-JP" altLang="ja-JP" sz="1400">
            <a:effectLst/>
          </a:endParaRPr>
        </a:p>
        <a:p>
          <a:r>
            <a:rPr kumimoji="1" lang="ja-JP" altLang="ja-JP" sz="1100">
              <a:solidFill>
                <a:schemeClr val="dk1"/>
              </a:solidFill>
              <a:effectLst/>
              <a:latin typeface="+mn-lt"/>
              <a:ea typeface="+mn-ea"/>
              <a:cs typeface="+mn-cs"/>
            </a:rPr>
            <a:t>国民健康保険特別会計は、標準財政規模比が昨年度比で</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％増となった。保険給付費が</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百万円増となったことが影響し、歳出総額は</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百万円の増となった。これに対し歳入は、県支出金が</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百万円増となり、総額では</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百万円の増なった。今後もさらに進む高齢化に対する備えと、急激な療養費等の高騰にも耐え得る適正な保険税額の設定及び準備基金残高の確保が必要である。</a:t>
          </a:r>
          <a:endParaRPr lang="ja-JP" altLang="ja-JP" sz="1400">
            <a:effectLst/>
          </a:endParaRPr>
        </a:p>
        <a:p>
          <a:r>
            <a:rPr kumimoji="1" lang="ja-JP" altLang="ja-JP" sz="1100">
              <a:solidFill>
                <a:schemeClr val="dk1"/>
              </a:solidFill>
              <a:effectLst/>
              <a:latin typeface="+mn-lt"/>
              <a:ea typeface="+mn-ea"/>
              <a:cs typeface="+mn-cs"/>
            </a:rPr>
            <a:t>　介護保険特別会計については、平成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年度からスタートした第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期計画の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年目であり、歳入総額は昨年度比で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％）の増となった。歳出総額については、多様な生活支援サービスの提供に伴い地域支援事業が</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百万円増となったことから、全体としては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％の増となった。今後も高齢化が進み要介護認定者が増加すると推計されるため、給付費の適正化に努める必要がある。</a:t>
          </a:r>
          <a:endParaRPr lang="ja-JP" altLang="ja-JP" sz="1400">
            <a:effectLst/>
          </a:endParaRPr>
        </a:p>
        <a:p>
          <a:r>
            <a:rPr kumimoji="1" lang="ja-JP" altLang="ja-JP" sz="1100">
              <a:solidFill>
                <a:schemeClr val="dk1"/>
              </a:solidFill>
              <a:effectLst/>
              <a:latin typeface="+mn-lt"/>
              <a:ea typeface="+mn-ea"/>
              <a:cs typeface="+mn-cs"/>
            </a:rPr>
            <a:t>　公共下水道事業特別会計については、料金収入が昨年度と比べ</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百万円増となった。引き続き下水道接続率の向上に努め、公営企業会計としての適正化を推進していく必要がある。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_&#36001;&#25919;&#20418;/50.&#22577;&#21578;&#25991;&#26360;/&#20196;&#21644;&#65300;&#24180;&#24230;/&#26410;&#22577;&#21578;/&#12304;R05.03.10&#65288;&#37329;&#65289;&#12294;&#12305;&#36001;&#25919;&#29366;&#27841;&#36039;&#26009;&#38598;&#12398;&#20316;&#25104;&#12395;&#12388;&#12356;&#12390;/01.&#30476;&#8594;&#19977;&#32929;&#30010;&#65288;&#20381;&#38972;&#65289;/&#12304;&#36001;&#25919;&#29366;&#27841;&#36039;&#26009;&#38598;&#12305;_453412_&#19977;&#32929;&#30010;_2021/&#8251;&#21407;&#26412;&#8251;&#12304;&#36001;&#25919;&#29366;&#27841;&#36039;&#26009;&#38598;&#12305;_453412_&#19977;&#32929;&#30010;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row>
        <row r="28">
          <cell r="B28" t="str">
            <v>国民健康保険特別会計</v>
          </cell>
        </row>
        <row r="29">
          <cell r="B29" t="str">
            <v>介護保険特別会計</v>
          </cell>
        </row>
        <row r="30">
          <cell r="B30" t="str">
            <v>後期高齢者医療保険特別会計</v>
          </cell>
        </row>
        <row r="31">
          <cell r="B31" t="str">
            <v>介護サービス事業特別会計</v>
          </cell>
        </row>
        <row r="32">
          <cell r="B32" t="str">
            <v>水道事業会計</v>
          </cell>
        </row>
        <row r="33">
          <cell r="B33" t="str">
            <v>公共下水道事業特別会計</v>
          </cell>
        </row>
        <row r="34">
          <cell r="B34" t="str">
            <v>農業集落排水事業特別会計</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347" customWidth="1"/>
    <col min="12" max="12" width="2.21875" style="347" customWidth="1"/>
    <col min="13" max="17" width="2.33203125" style="347" customWidth="1"/>
    <col min="18" max="119" width="2.109375" style="347" customWidth="1"/>
    <col min="120" max="16384" width="0" style="347" hidden="1"/>
  </cols>
  <sheetData>
    <row r="1" spans="1:119" ht="33" customHeight="1" x14ac:dyDescent="0.2">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1"/>
      <c r="DK1" s="171"/>
      <c r="DL1" s="171"/>
      <c r="DM1" s="171"/>
      <c r="DN1" s="171"/>
      <c r="DO1" s="171"/>
    </row>
    <row r="2" spans="1:119" ht="24" thickBot="1" x14ac:dyDescent="0.25">
      <c r="B2" s="172" t="s">
        <v>81</v>
      </c>
      <c r="C2" s="172"/>
      <c r="D2" s="173"/>
    </row>
    <row r="3" spans="1:119" ht="18.75" customHeight="1" thickBot="1" x14ac:dyDescent="0.25">
      <c r="A3" s="171"/>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2">
      <c r="A4" s="171"/>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552</v>
      </c>
      <c r="AZ4" s="378"/>
      <c r="BA4" s="378"/>
      <c r="BB4" s="378"/>
      <c r="BC4" s="378"/>
      <c r="BD4" s="378"/>
      <c r="BE4" s="378"/>
      <c r="BF4" s="378"/>
      <c r="BG4" s="378"/>
      <c r="BH4" s="378"/>
      <c r="BI4" s="378"/>
      <c r="BJ4" s="378"/>
      <c r="BK4" s="378"/>
      <c r="BL4" s="378"/>
      <c r="BM4" s="379"/>
      <c r="BN4" s="380">
        <v>13707741</v>
      </c>
      <c r="BO4" s="381"/>
      <c r="BP4" s="381"/>
      <c r="BQ4" s="381"/>
      <c r="BR4" s="381"/>
      <c r="BS4" s="381"/>
      <c r="BT4" s="381"/>
      <c r="BU4" s="382"/>
      <c r="BV4" s="380">
        <v>14373828</v>
      </c>
      <c r="BW4" s="381"/>
      <c r="BX4" s="381"/>
      <c r="BY4" s="381"/>
      <c r="BZ4" s="381"/>
      <c r="CA4" s="381"/>
      <c r="CB4" s="381"/>
      <c r="CC4" s="382"/>
      <c r="CD4" s="383" t="s">
        <v>91</v>
      </c>
      <c r="CE4" s="384"/>
      <c r="CF4" s="384"/>
      <c r="CG4" s="384"/>
      <c r="CH4" s="384"/>
      <c r="CI4" s="384"/>
      <c r="CJ4" s="384"/>
      <c r="CK4" s="384"/>
      <c r="CL4" s="384"/>
      <c r="CM4" s="384"/>
      <c r="CN4" s="384"/>
      <c r="CO4" s="384"/>
      <c r="CP4" s="384"/>
      <c r="CQ4" s="384"/>
      <c r="CR4" s="384"/>
      <c r="CS4" s="385"/>
      <c r="CT4" s="386">
        <v>7.6</v>
      </c>
      <c r="CU4" s="387"/>
      <c r="CV4" s="387"/>
      <c r="CW4" s="387"/>
      <c r="CX4" s="387"/>
      <c r="CY4" s="387"/>
      <c r="CZ4" s="387"/>
      <c r="DA4" s="388"/>
      <c r="DB4" s="386">
        <v>6.4</v>
      </c>
      <c r="DC4" s="387"/>
      <c r="DD4" s="387"/>
      <c r="DE4" s="387"/>
      <c r="DF4" s="387"/>
      <c r="DG4" s="387"/>
      <c r="DH4" s="387"/>
      <c r="DI4" s="388"/>
    </row>
    <row r="5" spans="1:119" ht="18.75" customHeight="1" x14ac:dyDescent="0.2">
      <c r="A5" s="171"/>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92</v>
      </c>
      <c r="AN5" s="447"/>
      <c r="AO5" s="447"/>
      <c r="AP5" s="447"/>
      <c r="AQ5" s="447"/>
      <c r="AR5" s="447"/>
      <c r="AS5" s="447"/>
      <c r="AT5" s="448"/>
      <c r="AU5" s="449" t="s">
        <v>553</v>
      </c>
      <c r="AV5" s="450"/>
      <c r="AW5" s="450"/>
      <c r="AX5" s="450"/>
      <c r="AY5" s="451" t="s">
        <v>554</v>
      </c>
      <c r="AZ5" s="452"/>
      <c r="BA5" s="452"/>
      <c r="BB5" s="452"/>
      <c r="BC5" s="452"/>
      <c r="BD5" s="452"/>
      <c r="BE5" s="452"/>
      <c r="BF5" s="452"/>
      <c r="BG5" s="452"/>
      <c r="BH5" s="452"/>
      <c r="BI5" s="452"/>
      <c r="BJ5" s="452"/>
      <c r="BK5" s="452"/>
      <c r="BL5" s="452"/>
      <c r="BM5" s="453"/>
      <c r="BN5" s="417">
        <v>13109583</v>
      </c>
      <c r="BO5" s="418"/>
      <c r="BP5" s="418"/>
      <c r="BQ5" s="418"/>
      <c r="BR5" s="418"/>
      <c r="BS5" s="418"/>
      <c r="BT5" s="418"/>
      <c r="BU5" s="419"/>
      <c r="BV5" s="417">
        <v>13940017</v>
      </c>
      <c r="BW5" s="418"/>
      <c r="BX5" s="418"/>
      <c r="BY5" s="418"/>
      <c r="BZ5" s="418"/>
      <c r="CA5" s="418"/>
      <c r="CB5" s="418"/>
      <c r="CC5" s="419"/>
      <c r="CD5" s="420" t="s">
        <v>93</v>
      </c>
      <c r="CE5" s="421"/>
      <c r="CF5" s="421"/>
      <c r="CG5" s="421"/>
      <c r="CH5" s="421"/>
      <c r="CI5" s="421"/>
      <c r="CJ5" s="421"/>
      <c r="CK5" s="421"/>
      <c r="CL5" s="421"/>
      <c r="CM5" s="421"/>
      <c r="CN5" s="421"/>
      <c r="CO5" s="421"/>
      <c r="CP5" s="421"/>
      <c r="CQ5" s="421"/>
      <c r="CR5" s="421"/>
      <c r="CS5" s="422"/>
      <c r="CT5" s="414">
        <v>86</v>
      </c>
      <c r="CU5" s="415"/>
      <c r="CV5" s="415"/>
      <c r="CW5" s="415"/>
      <c r="CX5" s="415"/>
      <c r="CY5" s="415"/>
      <c r="CZ5" s="415"/>
      <c r="DA5" s="416"/>
      <c r="DB5" s="414">
        <v>91.5</v>
      </c>
      <c r="DC5" s="415"/>
      <c r="DD5" s="415"/>
      <c r="DE5" s="415"/>
      <c r="DF5" s="415"/>
      <c r="DG5" s="415"/>
      <c r="DH5" s="415"/>
      <c r="DI5" s="416"/>
    </row>
    <row r="6" spans="1:119" ht="18.75" customHeight="1" x14ac:dyDescent="0.2">
      <c r="A6" s="171"/>
      <c r="B6" s="423" t="s">
        <v>94</v>
      </c>
      <c r="C6" s="424"/>
      <c r="D6" s="424"/>
      <c r="E6" s="425"/>
      <c r="F6" s="425"/>
      <c r="G6" s="425"/>
      <c r="H6" s="425"/>
      <c r="I6" s="425"/>
      <c r="J6" s="425"/>
      <c r="K6" s="425"/>
      <c r="L6" s="425" t="s">
        <v>555</v>
      </c>
      <c r="M6" s="425"/>
      <c r="N6" s="425"/>
      <c r="O6" s="425"/>
      <c r="P6" s="425"/>
      <c r="Q6" s="425"/>
      <c r="R6" s="429"/>
      <c r="S6" s="429"/>
      <c r="T6" s="429"/>
      <c r="U6" s="429"/>
      <c r="V6" s="430"/>
      <c r="W6" s="433" t="s">
        <v>95</v>
      </c>
      <c r="X6" s="434"/>
      <c r="Y6" s="434"/>
      <c r="Z6" s="434"/>
      <c r="AA6" s="434"/>
      <c r="AB6" s="424"/>
      <c r="AC6" s="437" t="s">
        <v>556</v>
      </c>
      <c r="AD6" s="438"/>
      <c r="AE6" s="438"/>
      <c r="AF6" s="438"/>
      <c r="AG6" s="438"/>
      <c r="AH6" s="438"/>
      <c r="AI6" s="438"/>
      <c r="AJ6" s="438"/>
      <c r="AK6" s="438"/>
      <c r="AL6" s="439"/>
      <c r="AM6" s="446" t="s">
        <v>96</v>
      </c>
      <c r="AN6" s="447"/>
      <c r="AO6" s="447"/>
      <c r="AP6" s="447"/>
      <c r="AQ6" s="447"/>
      <c r="AR6" s="447"/>
      <c r="AS6" s="447"/>
      <c r="AT6" s="448"/>
      <c r="AU6" s="449" t="s">
        <v>553</v>
      </c>
      <c r="AV6" s="450"/>
      <c r="AW6" s="450"/>
      <c r="AX6" s="450"/>
      <c r="AY6" s="451" t="s">
        <v>557</v>
      </c>
      <c r="AZ6" s="452"/>
      <c r="BA6" s="452"/>
      <c r="BB6" s="452"/>
      <c r="BC6" s="452"/>
      <c r="BD6" s="452"/>
      <c r="BE6" s="452"/>
      <c r="BF6" s="452"/>
      <c r="BG6" s="452"/>
      <c r="BH6" s="452"/>
      <c r="BI6" s="452"/>
      <c r="BJ6" s="452"/>
      <c r="BK6" s="452"/>
      <c r="BL6" s="452"/>
      <c r="BM6" s="453"/>
      <c r="BN6" s="417">
        <v>598158</v>
      </c>
      <c r="BO6" s="418"/>
      <c r="BP6" s="418"/>
      <c r="BQ6" s="418"/>
      <c r="BR6" s="418"/>
      <c r="BS6" s="418"/>
      <c r="BT6" s="418"/>
      <c r="BU6" s="419"/>
      <c r="BV6" s="417">
        <v>433811</v>
      </c>
      <c r="BW6" s="418"/>
      <c r="BX6" s="418"/>
      <c r="BY6" s="418"/>
      <c r="BZ6" s="418"/>
      <c r="CA6" s="418"/>
      <c r="CB6" s="418"/>
      <c r="CC6" s="419"/>
      <c r="CD6" s="420" t="s">
        <v>558</v>
      </c>
      <c r="CE6" s="421"/>
      <c r="CF6" s="421"/>
      <c r="CG6" s="421"/>
      <c r="CH6" s="421"/>
      <c r="CI6" s="421"/>
      <c r="CJ6" s="421"/>
      <c r="CK6" s="421"/>
      <c r="CL6" s="421"/>
      <c r="CM6" s="421"/>
      <c r="CN6" s="421"/>
      <c r="CO6" s="421"/>
      <c r="CP6" s="421"/>
      <c r="CQ6" s="421"/>
      <c r="CR6" s="421"/>
      <c r="CS6" s="422"/>
      <c r="CT6" s="454">
        <v>90.4</v>
      </c>
      <c r="CU6" s="455"/>
      <c r="CV6" s="455"/>
      <c r="CW6" s="455"/>
      <c r="CX6" s="455"/>
      <c r="CY6" s="455"/>
      <c r="CZ6" s="455"/>
      <c r="DA6" s="456"/>
      <c r="DB6" s="454">
        <v>95.2</v>
      </c>
      <c r="DC6" s="455"/>
      <c r="DD6" s="455"/>
      <c r="DE6" s="455"/>
      <c r="DF6" s="455"/>
      <c r="DG6" s="455"/>
      <c r="DH6" s="455"/>
      <c r="DI6" s="456"/>
    </row>
    <row r="7" spans="1:119" ht="18.75" customHeight="1" x14ac:dyDescent="0.2">
      <c r="A7" s="171"/>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97</v>
      </c>
      <c r="AN7" s="447"/>
      <c r="AO7" s="447"/>
      <c r="AP7" s="447"/>
      <c r="AQ7" s="447"/>
      <c r="AR7" s="447"/>
      <c r="AS7" s="447"/>
      <c r="AT7" s="448"/>
      <c r="AU7" s="449" t="s">
        <v>559</v>
      </c>
      <c r="AV7" s="450"/>
      <c r="AW7" s="450"/>
      <c r="AX7" s="450"/>
      <c r="AY7" s="451" t="s">
        <v>560</v>
      </c>
      <c r="AZ7" s="452"/>
      <c r="BA7" s="452"/>
      <c r="BB7" s="452"/>
      <c r="BC7" s="452"/>
      <c r="BD7" s="452"/>
      <c r="BE7" s="452"/>
      <c r="BF7" s="452"/>
      <c r="BG7" s="452"/>
      <c r="BH7" s="452"/>
      <c r="BI7" s="452"/>
      <c r="BJ7" s="452"/>
      <c r="BK7" s="452"/>
      <c r="BL7" s="452"/>
      <c r="BM7" s="453"/>
      <c r="BN7" s="417">
        <v>110637</v>
      </c>
      <c r="BO7" s="418"/>
      <c r="BP7" s="418"/>
      <c r="BQ7" s="418"/>
      <c r="BR7" s="418"/>
      <c r="BS7" s="418"/>
      <c r="BT7" s="418"/>
      <c r="BU7" s="419"/>
      <c r="BV7" s="417">
        <v>48999</v>
      </c>
      <c r="BW7" s="418"/>
      <c r="BX7" s="418"/>
      <c r="BY7" s="418"/>
      <c r="BZ7" s="418"/>
      <c r="CA7" s="418"/>
      <c r="CB7" s="418"/>
      <c r="CC7" s="419"/>
      <c r="CD7" s="420" t="s">
        <v>98</v>
      </c>
      <c r="CE7" s="421"/>
      <c r="CF7" s="421"/>
      <c r="CG7" s="421"/>
      <c r="CH7" s="421"/>
      <c r="CI7" s="421"/>
      <c r="CJ7" s="421"/>
      <c r="CK7" s="421"/>
      <c r="CL7" s="421"/>
      <c r="CM7" s="421"/>
      <c r="CN7" s="421"/>
      <c r="CO7" s="421"/>
      <c r="CP7" s="421"/>
      <c r="CQ7" s="421"/>
      <c r="CR7" s="421"/>
      <c r="CS7" s="422"/>
      <c r="CT7" s="417">
        <v>6421936</v>
      </c>
      <c r="CU7" s="418"/>
      <c r="CV7" s="418"/>
      <c r="CW7" s="418"/>
      <c r="CX7" s="418"/>
      <c r="CY7" s="418"/>
      <c r="CZ7" s="418"/>
      <c r="DA7" s="419"/>
      <c r="DB7" s="417">
        <v>6013822</v>
      </c>
      <c r="DC7" s="418"/>
      <c r="DD7" s="418"/>
      <c r="DE7" s="418"/>
      <c r="DF7" s="418"/>
      <c r="DG7" s="418"/>
      <c r="DH7" s="418"/>
      <c r="DI7" s="419"/>
    </row>
    <row r="8" spans="1:119" ht="18.75" customHeight="1" thickBot="1" x14ac:dyDescent="0.25">
      <c r="A8" s="171"/>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99</v>
      </c>
      <c r="AN8" s="447"/>
      <c r="AO8" s="447"/>
      <c r="AP8" s="447"/>
      <c r="AQ8" s="447"/>
      <c r="AR8" s="447"/>
      <c r="AS8" s="447"/>
      <c r="AT8" s="448"/>
      <c r="AU8" s="449" t="s">
        <v>561</v>
      </c>
      <c r="AV8" s="450"/>
      <c r="AW8" s="450"/>
      <c r="AX8" s="450"/>
      <c r="AY8" s="451" t="s">
        <v>562</v>
      </c>
      <c r="AZ8" s="452"/>
      <c r="BA8" s="452"/>
      <c r="BB8" s="452"/>
      <c r="BC8" s="452"/>
      <c r="BD8" s="452"/>
      <c r="BE8" s="452"/>
      <c r="BF8" s="452"/>
      <c r="BG8" s="452"/>
      <c r="BH8" s="452"/>
      <c r="BI8" s="452"/>
      <c r="BJ8" s="452"/>
      <c r="BK8" s="452"/>
      <c r="BL8" s="452"/>
      <c r="BM8" s="453"/>
      <c r="BN8" s="417">
        <v>487521</v>
      </c>
      <c r="BO8" s="418"/>
      <c r="BP8" s="418"/>
      <c r="BQ8" s="418"/>
      <c r="BR8" s="418"/>
      <c r="BS8" s="418"/>
      <c r="BT8" s="418"/>
      <c r="BU8" s="419"/>
      <c r="BV8" s="417">
        <v>384812</v>
      </c>
      <c r="BW8" s="418"/>
      <c r="BX8" s="418"/>
      <c r="BY8" s="418"/>
      <c r="BZ8" s="418"/>
      <c r="CA8" s="418"/>
      <c r="CB8" s="418"/>
      <c r="CC8" s="419"/>
      <c r="CD8" s="420" t="s">
        <v>100</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0.46</v>
      </c>
      <c r="DC8" s="458"/>
      <c r="DD8" s="458"/>
      <c r="DE8" s="458"/>
      <c r="DF8" s="458"/>
      <c r="DG8" s="458"/>
      <c r="DH8" s="458"/>
      <c r="DI8" s="459"/>
    </row>
    <row r="9" spans="1:119" ht="18.75" customHeight="1" thickBot="1" x14ac:dyDescent="0.25">
      <c r="A9" s="171"/>
      <c r="B9" s="411" t="s">
        <v>101</v>
      </c>
      <c r="C9" s="412"/>
      <c r="D9" s="412"/>
      <c r="E9" s="412"/>
      <c r="F9" s="412"/>
      <c r="G9" s="412"/>
      <c r="H9" s="412"/>
      <c r="I9" s="412"/>
      <c r="J9" s="412"/>
      <c r="K9" s="460"/>
      <c r="L9" s="461" t="s">
        <v>102</v>
      </c>
      <c r="M9" s="462"/>
      <c r="N9" s="462"/>
      <c r="O9" s="462"/>
      <c r="P9" s="462"/>
      <c r="Q9" s="463"/>
      <c r="R9" s="464">
        <v>25591</v>
      </c>
      <c r="S9" s="465"/>
      <c r="T9" s="465"/>
      <c r="U9" s="465"/>
      <c r="V9" s="466"/>
      <c r="W9" s="374" t="s">
        <v>103</v>
      </c>
      <c r="X9" s="375"/>
      <c r="Y9" s="375"/>
      <c r="Z9" s="375"/>
      <c r="AA9" s="375"/>
      <c r="AB9" s="375"/>
      <c r="AC9" s="375"/>
      <c r="AD9" s="375"/>
      <c r="AE9" s="375"/>
      <c r="AF9" s="375"/>
      <c r="AG9" s="375"/>
      <c r="AH9" s="375"/>
      <c r="AI9" s="375"/>
      <c r="AJ9" s="375"/>
      <c r="AK9" s="375"/>
      <c r="AL9" s="376"/>
      <c r="AM9" s="446" t="s">
        <v>104</v>
      </c>
      <c r="AN9" s="447"/>
      <c r="AO9" s="447"/>
      <c r="AP9" s="447"/>
      <c r="AQ9" s="447"/>
      <c r="AR9" s="447"/>
      <c r="AS9" s="447"/>
      <c r="AT9" s="448"/>
      <c r="AU9" s="449" t="s">
        <v>561</v>
      </c>
      <c r="AV9" s="450"/>
      <c r="AW9" s="450"/>
      <c r="AX9" s="450"/>
      <c r="AY9" s="451" t="s">
        <v>563</v>
      </c>
      <c r="AZ9" s="452"/>
      <c r="BA9" s="452"/>
      <c r="BB9" s="452"/>
      <c r="BC9" s="452"/>
      <c r="BD9" s="452"/>
      <c r="BE9" s="452"/>
      <c r="BF9" s="452"/>
      <c r="BG9" s="452"/>
      <c r="BH9" s="452"/>
      <c r="BI9" s="452"/>
      <c r="BJ9" s="452"/>
      <c r="BK9" s="452"/>
      <c r="BL9" s="452"/>
      <c r="BM9" s="453"/>
      <c r="BN9" s="417">
        <v>102709</v>
      </c>
      <c r="BO9" s="418"/>
      <c r="BP9" s="418"/>
      <c r="BQ9" s="418"/>
      <c r="BR9" s="418"/>
      <c r="BS9" s="418"/>
      <c r="BT9" s="418"/>
      <c r="BU9" s="419"/>
      <c r="BV9" s="417">
        <v>104586</v>
      </c>
      <c r="BW9" s="418"/>
      <c r="BX9" s="418"/>
      <c r="BY9" s="418"/>
      <c r="BZ9" s="418"/>
      <c r="CA9" s="418"/>
      <c r="CB9" s="418"/>
      <c r="CC9" s="419"/>
      <c r="CD9" s="420" t="s">
        <v>105</v>
      </c>
      <c r="CE9" s="421"/>
      <c r="CF9" s="421"/>
      <c r="CG9" s="421"/>
      <c r="CH9" s="421"/>
      <c r="CI9" s="421"/>
      <c r="CJ9" s="421"/>
      <c r="CK9" s="421"/>
      <c r="CL9" s="421"/>
      <c r="CM9" s="421"/>
      <c r="CN9" s="421"/>
      <c r="CO9" s="421"/>
      <c r="CP9" s="421"/>
      <c r="CQ9" s="421"/>
      <c r="CR9" s="421"/>
      <c r="CS9" s="422"/>
      <c r="CT9" s="414">
        <v>9</v>
      </c>
      <c r="CU9" s="415"/>
      <c r="CV9" s="415"/>
      <c r="CW9" s="415"/>
      <c r="CX9" s="415"/>
      <c r="CY9" s="415"/>
      <c r="CZ9" s="415"/>
      <c r="DA9" s="416"/>
      <c r="DB9" s="414">
        <v>9.5</v>
      </c>
      <c r="DC9" s="415"/>
      <c r="DD9" s="415"/>
      <c r="DE9" s="415"/>
      <c r="DF9" s="415"/>
      <c r="DG9" s="415"/>
      <c r="DH9" s="415"/>
      <c r="DI9" s="416"/>
    </row>
    <row r="10" spans="1:119" ht="18.75" customHeight="1" thickBot="1" x14ac:dyDescent="0.25">
      <c r="A10" s="171"/>
      <c r="B10" s="411"/>
      <c r="C10" s="412"/>
      <c r="D10" s="412"/>
      <c r="E10" s="412"/>
      <c r="F10" s="412"/>
      <c r="G10" s="412"/>
      <c r="H10" s="412"/>
      <c r="I10" s="412"/>
      <c r="J10" s="412"/>
      <c r="K10" s="460"/>
      <c r="L10" s="467" t="s">
        <v>106</v>
      </c>
      <c r="M10" s="447"/>
      <c r="N10" s="447"/>
      <c r="O10" s="447"/>
      <c r="P10" s="447"/>
      <c r="Q10" s="448"/>
      <c r="R10" s="468">
        <v>25404</v>
      </c>
      <c r="S10" s="469"/>
      <c r="T10" s="469"/>
      <c r="U10" s="469"/>
      <c r="V10" s="470"/>
      <c r="W10" s="405"/>
      <c r="X10" s="406"/>
      <c r="Y10" s="406"/>
      <c r="Z10" s="406"/>
      <c r="AA10" s="406"/>
      <c r="AB10" s="406"/>
      <c r="AC10" s="406"/>
      <c r="AD10" s="406"/>
      <c r="AE10" s="406"/>
      <c r="AF10" s="406"/>
      <c r="AG10" s="406"/>
      <c r="AH10" s="406"/>
      <c r="AI10" s="406"/>
      <c r="AJ10" s="406"/>
      <c r="AK10" s="406"/>
      <c r="AL10" s="409"/>
      <c r="AM10" s="446" t="s">
        <v>107</v>
      </c>
      <c r="AN10" s="447"/>
      <c r="AO10" s="447"/>
      <c r="AP10" s="447"/>
      <c r="AQ10" s="447"/>
      <c r="AR10" s="447"/>
      <c r="AS10" s="447"/>
      <c r="AT10" s="448"/>
      <c r="AU10" s="449" t="s">
        <v>564</v>
      </c>
      <c r="AV10" s="450"/>
      <c r="AW10" s="450"/>
      <c r="AX10" s="450"/>
      <c r="AY10" s="451" t="s">
        <v>565</v>
      </c>
      <c r="AZ10" s="452"/>
      <c r="BA10" s="452"/>
      <c r="BB10" s="452"/>
      <c r="BC10" s="452"/>
      <c r="BD10" s="452"/>
      <c r="BE10" s="452"/>
      <c r="BF10" s="452"/>
      <c r="BG10" s="452"/>
      <c r="BH10" s="452"/>
      <c r="BI10" s="452"/>
      <c r="BJ10" s="452"/>
      <c r="BK10" s="452"/>
      <c r="BL10" s="452"/>
      <c r="BM10" s="453"/>
      <c r="BN10" s="417">
        <v>192987</v>
      </c>
      <c r="BO10" s="418"/>
      <c r="BP10" s="418"/>
      <c r="BQ10" s="418"/>
      <c r="BR10" s="418"/>
      <c r="BS10" s="418"/>
      <c r="BT10" s="418"/>
      <c r="BU10" s="419"/>
      <c r="BV10" s="417">
        <v>141002</v>
      </c>
      <c r="BW10" s="418"/>
      <c r="BX10" s="418"/>
      <c r="BY10" s="418"/>
      <c r="BZ10" s="418"/>
      <c r="CA10" s="418"/>
      <c r="CB10" s="418"/>
      <c r="CC10" s="419"/>
      <c r="CD10" s="338" t="s">
        <v>566</v>
      </c>
      <c r="CE10" s="339"/>
      <c r="CF10" s="339"/>
      <c r="CG10" s="339"/>
      <c r="CH10" s="339"/>
      <c r="CI10" s="339"/>
      <c r="CJ10" s="339"/>
      <c r="CK10" s="339"/>
      <c r="CL10" s="339"/>
      <c r="CM10" s="339"/>
      <c r="CN10" s="339"/>
      <c r="CO10" s="339"/>
      <c r="CP10" s="339"/>
      <c r="CQ10" s="339"/>
      <c r="CR10" s="339"/>
      <c r="CS10" s="340"/>
      <c r="CT10" s="174"/>
      <c r="CU10" s="175"/>
      <c r="CV10" s="175"/>
      <c r="CW10" s="175"/>
      <c r="CX10" s="175"/>
      <c r="CY10" s="175"/>
      <c r="CZ10" s="175"/>
      <c r="DA10" s="176"/>
      <c r="DB10" s="174"/>
      <c r="DC10" s="175"/>
      <c r="DD10" s="175"/>
      <c r="DE10" s="175"/>
      <c r="DF10" s="175"/>
      <c r="DG10" s="175"/>
      <c r="DH10" s="175"/>
      <c r="DI10" s="176"/>
    </row>
    <row r="11" spans="1:119" ht="18.75" customHeight="1" thickBot="1" x14ac:dyDescent="0.25">
      <c r="A11" s="171"/>
      <c r="B11" s="411"/>
      <c r="C11" s="412"/>
      <c r="D11" s="412"/>
      <c r="E11" s="412"/>
      <c r="F11" s="412"/>
      <c r="G11" s="412"/>
      <c r="H11" s="412"/>
      <c r="I11" s="412"/>
      <c r="J11" s="412"/>
      <c r="K11" s="460"/>
      <c r="L11" s="471" t="s">
        <v>108</v>
      </c>
      <c r="M11" s="472"/>
      <c r="N11" s="472"/>
      <c r="O11" s="472"/>
      <c r="P11" s="472"/>
      <c r="Q11" s="473"/>
      <c r="R11" s="474" t="s">
        <v>567</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564</v>
      </c>
      <c r="AV11" s="450"/>
      <c r="AW11" s="450"/>
      <c r="AX11" s="450"/>
      <c r="AY11" s="451" t="s">
        <v>568</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110</v>
      </c>
      <c r="CE11" s="421"/>
      <c r="CF11" s="421"/>
      <c r="CG11" s="421"/>
      <c r="CH11" s="421"/>
      <c r="CI11" s="421"/>
      <c r="CJ11" s="421"/>
      <c r="CK11" s="421"/>
      <c r="CL11" s="421"/>
      <c r="CM11" s="421"/>
      <c r="CN11" s="421"/>
      <c r="CO11" s="421"/>
      <c r="CP11" s="421"/>
      <c r="CQ11" s="421"/>
      <c r="CR11" s="421"/>
      <c r="CS11" s="422"/>
      <c r="CT11" s="457" t="s">
        <v>569</v>
      </c>
      <c r="CU11" s="458"/>
      <c r="CV11" s="458"/>
      <c r="CW11" s="458"/>
      <c r="CX11" s="458"/>
      <c r="CY11" s="458"/>
      <c r="CZ11" s="458"/>
      <c r="DA11" s="459"/>
      <c r="DB11" s="457" t="s">
        <v>569</v>
      </c>
      <c r="DC11" s="458"/>
      <c r="DD11" s="458"/>
      <c r="DE11" s="458"/>
      <c r="DF11" s="458"/>
      <c r="DG11" s="458"/>
      <c r="DH11" s="458"/>
      <c r="DI11" s="459"/>
    </row>
    <row r="12" spans="1:119" ht="18.75" customHeight="1" x14ac:dyDescent="0.2">
      <c r="A12" s="171"/>
      <c r="B12" s="477" t="s">
        <v>112</v>
      </c>
      <c r="C12" s="478"/>
      <c r="D12" s="478"/>
      <c r="E12" s="478"/>
      <c r="F12" s="478"/>
      <c r="G12" s="478"/>
      <c r="H12" s="478"/>
      <c r="I12" s="478"/>
      <c r="J12" s="478"/>
      <c r="K12" s="479"/>
      <c r="L12" s="486" t="s">
        <v>113</v>
      </c>
      <c r="M12" s="487"/>
      <c r="N12" s="487"/>
      <c r="O12" s="487"/>
      <c r="P12" s="487"/>
      <c r="Q12" s="488"/>
      <c r="R12" s="489">
        <v>26098</v>
      </c>
      <c r="S12" s="490"/>
      <c r="T12" s="490"/>
      <c r="U12" s="490"/>
      <c r="V12" s="491"/>
      <c r="W12" s="492" t="s">
        <v>1</v>
      </c>
      <c r="X12" s="450"/>
      <c r="Y12" s="450"/>
      <c r="Z12" s="450"/>
      <c r="AA12" s="450"/>
      <c r="AB12" s="493"/>
      <c r="AC12" s="494" t="s">
        <v>114</v>
      </c>
      <c r="AD12" s="495"/>
      <c r="AE12" s="495"/>
      <c r="AF12" s="495"/>
      <c r="AG12" s="496"/>
      <c r="AH12" s="494" t="s">
        <v>115</v>
      </c>
      <c r="AI12" s="495"/>
      <c r="AJ12" s="495"/>
      <c r="AK12" s="495"/>
      <c r="AL12" s="497"/>
      <c r="AM12" s="446" t="s">
        <v>116</v>
      </c>
      <c r="AN12" s="447"/>
      <c r="AO12" s="447"/>
      <c r="AP12" s="447"/>
      <c r="AQ12" s="447"/>
      <c r="AR12" s="447"/>
      <c r="AS12" s="447"/>
      <c r="AT12" s="448"/>
      <c r="AU12" s="449" t="s">
        <v>570</v>
      </c>
      <c r="AV12" s="450"/>
      <c r="AW12" s="450"/>
      <c r="AX12" s="450"/>
      <c r="AY12" s="451" t="s">
        <v>571</v>
      </c>
      <c r="AZ12" s="452"/>
      <c r="BA12" s="452"/>
      <c r="BB12" s="452"/>
      <c r="BC12" s="452"/>
      <c r="BD12" s="452"/>
      <c r="BE12" s="452"/>
      <c r="BF12" s="452"/>
      <c r="BG12" s="452"/>
      <c r="BH12" s="452"/>
      <c r="BI12" s="452"/>
      <c r="BJ12" s="452"/>
      <c r="BK12" s="452"/>
      <c r="BL12" s="452"/>
      <c r="BM12" s="453"/>
      <c r="BN12" s="417">
        <v>190000</v>
      </c>
      <c r="BO12" s="418"/>
      <c r="BP12" s="418"/>
      <c r="BQ12" s="418"/>
      <c r="BR12" s="418"/>
      <c r="BS12" s="418"/>
      <c r="BT12" s="418"/>
      <c r="BU12" s="419"/>
      <c r="BV12" s="417">
        <v>200000</v>
      </c>
      <c r="BW12" s="418"/>
      <c r="BX12" s="418"/>
      <c r="BY12" s="418"/>
      <c r="BZ12" s="418"/>
      <c r="CA12" s="418"/>
      <c r="CB12" s="418"/>
      <c r="CC12" s="419"/>
      <c r="CD12" s="420" t="s">
        <v>117</v>
      </c>
      <c r="CE12" s="421"/>
      <c r="CF12" s="421"/>
      <c r="CG12" s="421"/>
      <c r="CH12" s="421"/>
      <c r="CI12" s="421"/>
      <c r="CJ12" s="421"/>
      <c r="CK12" s="421"/>
      <c r="CL12" s="421"/>
      <c r="CM12" s="421"/>
      <c r="CN12" s="421"/>
      <c r="CO12" s="421"/>
      <c r="CP12" s="421"/>
      <c r="CQ12" s="421"/>
      <c r="CR12" s="421"/>
      <c r="CS12" s="422"/>
      <c r="CT12" s="457" t="s">
        <v>572</v>
      </c>
      <c r="CU12" s="458"/>
      <c r="CV12" s="458"/>
      <c r="CW12" s="458"/>
      <c r="CX12" s="458"/>
      <c r="CY12" s="458"/>
      <c r="CZ12" s="458"/>
      <c r="DA12" s="459"/>
      <c r="DB12" s="457" t="s">
        <v>572</v>
      </c>
      <c r="DC12" s="458"/>
      <c r="DD12" s="458"/>
      <c r="DE12" s="458"/>
      <c r="DF12" s="458"/>
      <c r="DG12" s="458"/>
      <c r="DH12" s="458"/>
      <c r="DI12" s="459"/>
    </row>
    <row r="13" spans="1:119" ht="18.75" customHeight="1" x14ac:dyDescent="0.2">
      <c r="A13" s="171"/>
      <c r="B13" s="480"/>
      <c r="C13" s="481"/>
      <c r="D13" s="481"/>
      <c r="E13" s="481"/>
      <c r="F13" s="481"/>
      <c r="G13" s="481"/>
      <c r="H13" s="481"/>
      <c r="I13" s="481"/>
      <c r="J13" s="481"/>
      <c r="K13" s="482"/>
      <c r="L13" s="177"/>
      <c r="M13" s="508" t="s">
        <v>573</v>
      </c>
      <c r="N13" s="509"/>
      <c r="O13" s="509"/>
      <c r="P13" s="509"/>
      <c r="Q13" s="510"/>
      <c r="R13" s="501">
        <v>25949</v>
      </c>
      <c r="S13" s="502"/>
      <c r="T13" s="502"/>
      <c r="U13" s="502"/>
      <c r="V13" s="503"/>
      <c r="W13" s="433" t="s">
        <v>119</v>
      </c>
      <c r="X13" s="434"/>
      <c r="Y13" s="434"/>
      <c r="Z13" s="434"/>
      <c r="AA13" s="434"/>
      <c r="AB13" s="424"/>
      <c r="AC13" s="468">
        <v>810</v>
      </c>
      <c r="AD13" s="469"/>
      <c r="AE13" s="469"/>
      <c r="AF13" s="469"/>
      <c r="AG13" s="511"/>
      <c r="AH13" s="468">
        <v>839</v>
      </c>
      <c r="AI13" s="469"/>
      <c r="AJ13" s="469"/>
      <c r="AK13" s="469"/>
      <c r="AL13" s="470"/>
      <c r="AM13" s="446" t="s">
        <v>120</v>
      </c>
      <c r="AN13" s="447"/>
      <c r="AO13" s="447"/>
      <c r="AP13" s="447"/>
      <c r="AQ13" s="447"/>
      <c r="AR13" s="447"/>
      <c r="AS13" s="447"/>
      <c r="AT13" s="448"/>
      <c r="AU13" s="449" t="s">
        <v>570</v>
      </c>
      <c r="AV13" s="450"/>
      <c r="AW13" s="450"/>
      <c r="AX13" s="450"/>
      <c r="AY13" s="451" t="s">
        <v>574</v>
      </c>
      <c r="AZ13" s="452"/>
      <c r="BA13" s="452"/>
      <c r="BB13" s="452"/>
      <c r="BC13" s="452"/>
      <c r="BD13" s="452"/>
      <c r="BE13" s="452"/>
      <c r="BF13" s="452"/>
      <c r="BG13" s="452"/>
      <c r="BH13" s="452"/>
      <c r="BI13" s="452"/>
      <c r="BJ13" s="452"/>
      <c r="BK13" s="452"/>
      <c r="BL13" s="452"/>
      <c r="BM13" s="453"/>
      <c r="BN13" s="417">
        <v>105696</v>
      </c>
      <c r="BO13" s="418"/>
      <c r="BP13" s="418"/>
      <c r="BQ13" s="418"/>
      <c r="BR13" s="418"/>
      <c r="BS13" s="418"/>
      <c r="BT13" s="418"/>
      <c r="BU13" s="419"/>
      <c r="BV13" s="417">
        <v>45588</v>
      </c>
      <c r="BW13" s="418"/>
      <c r="BX13" s="418"/>
      <c r="BY13" s="418"/>
      <c r="BZ13" s="418"/>
      <c r="CA13" s="418"/>
      <c r="CB13" s="418"/>
      <c r="CC13" s="419"/>
      <c r="CD13" s="420" t="s">
        <v>121</v>
      </c>
      <c r="CE13" s="421"/>
      <c r="CF13" s="421"/>
      <c r="CG13" s="421"/>
      <c r="CH13" s="421"/>
      <c r="CI13" s="421"/>
      <c r="CJ13" s="421"/>
      <c r="CK13" s="421"/>
      <c r="CL13" s="421"/>
      <c r="CM13" s="421"/>
      <c r="CN13" s="421"/>
      <c r="CO13" s="421"/>
      <c r="CP13" s="421"/>
      <c r="CQ13" s="421"/>
      <c r="CR13" s="421"/>
      <c r="CS13" s="422"/>
      <c r="CT13" s="414">
        <v>5.3</v>
      </c>
      <c r="CU13" s="415"/>
      <c r="CV13" s="415"/>
      <c r="CW13" s="415"/>
      <c r="CX13" s="415"/>
      <c r="CY13" s="415"/>
      <c r="CZ13" s="415"/>
      <c r="DA13" s="416"/>
      <c r="DB13" s="414">
        <v>4.9000000000000004</v>
      </c>
      <c r="DC13" s="415"/>
      <c r="DD13" s="415"/>
      <c r="DE13" s="415"/>
      <c r="DF13" s="415"/>
      <c r="DG13" s="415"/>
      <c r="DH13" s="415"/>
      <c r="DI13" s="416"/>
    </row>
    <row r="14" spans="1:119" ht="18.75" customHeight="1" thickBot="1" x14ac:dyDescent="0.25">
      <c r="A14" s="171"/>
      <c r="B14" s="480"/>
      <c r="C14" s="481"/>
      <c r="D14" s="481"/>
      <c r="E14" s="481"/>
      <c r="F14" s="481"/>
      <c r="G14" s="481"/>
      <c r="H14" s="481"/>
      <c r="I14" s="481"/>
      <c r="J14" s="481"/>
      <c r="K14" s="482"/>
      <c r="L14" s="498" t="s">
        <v>575</v>
      </c>
      <c r="M14" s="499"/>
      <c r="N14" s="499"/>
      <c r="O14" s="499"/>
      <c r="P14" s="499"/>
      <c r="Q14" s="500"/>
      <c r="R14" s="501">
        <v>26026</v>
      </c>
      <c r="S14" s="502"/>
      <c r="T14" s="502"/>
      <c r="U14" s="502"/>
      <c r="V14" s="503"/>
      <c r="W14" s="407"/>
      <c r="X14" s="408"/>
      <c r="Y14" s="408"/>
      <c r="Z14" s="408"/>
      <c r="AA14" s="408"/>
      <c r="AB14" s="397"/>
      <c r="AC14" s="504">
        <v>6.9</v>
      </c>
      <c r="AD14" s="505"/>
      <c r="AE14" s="505"/>
      <c r="AF14" s="505"/>
      <c r="AG14" s="506"/>
      <c r="AH14" s="504">
        <v>7.1</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122</v>
      </c>
      <c r="CE14" s="513"/>
      <c r="CF14" s="513"/>
      <c r="CG14" s="513"/>
      <c r="CH14" s="513"/>
      <c r="CI14" s="513"/>
      <c r="CJ14" s="513"/>
      <c r="CK14" s="513"/>
      <c r="CL14" s="513"/>
      <c r="CM14" s="513"/>
      <c r="CN14" s="513"/>
      <c r="CO14" s="513"/>
      <c r="CP14" s="513"/>
      <c r="CQ14" s="513"/>
      <c r="CR14" s="513"/>
      <c r="CS14" s="514"/>
      <c r="CT14" s="515" t="s">
        <v>572</v>
      </c>
      <c r="CU14" s="516"/>
      <c r="CV14" s="516"/>
      <c r="CW14" s="516"/>
      <c r="CX14" s="516"/>
      <c r="CY14" s="516"/>
      <c r="CZ14" s="516"/>
      <c r="DA14" s="517"/>
      <c r="DB14" s="515" t="s">
        <v>572</v>
      </c>
      <c r="DC14" s="516"/>
      <c r="DD14" s="516"/>
      <c r="DE14" s="516"/>
      <c r="DF14" s="516"/>
      <c r="DG14" s="516"/>
      <c r="DH14" s="516"/>
      <c r="DI14" s="517"/>
    </row>
    <row r="15" spans="1:119" ht="18.75" customHeight="1" x14ac:dyDescent="0.2">
      <c r="A15" s="171"/>
      <c r="B15" s="480"/>
      <c r="C15" s="481"/>
      <c r="D15" s="481"/>
      <c r="E15" s="481"/>
      <c r="F15" s="481"/>
      <c r="G15" s="481"/>
      <c r="H15" s="481"/>
      <c r="I15" s="481"/>
      <c r="J15" s="481"/>
      <c r="K15" s="482"/>
      <c r="L15" s="177"/>
      <c r="M15" s="508" t="s">
        <v>573</v>
      </c>
      <c r="N15" s="509"/>
      <c r="O15" s="509"/>
      <c r="P15" s="509"/>
      <c r="Q15" s="510"/>
      <c r="R15" s="501">
        <v>25860</v>
      </c>
      <c r="S15" s="502"/>
      <c r="T15" s="502"/>
      <c r="U15" s="502"/>
      <c r="V15" s="503"/>
      <c r="W15" s="433" t="s">
        <v>123</v>
      </c>
      <c r="X15" s="434"/>
      <c r="Y15" s="434"/>
      <c r="Z15" s="434"/>
      <c r="AA15" s="434"/>
      <c r="AB15" s="424"/>
      <c r="AC15" s="468">
        <v>2894</v>
      </c>
      <c r="AD15" s="469"/>
      <c r="AE15" s="469"/>
      <c r="AF15" s="469"/>
      <c r="AG15" s="511"/>
      <c r="AH15" s="468">
        <v>3099</v>
      </c>
      <c r="AI15" s="469"/>
      <c r="AJ15" s="469"/>
      <c r="AK15" s="469"/>
      <c r="AL15" s="470"/>
      <c r="AM15" s="446"/>
      <c r="AN15" s="447"/>
      <c r="AO15" s="447"/>
      <c r="AP15" s="447"/>
      <c r="AQ15" s="447"/>
      <c r="AR15" s="447"/>
      <c r="AS15" s="447"/>
      <c r="AT15" s="448"/>
      <c r="AU15" s="449"/>
      <c r="AV15" s="450"/>
      <c r="AW15" s="450"/>
      <c r="AX15" s="450"/>
      <c r="AY15" s="377" t="s">
        <v>576</v>
      </c>
      <c r="AZ15" s="378"/>
      <c r="BA15" s="378"/>
      <c r="BB15" s="378"/>
      <c r="BC15" s="378"/>
      <c r="BD15" s="378"/>
      <c r="BE15" s="378"/>
      <c r="BF15" s="378"/>
      <c r="BG15" s="378"/>
      <c r="BH15" s="378"/>
      <c r="BI15" s="378"/>
      <c r="BJ15" s="378"/>
      <c r="BK15" s="378"/>
      <c r="BL15" s="378"/>
      <c r="BM15" s="379"/>
      <c r="BN15" s="380">
        <v>2365457</v>
      </c>
      <c r="BO15" s="381"/>
      <c r="BP15" s="381"/>
      <c r="BQ15" s="381"/>
      <c r="BR15" s="381"/>
      <c r="BS15" s="381"/>
      <c r="BT15" s="381"/>
      <c r="BU15" s="382"/>
      <c r="BV15" s="380">
        <v>2432396</v>
      </c>
      <c r="BW15" s="381"/>
      <c r="BX15" s="381"/>
      <c r="BY15" s="381"/>
      <c r="BZ15" s="381"/>
      <c r="CA15" s="381"/>
      <c r="CB15" s="381"/>
      <c r="CC15" s="382"/>
      <c r="CD15" s="518" t="s">
        <v>577</v>
      </c>
      <c r="CE15" s="519"/>
      <c r="CF15" s="519"/>
      <c r="CG15" s="519"/>
      <c r="CH15" s="519"/>
      <c r="CI15" s="519"/>
      <c r="CJ15" s="519"/>
      <c r="CK15" s="519"/>
      <c r="CL15" s="519"/>
      <c r="CM15" s="519"/>
      <c r="CN15" s="519"/>
      <c r="CO15" s="519"/>
      <c r="CP15" s="519"/>
      <c r="CQ15" s="519"/>
      <c r="CR15" s="519"/>
      <c r="CS15" s="520"/>
      <c r="CT15" s="178"/>
      <c r="CU15" s="179"/>
      <c r="CV15" s="179"/>
      <c r="CW15" s="179"/>
      <c r="CX15" s="179"/>
      <c r="CY15" s="179"/>
      <c r="CZ15" s="179"/>
      <c r="DA15" s="180"/>
      <c r="DB15" s="178"/>
      <c r="DC15" s="179"/>
      <c r="DD15" s="179"/>
      <c r="DE15" s="179"/>
      <c r="DF15" s="179"/>
      <c r="DG15" s="179"/>
      <c r="DH15" s="179"/>
      <c r="DI15" s="180"/>
    </row>
    <row r="16" spans="1:119" ht="18.75" customHeight="1" x14ac:dyDescent="0.2">
      <c r="A16" s="171"/>
      <c r="B16" s="480"/>
      <c r="C16" s="481"/>
      <c r="D16" s="481"/>
      <c r="E16" s="481"/>
      <c r="F16" s="481"/>
      <c r="G16" s="481"/>
      <c r="H16" s="481"/>
      <c r="I16" s="481"/>
      <c r="J16" s="481"/>
      <c r="K16" s="482"/>
      <c r="L16" s="498" t="s">
        <v>124</v>
      </c>
      <c r="M16" s="521"/>
      <c r="N16" s="521"/>
      <c r="O16" s="521"/>
      <c r="P16" s="521"/>
      <c r="Q16" s="522"/>
      <c r="R16" s="523" t="s">
        <v>578</v>
      </c>
      <c r="S16" s="524"/>
      <c r="T16" s="524"/>
      <c r="U16" s="524"/>
      <c r="V16" s="525"/>
      <c r="W16" s="407"/>
      <c r="X16" s="408"/>
      <c r="Y16" s="408"/>
      <c r="Z16" s="408"/>
      <c r="AA16" s="408"/>
      <c r="AB16" s="397"/>
      <c r="AC16" s="504">
        <v>24.8</v>
      </c>
      <c r="AD16" s="505"/>
      <c r="AE16" s="505"/>
      <c r="AF16" s="505"/>
      <c r="AG16" s="506"/>
      <c r="AH16" s="504">
        <v>26.1</v>
      </c>
      <c r="AI16" s="505"/>
      <c r="AJ16" s="505"/>
      <c r="AK16" s="505"/>
      <c r="AL16" s="507"/>
      <c r="AM16" s="446"/>
      <c r="AN16" s="447"/>
      <c r="AO16" s="447"/>
      <c r="AP16" s="447"/>
      <c r="AQ16" s="447"/>
      <c r="AR16" s="447"/>
      <c r="AS16" s="447"/>
      <c r="AT16" s="448"/>
      <c r="AU16" s="449"/>
      <c r="AV16" s="450"/>
      <c r="AW16" s="450"/>
      <c r="AX16" s="450"/>
      <c r="AY16" s="451" t="s">
        <v>579</v>
      </c>
      <c r="AZ16" s="452"/>
      <c r="BA16" s="452"/>
      <c r="BB16" s="452"/>
      <c r="BC16" s="452"/>
      <c r="BD16" s="452"/>
      <c r="BE16" s="452"/>
      <c r="BF16" s="452"/>
      <c r="BG16" s="452"/>
      <c r="BH16" s="452"/>
      <c r="BI16" s="452"/>
      <c r="BJ16" s="452"/>
      <c r="BK16" s="452"/>
      <c r="BL16" s="452"/>
      <c r="BM16" s="453"/>
      <c r="BN16" s="417">
        <v>5543500</v>
      </c>
      <c r="BO16" s="418"/>
      <c r="BP16" s="418"/>
      <c r="BQ16" s="418"/>
      <c r="BR16" s="418"/>
      <c r="BS16" s="418"/>
      <c r="BT16" s="418"/>
      <c r="BU16" s="419"/>
      <c r="BV16" s="417">
        <v>5182897</v>
      </c>
      <c r="BW16" s="418"/>
      <c r="BX16" s="418"/>
      <c r="BY16" s="418"/>
      <c r="BZ16" s="418"/>
      <c r="CA16" s="418"/>
      <c r="CB16" s="418"/>
      <c r="CC16" s="419"/>
      <c r="CD16" s="344"/>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1"/>
      <c r="B17" s="483"/>
      <c r="C17" s="484"/>
      <c r="D17" s="484"/>
      <c r="E17" s="484"/>
      <c r="F17" s="484"/>
      <c r="G17" s="484"/>
      <c r="H17" s="484"/>
      <c r="I17" s="484"/>
      <c r="J17" s="484"/>
      <c r="K17" s="485"/>
      <c r="L17" s="181"/>
      <c r="M17" s="528" t="s">
        <v>580</v>
      </c>
      <c r="N17" s="529"/>
      <c r="O17" s="529"/>
      <c r="P17" s="529"/>
      <c r="Q17" s="530"/>
      <c r="R17" s="523" t="s">
        <v>578</v>
      </c>
      <c r="S17" s="524"/>
      <c r="T17" s="524"/>
      <c r="U17" s="524"/>
      <c r="V17" s="525"/>
      <c r="W17" s="433" t="s">
        <v>125</v>
      </c>
      <c r="X17" s="434"/>
      <c r="Y17" s="434"/>
      <c r="Z17" s="434"/>
      <c r="AA17" s="434"/>
      <c r="AB17" s="424"/>
      <c r="AC17" s="468">
        <v>7970</v>
      </c>
      <c r="AD17" s="469"/>
      <c r="AE17" s="469"/>
      <c r="AF17" s="469"/>
      <c r="AG17" s="511"/>
      <c r="AH17" s="468">
        <v>7927</v>
      </c>
      <c r="AI17" s="469"/>
      <c r="AJ17" s="469"/>
      <c r="AK17" s="469"/>
      <c r="AL17" s="470"/>
      <c r="AM17" s="446"/>
      <c r="AN17" s="447"/>
      <c r="AO17" s="447"/>
      <c r="AP17" s="447"/>
      <c r="AQ17" s="447"/>
      <c r="AR17" s="447"/>
      <c r="AS17" s="447"/>
      <c r="AT17" s="448"/>
      <c r="AU17" s="449"/>
      <c r="AV17" s="450"/>
      <c r="AW17" s="450"/>
      <c r="AX17" s="450"/>
      <c r="AY17" s="451" t="s">
        <v>581</v>
      </c>
      <c r="AZ17" s="452"/>
      <c r="BA17" s="452"/>
      <c r="BB17" s="452"/>
      <c r="BC17" s="452"/>
      <c r="BD17" s="452"/>
      <c r="BE17" s="452"/>
      <c r="BF17" s="452"/>
      <c r="BG17" s="452"/>
      <c r="BH17" s="452"/>
      <c r="BI17" s="452"/>
      <c r="BJ17" s="452"/>
      <c r="BK17" s="452"/>
      <c r="BL17" s="452"/>
      <c r="BM17" s="453"/>
      <c r="BN17" s="417">
        <v>2928737</v>
      </c>
      <c r="BO17" s="418"/>
      <c r="BP17" s="418"/>
      <c r="BQ17" s="418"/>
      <c r="BR17" s="418"/>
      <c r="BS17" s="418"/>
      <c r="BT17" s="418"/>
      <c r="BU17" s="419"/>
      <c r="BV17" s="417">
        <v>3017630</v>
      </c>
      <c r="BW17" s="418"/>
      <c r="BX17" s="418"/>
      <c r="BY17" s="418"/>
      <c r="BZ17" s="418"/>
      <c r="CA17" s="418"/>
      <c r="CB17" s="418"/>
      <c r="CC17" s="419"/>
      <c r="CD17" s="344"/>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1"/>
      <c r="B18" s="539" t="s">
        <v>126</v>
      </c>
      <c r="C18" s="460"/>
      <c r="D18" s="460"/>
      <c r="E18" s="540"/>
      <c r="F18" s="540"/>
      <c r="G18" s="540"/>
      <c r="H18" s="540"/>
      <c r="I18" s="540"/>
      <c r="J18" s="540"/>
      <c r="K18" s="540"/>
      <c r="L18" s="541">
        <v>110.02</v>
      </c>
      <c r="M18" s="541"/>
      <c r="N18" s="541"/>
      <c r="O18" s="541"/>
      <c r="P18" s="541"/>
      <c r="Q18" s="541"/>
      <c r="R18" s="542"/>
      <c r="S18" s="542"/>
      <c r="T18" s="542"/>
      <c r="U18" s="542"/>
      <c r="V18" s="543"/>
      <c r="W18" s="435"/>
      <c r="X18" s="436"/>
      <c r="Y18" s="436"/>
      <c r="Z18" s="436"/>
      <c r="AA18" s="436"/>
      <c r="AB18" s="427"/>
      <c r="AC18" s="544">
        <v>68.3</v>
      </c>
      <c r="AD18" s="545"/>
      <c r="AE18" s="545"/>
      <c r="AF18" s="545"/>
      <c r="AG18" s="546"/>
      <c r="AH18" s="544">
        <v>66.8</v>
      </c>
      <c r="AI18" s="545"/>
      <c r="AJ18" s="545"/>
      <c r="AK18" s="545"/>
      <c r="AL18" s="547"/>
      <c r="AM18" s="446"/>
      <c r="AN18" s="447"/>
      <c r="AO18" s="447"/>
      <c r="AP18" s="447"/>
      <c r="AQ18" s="447"/>
      <c r="AR18" s="447"/>
      <c r="AS18" s="447"/>
      <c r="AT18" s="448"/>
      <c r="AU18" s="449"/>
      <c r="AV18" s="450"/>
      <c r="AW18" s="450"/>
      <c r="AX18" s="450"/>
      <c r="AY18" s="451" t="s">
        <v>127</v>
      </c>
      <c r="AZ18" s="452"/>
      <c r="BA18" s="452"/>
      <c r="BB18" s="452"/>
      <c r="BC18" s="452"/>
      <c r="BD18" s="452"/>
      <c r="BE18" s="452"/>
      <c r="BF18" s="452"/>
      <c r="BG18" s="452"/>
      <c r="BH18" s="452"/>
      <c r="BI18" s="452"/>
      <c r="BJ18" s="452"/>
      <c r="BK18" s="452"/>
      <c r="BL18" s="452"/>
      <c r="BM18" s="453"/>
      <c r="BN18" s="417">
        <v>5720778</v>
      </c>
      <c r="BO18" s="418"/>
      <c r="BP18" s="418"/>
      <c r="BQ18" s="418"/>
      <c r="BR18" s="418"/>
      <c r="BS18" s="418"/>
      <c r="BT18" s="418"/>
      <c r="BU18" s="419"/>
      <c r="BV18" s="417">
        <v>5501605</v>
      </c>
      <c r="BW18" s="418"/>
      <c r="BX18" s="418"/>
      <c r="BY18" s="418"/>
      <c r="BZ18" s="418"/>
      <c r="CA18" s="418"/>
      <c r="CB18" s="418"/>
      <c r="CC18" s="419"/>
      <c r="CD18" s="344"/>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1"/>
      <c r="B19" s="539" t="s">
        <v>128</v>
      </c>
      <c r="C19" s="460"/>
      <c r="D19" s="460"/>
      <c r="E19" s="540"/>
      <c r="F19" s="540"/>
      <c r="G19" s="540"/>
      <c r="H19" s="540"/>
      <c r="I19" s="540"/>
      <c r="J19" s="540"/>
      <c r="K19" s="540"/>
      <c r="L19" s="548">
        <v>233</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129</v>
      </c>
      <c r="AZ19" s="452"/>
      <c r="BA19" s="452"/>
      <c r="BB19" s="452"/>
      <c r="BC19" s="452"/>
      <c r="BD19" s="452"/>
      <c r="BE19" s="452"/>
      <c r="BF19" s="452"/>
      <c r="BG19" s="452"/>
      <c r="BH19" s="452"/>
      <c r="BI19" s="452"/>
      <c r="BJ19" s="452"/>
      <c r="BK19" s="452"/>
      <c r="BL19" s="452"/>
      <c r="BM19" s="453"/>
      <c r="BN19" s="417">
        <v>7999026</v>
      </c>
      <c r="BO19" s="418"/>
      <c r="BP19" s="418"/>
      <c r="BQ19" s="418"/>
      <c r="BR19" s="418"/>
      <c r="BS19" s="418"/>
      <c r="BT19" s="418"/>
      <c r="BU19" s="419"/>
      <c r="BV19" s="417">
        <v>7168492</v>
      </c>
      <c r="BW19" s="418"/>
      <c r="BX19" s="418"/>
      <c r="BY19" s="418"/>
      <c r="BZ19" s="418"/>
      <c r="CA19" s="418"/>
      <c r="CB19" s="418"/>
      <c r="CC19" s="419"/>
      <c r="CD19" s="344"/>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1"/>
      <c r="B20" s="539" t="s">
        <v>130</v>
      </c>
      <c r="C20" s="460"/>
      <c r="D20" s="460"/>
      <c r="E20" s="540"/>
      <c r="F20" s="540"/>
      <c r="G20" s="540"/>
      <c r="H20" s="540"/>
      <c r="I20" s="540"/>
      <c r="J20" s="540"/>
      <c r="K20" s="540"/>
      <c r="L20" s="548">
        <v>10203</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344"/>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1"/>
      <c r="B21" s="557" t="s">
        <v>131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344"/>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2">
      <c r="A22" s="171"/>
      <c r="B22" s="587" t="s">
        <v>132</v>
      </c>
      <c r="C22" s="561"/>
      <c r="D22" s="562"/>
      <c r="E22" s="429" t="s">
        <v>1</v>
      </c>
      <c r="F22" s="434"/>
      <c r="G22" s="434"/>
      <c r="H22" s="434"/>
      <c r="I22" s="434"/>
      <c r="J22" s="434"/>
      <c r="K22" s="424"/>
      <c r="L22" s="429" t="s">
        <v>133</v>
      </c>
      <c r="M22" s="434"/>
      <c r="N22" s="434"/>
      <c r="O22" s="434"/>
      <c r="P22" s="424"/>
      <c r="Q22" s="592" t="s">
        <v>134</v>
      </c>
      <c r="R22" s="593"/>
      <c r="S22" s="593"/>
      <c r="T22" s="593"/>
      <c r="U22" s="593"/>
      <c r="V22" s="594"/>
      <c r="W22" s="560" t="s">
        <v>135</v>
      </c>
      <c r="X22" s="561"/>
      <c r="Y22" s="562"/>
      <c r="Z22" s="429" t="s">
        <v>1</v>
      </c>
      <c r="AA22" s="434"/>
      <c r="AB22" s="434"/>
      <c r="AC22" s="434"/>
      <c r="AD22" s="434"/>
      <c r="AE22" s="434"/>
      <c r="AF22" s="434"/>
      <c r="AG22" s="424"/>
      <c r="AH22" s="598" t="s">
        <v>136</v>
      </c>
      <c r="AI22" s="434"/>
      <c r="AJ22" s="434"/>
      <c r="AK22" s="434"/>
      <c r="AL22" s="424"/>
      <c r="AM22" s="598" t="s">
        <v>137</v>
      </c>
      <c r="AN22" s="599"/>
      <c r="AO22" s="599"/>
      <c r="AP22" s="599"/>
      <c r="AQ22" s="599"/>
      <c r="AR22" s="600"/>
      <c r="AS22" s="592" t="s">
        <v>134</v>
      </c>
      <c r="AT22" s="593"/>
      <c r="AU22" s="593"/>
      <c r="AV22" s="593"/>
      <c r="AW22" s="593"/>
      <c r="AX22" s="604"/>
      <c r="AY22" s="377" t="s">
        <v>138</v>
      </c>
      <c r="AZ22" s="378"/>
      <c r="BA22" s="378"/>
      <c r="BB22" s="378"/>
      <c r="BC22" s="378"/>
      <c r="BD22" s="378"/>
      <c r="BE22" s="378"/>
      <c r="BF22" s="378"/>
      <c r="BG22" s="378"/>
      <c r="BH22" s="378"/>
      <c r="BI22" s="378"/>
      <c r="BJ22" s="378"/>
      <c r="BK22" s="378"/>
      <c r="BL22" s="378"/>
      <c r="BM22" s="379"/>
      <c r="BN22" s="380">
        <v>7403117</v>
      </c>
      <c r="BO22" s="381"/>
      <c r="BP22" s="381"/>
      <c r="BQ22" s="381"/>
      <c r="BR22" s="381"/>
      <c r="BS22" s="381"/>
      <c r="BT22" s="381"/>
      <c r="BU22" s="382"/>
      <c r="BV22" s="380">
        <v>7556825</v>
      </c>
      <c r="BW22" s="381"/>
      <c r="BX22" s="381"/>
      <c r="BY22" s="381"/>
      <c r="BZ22" s="381"/>
      <c r="CA22" s="381"/>
      <c r="CB22" s="381"/>
      <c r="CC22" s="382"/>
      <c r="CD22" s="344"/>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2">
      <c r="A23" s="171"/>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139</v>
      </c>
      <c r="AZ23" s="452"/>
      <c r="BA23" s="452"/>
      <c r="BB23" s="452"/>
      <c r="BC23" s="452"/>
      <c r="BD23" s="452"/>
      <c r="BE23" s="452"/>
      <c r="BF23" s="452"/>
      <c r="BG23" s="452"/>
      <c r="BH23" s="452"/>
      <c r="BI23" s="452"/>
      <c r="BJ23" s="452"/>
      <c r="BK23" s="452"/>
      <c r="BL23" s="452"/>
      <c r="BM23" s="453"/>
      <c r="BN23" s="417">
        <v>5945287</v>
      </c>
      <c r="BO23" s="418"/>
      <c r="BP23" s="418"/>
      <c r="BQ23" s="418"/>
      <c r="BR23" s="418"/>
      <c r="BS23" s="418"/>
      <c r="BT23" s="418"/>
      <c r="BU23" s="419"/>
      <c r="BV23" s="417">
        <v>5956510</v>
      </c>
      <c r="BW23" s="418"/>
      <c r="BX23" s="418"/>
      <c r="BY23" s="418"/>
      <c r="BZ23" s="418"/>
      <c r="CA23" s="418"/>
      <c r="CB23" s="418"/>
      <c r="CC23" s="419"/>
      <c r="CD23" s="344"/>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1"/>
      <c r="B24" s="588"/>
      <c r="C24" s="564"/>
      <c r="D24" s="565"/>
      <c r="E24" s="467" t="s">
        <v>140</v>
      </c>
      <c r="F24" s="447"/>
      <c r="G24" s="447"/>
      <c r="H24" s="447"/>
      <c r="I24" s="447"/>
      <c r="J24" s="447"/>
      <c r="K24" s="448"/>
      <c r="L24" s="468">
        <v>1</v>
      </c>
      <c r="M24" s="469"/>
      <c r="N24" s="469"/>
      <c r="O24" s="469"/>
      <c r="P24" s="511"/>
      <c r="Q24" s="468">
        <v>7600</v>
      </c>
      <c r="R24" s="469"/>
      <c r="S24" s="469"/>
      <c r="T24" s="469"/>
      <c r="U24" s="469"/>
      <c r="V24" s="511"/>
      <c r="W24" s="563"/>
      <c r="X24" s="564"/>
      <c r="Y24" s="565"/>
      <c r="Z24" s="467" t="s">
        <v>141</v>
      </c>
      <c r="AA24" s="447"/>
      <c r="AB24" s="447"/>
      <c r="AC24" s="447"/>
      <c r="AD24" s="447"/>
      <c r="AE24" s="447"/>
      <c r="AF24" s="447"/>
      <c r="AG24" s="448"/>
      <c r="AH24" s="468">
        <v>147</v>
      </c>
      <c r="AI24" s="469"/>
      <c r="AJ24" s="469"/>
      <c r="AK24" s="469"/>
      <c r="AL24" s="511"/>
      <c r="AM24" s="468">
        <v>463638</v>
      </c>
      <c r="AN24" s="469"/>
      <c r="AO24" s="469"/>
      <c r="AP24" s="469"/>
      <c r="AQ24" s="469"/>
      <c r="AR24" s="511"/>
      <c r="AS24" s="468">
        <v>3154</v>
      </c>
      <c r="AT24" s="469"/>
      <c r="AU24" s="469"/>
      <c r="AV24" s="469"/>
      <c r="AW24" s="469"/>
      <c r="AX24" s="470"/>
      <c r="AY24" s="533" t="s">
        <v>582</v>
      </c>
      <c r="AZ24" s="534"/>
      <c r="BA24" s="534"/>
      <c r="BB24" s="534"/>
      <c r="BC24" s="534"/>
      <c r="BD24" s="534"/>
      <c r="BE24" s="534"/>
      <c r="BF24" s="534"/>
      <c r="BG24" s="534"/>
      <c r="BH24" s="534"/>
      <c r="BI24" s="534"/>
      <c r="BJ24" s="534"/>
      <c r="BK24" s="534"/>
      <c r="BL24" s="534"/>
      <c r="BM24" s="535"/>
      <c r="BN24" s="417">
        <v>3686894</v>
      </c>
      <c r="BO24" s="418"/>
      <c r="BP24" s="418"/>
      <c r="BQ24" s="418"/>
      <c r="BR24" s="418"/>
      <c r="BS24" s="418"/>
      <c r="BT24" s="418"/>
      <c r="BU24" s="419"/>
      <c r="BV24" s="417">
        <v>3853127</v>
      </c>
      <c r="BW24" s="418"/>
      <c r="BX24" s="418"/>
      <c r="BY24" s="418"/>
      <c r="BZ24" s="418"/>
      <c r="CA24" s="418"/>
      <c r="CB24" s="418"/>
      <c r="CC24" s="419"/>
      <c r="CD24" s="344"/>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2">
      <c r="A25" s="171"/>
      <c r="B25" s="588"/>
      <c r="C25" s="564"/>
      <c r="D25" s="565"/>
      <c r="E25" s="467" t="s">
        <v>142</v>
      </c>
      <c r="F25" s="447"/>
      <c r="G25" s="447"/>
      <c r="H25" s="447"/>
      <c r="I25" s="447"/>
      <c r="J25" s="447"/>
      <c r="K25" s="448"/>
      <c r="L25" s="468">
        <v>1</v>
      </c>
      <c r="M25" s="469"/>
      <c r="N25" s="469"/>
      <c r="O25" s="469"/>
      <c r="P25" s="511"/>
      <c r="Q25" s="468">
        <v>6120</v>
      </c>
      <c r="R25" s="469"/>
      <c r="S25" s="469"/>
      <c r="T25" s="469"/>
      <c r="U25" s="469"/>
      <c r="V25" s="511"/>
      <c r="W25" s="563"/>
      <c r="X25" s="564"/>
      <c r="Y25" s="565"/>
      <c r="Z25" s="467" t="s">
        <v>143</v>
      </c>
      <c r="AA25" s="447"/>
      <c r="AB25" s="447"/>
      <c r="AC25" s="447"/>
      <c r="AD25" s="447"/>
      <c r="AE25" s="447"/>
      <c r="AF25" s="447"/>
      <c r="AG25" s="448"/>
      <c r="AH25" s="468" t="s">
        <v>572</v>
      </c>
      <c r="AI25" s="469"/>
      <c r="AJ25" s="469"/>
      <c r="AK25" s="469"/>
      <c r="AL25" s="511"/>
      <c r="AM25" s="468" t="s">
        <v>572</v>
      </c>
      <c r="AN25" s="469"/>
      <c r="AO25" s="469"/>
      <c r="AP25" s="469"/>
      <c r="AQ25" s="469"/>
      <c r="AR25" s="511"/>
      <c r="AS25" s="468" t="s">
        <v>572</v>
      </c>
      <c r="AT25" s="469"/>
      <c r="AU25" s="469"/>
      <c r="AV25" s="469"/>
      <c r="AW25" s="469"/>
      <c r="AX25" s="470"/>
      <c r="AY25" s="377" t="s">
        <v>144</v>
      </c>
      <c r="AZ25" s="378"/>
      <c r="BA25" s="378"/>
      <c r="BB25" s="378"/>
      <c r="BC25" s="378"/>
      <c r="BD25" s="378"/>
      <c r="BE25" s="378"/>
      <c r="BF25" s="378"/>
      <c r="BG25" s="378"/>
      <c r="BH25" s="378"/>
      <c r="BI25" s="378"/>
      <c r="BJ25" s="378"/>
      <c r="BK25" s="378"/>
      <c r="BL25" s="378"/>
      <c r="BM25" s="379"/>
      <c r="BN25" s="380">
        <v>767858</v>
      </c>
      <c r="BO25" s="381"/>
      <c r="BP25" s="381"/>
      <c r="BQ25" s="381"/>
      <c r="BR25" s="381"/>
      <c r="BS25" s="381"/>
      <c r="BT25" s="381"/>
      <c r="BU25" s="382"/>
      <c r="BV25" s="380">
        <v>878840</v>
      </c>
      <c r="BW25" s="381"/>
      <c r="BX25" s="381"/>
      <c r="BY25" s="381"/>
      <c r="BZ25" s="381"/>
      <c r="CA25" s="381"/>
      <c r="CB25" s="381"/>
      <c r="CC25" s="382"/>
      <c r="CD25" s="344"/>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2">
      <c r="A26" s="171"/>
      <c r="B26" s="588"/>
      <c r="C26" s="564"/>
      <c r="D26" s="565"/>
      <c r="E26" s="467" t="s">
        <v>583</v>
      </c>
      <c r="F26" s="447"/>
      <c r="G26" s="447"/>
      <c r="H26" s="447"/>
      <c r="I26" s="447"/>
      <c r="J26" s="447"/>
      <c r="K26" s="448"/>
      <c r="L26" s="468">
        <v>1</v>
      </c>
      <c r="M26" s="469"/>
      <c r="N26" s="469"/>
      <c r="O26" s="469"/>
      <c r="P26" s="511"/>
      <c r="Q26" s="468">
        <v>5820</v>
      </c>
      <c r="R26" s="469"/>
      <c r="S26" s="469"/>
      <c r="T26" s="469"/>
      <c r="U26" s="469"/>
      <c r="V26" s="511"/>
      <c r="W26" s="563"/>
      <c r="X26" s="564"/>
      <c r="Y26" s="565"/>
      <c r="Z26" s="467" t="s">
        <v>145</v>
      </c>
      <c r="AA26" s="569"/>
      <c r="AB26" s="569"/>
      <c r="AC26" s="569"/>
      <c r="AD26" s="569"/>
      <c r="AE26" s="569"/>
      <c r="AF26" s="569"/>
      <c r="AG26" s="570"/>
      <c r="AH26" s="468">
        <v>5</v>
      </c>
      <c r="AI26" s="469"/>
      <c r="AJ26" s="469"/>
      <c r="AK26" s="469"/>
      <c r="AL26" s="511"/>
      <c r="AM26" s="468">
        <v>16990</v>
      </c>
      <c r="AN26" s="469"/>
      <c r="AO26" s="469"/>
      <c r="AP26" s="469"/>
      <c r="AQ26" s="469"/>
      <c r="AR26" s="511"/>
      <c r="AS26" s="468">
        <v>3398</v>
      </c>
      <c r="AT26" s="469"/>
      <c r="AU26" s="469"/>
      <c r="AV26" s="469"/>
      <c r="AW26" s="469"/>
      <c r="AX26" s="470"/>
      <c r="AY26" s="420" t="s">
        <v>146</v>
      </c>
      <c r="AZ26" s="421"/>
      <c r="BA26" s="421"/>
      <c r="BB26" s="421"/>
      <c r="BC26" s="421"/>
      <c r="BD26" s="421"/>
      <c r="BE26" s="421"/>
      <c r="BF26" s="421"/>
      <c r="BG26" s="421"/>
      <c r="BH26" s="421"/>
      <c r="BI26" s="421"/>
      <c r="BJ26" s="421"/>
      <c r="BK26" s="421"/>
      <c r="BL26" s="421"/>
      <c r="BM26" s="422"/>
      <c r="BN26" s="417" t="s">
        <v>572</v>
      </c>
      <c r="BO26" s="418"/>
      <c r="BP26" s="418"/>
      <c r="BQ26" s="418"/>
      <c r="BR26" s="418"/>
      <c r="BS26" s="418"/>
      <c r="BT26" s="418"/>
      <c r="BU26" s="419"/>
      <c r="BV26" s="417" t="s">
        <v>572</v>
      </c>
      <c r="BW26" s="418"/>
      <c r="BX26" s="418"/>
      <c r="BY26" s="418"/>
      <c r="BZ26" s="418"/>
      <c r="CA26" s="418"/>
      <c r="CB26" s="418"/>
      <c r="CC26" s="419"/>
      <c r="CD26" s="344"/>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1"/>
      <c r="B27" s="588"/>
      <c r="C27" s="564"/>
      <c r="D27" s="565"/>
      <c r="E27" s="467" t="s">
        <v>147</v>
      </c>
      <c r="F27" s="447"/>
      <c r="G27" s="447"/>
      <c r="H27" s="447"/>
      <c r="I27" s="447"/>
      <c r="J27" s="447"/>
      <c r="K27" s="448"/>
      <c r="L27" s="468">
        <v>1</v>
      </c>
      <c r="M27" s="469"/>
      <c r="N27" s="469"/>
      <c r="O27" s="469"/>
      <c r="P27" s="511"/>
      <c r="Q27" s="468">
        <v>3250</v>
      </c>
      <c r="R27" s="469"/>
      <c r="S27" s="469"/>
      <c r="T27" s="469"/>
      <c r="U27" s="469"/>
      <c r="V27" s="511"/>
      <c r="W27" s="563"/>
      <c r="X27" s="564"/>
      <c r="Y27" s="565"/>
      <c r="Z27" s="467" t="s">
        <v>148</v>
      </c>
      <c r="AA27" s="447"/>
      <c r="AB27" s="447"/>
      <c r="AC27" s="447"/>
      <c r="AD27" s="447"/>
      <c r="AE27" s="447"/>
      <c r="AF27" s="447"/>
      <c r="AG27" s="448"/>
      <c r="AH27" s="468">
        <v>2</v>
      </c>
      <c r="AI27" s="469"/>
      <c r="AJ27" s="469"/>
      <c r="AK27" s="469"/>
      <c r="AL27" s="511"/>
      <c r="AM27" s="468" t="s">
        <v>584</v>
      </c>
      <c r="AN27" s="469"/>
      <c r="AO27" s="469"/>
      <c r="AP27" s="469"/>
      <c r="AQ27" s="469"/>
      <c r="AR27" s="511"/>
      <c r="AS27" s="468" t="s">
        <v>584</v>
      </c>
      <c r="AT27" s="469"/>
      <c r="AU27" s="469"/>
      <c r="AV27" s="469"/>
      <c r="AW27" s="469"/>
      <c r="AX27" s="470"/>
      <c r="AY27" s="512" t="s">
        <v>149</v>
      </c>
      <c r="AZ27" s="513"/>
      <c r="BA27" s="513"/>
      <c r="BB27" s="513"/>
      <c r="BC27" s="513"/>
      <c r="BD27" s="513"/>
      <c r="BE27" s="513"/>
      <c r="BF27" s="513"/>
      <c r="BG27" s="513"/>
      <c r="BH27" s="513"/>
      <c r="BI27" s="513"/>
      <c r="BJ27" s="513"/>
      <c r="BK27" s="513"/>
      <c r="BL27" s="513"/>
      <c r="BM27" s="514"/>
      <c r="BN27" s="536">
        <v>200000</v>
      </c>
      <c r="BO27" s="537"/>
      <c r="BP27" s="537"/>
      <c r="BQ27" s="537"/>
      <c r="BR27" s="537"/>
      <c r="BS27" s="537"/>
      <c r="BT27" s="537"/>
      <c r="BU27" s="538"/>
      <c r="BV27" s="536">
        <v>200000</v>
      </c>
      <c r="BW27" s="537"/>
      <c r="BX27" s="537"/>
      <c r="BY27" s="537"/>
      <c r="BZ27" s="537"/>
      <c r="CA27" s="537"/>
      <c r="CB27" s="537"/>
      <c r="CC27" s="538"/>
      <c r="CD27" s="341"/>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2">
      <c r="A28" s="171"/>
      <c r="B28" s="588"/>
      <c r="C28" s="564"/>
      <c r="D28" s="565"/>
      <c r="E28" s="467" t="s">
        <v>150</v>
      </c>
      <c r="F28" s="447"/>
      <c r="G28" s="447"/>
      <c r="H28" s="447"/>
      <c r="I28" s="447"/>
      <c r="J28" s="447"/>
      <c r="K28" s="448"/>
      <c r="L28" s="468">
        <v>1</v>
      </c>
      <c r="M28" s="469"/>
      <c r="N28" s="469"/>
      <c r="O28" s="469"/>
      <c r="P28" s="511"/>
      <c r="Q28" s="468">
        <v>2600</v>
      </c>
      <c r="R28" s="469"/>
      <c r="S28" s="469"/>
      <c r="T28" s="469"/>
      <c r="U28" s="469"/>
      <c r="V28" s="511"/>
      <c r="W28" s="563"/>
      <c r="X28" s="564"/>
      <c r="Y28" s="565"/>
      <c r="Z28" s="467" t="s">
        <v>151</v>
      </c>
      <c r="AA28" s="447"/>
      <c r="AB28" s="447"/>
      <c r="AC28" s="447"/>
      <c r="AD28" s="447"/>
      <c r="AE28" s="447"/>
      <c r="AF28" s="447"/>
      <c r="AG28" s="448"/>
      <c r="AH28" s="468" t="s">
        <v>572</v>
      </c>
      <c r="AI28" s="469"/>
      <c r="AJ28" s="469"/>
      <c r="AK28" s="469"/>
      <c r="AL28" s="511"/>
      <c r="AM28" s="468" t="s">
        <v>572</v>
      </c>
      <c r="AN28" s="469"/>
      <c r="AO28" s="469"/>
      <c r="AP28" s="469"/>
      <c r="AQ28" s="469"/>
      <c r="AR28" s="511"/>
      <c r="AS28" s="468" t="s">
        <v>572</v>
      </c>
      <c r="AT28" s="469"/>
      <c r="AU28" s="469"/>
      <c r="AV28" s="469"/>
      <c r="AW28" s="469"/>
      <c r="AX28" s="470"/>
      <c r="AY28" s="571" t="s">
        <v>152</v>
      </c>
      <c r="AZ28" s="572"/>
      <c r="BA28" s="572"/>
      <c r="BB28" s="573"/>
      <c r="BC28" s="377" t="s">
        <v>48</v>
      </c>
      <c r="BD28" s="378"/>
      <c r="BE28" s="378"/>
      <c r="BF28" s="378"/>
      <c r="BG28" s="378"/>
      <c r="BH28" s="378"/>
      <c r="BI28" s="378"/>
      <c r="BJ28" s="378"/>
      <c r="BK28" s="378"/>
      <c r="BL28" s="378"/>
      <c r="BM28" s="379"/>
      <c r="BN28" s="380">
        <v>1681978</v>
      </c>
      <c r="BO28" s="381"/>
      <c r="BP28" s="381"/>
      <c r="BQ28" s="381"/>
      <c r="BR28" s="381"/>
      <c r="BS28" s="381"/>
      <c r="BT28" s="381"/>
      <c r="BU28" s="382"/>
      <c r="BV28" s="380">
        <v>1678991</v>
      </c>
      <c r="BW28" s="381"/>
      <c r="BX28" s="381"/>
      <c r="BY28" s="381"/>
      <c r="BZ28" s="381"/>
      <c r="CA28" s="381"/>
      <c r="CB28" s="381"/>
      <c r="CC28" s="382"/>
      <c r="CD28" s="344"/>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2">
      <c r="A29" s="171"/>
      <c r="B29" s="588"/>
      <c r="C29" s="564"/>
      <c r="D29" s="565"/>
      <c r="E29" s="467" t="s">
        <v>153</v>
      </c>
      <c r="F29" s="447"/>
      <c r="G29" s="447"/>
      <c r="H29" s="447"/>
      <c r="I29" s="447"/>
      <c r="J29" s="447"/>
      <c r="K29" s="448"/>
      <c r="L29" s="468">
        <v>10</v>
      </c>
      <c r="M29" s="469"/>
      <c r="N29" s="469"/>
      <c r="O29" s="469"/>
      <c r="P29" s="511"/>
      <c r="Q29" s="468">
        <v>2360</v>
      </c>
      <c r="R29" s="469"/>
      <c r="S29" s="469"/>
      <c r="T29" s="469"/>
      <c r="U29" s="469"/>
      <c r="V29" s="511"/>
      <c r="W29" s="566"/>
      <c r="X29" s="567"/>
      <c r="Y29" s="568"/>
      <c r="Z29" s="467" t="s">
        <v>154</v>
      </c>
      <c r="AA29" s="447"/>
      <c r="AB29" s="447"/>
      <c r="AC29" s="447"/>
      <c r="AD29" s="447"/>
      <c r="AE29" s="447"/>
      <c r="AF29" s="447"/>
      <c r="AG29" s="448"/>
      <c r="AH29" s="468">
        <v>149</v>
      </c>
      <c r="AI29" s="469"/>
      <c r="AJ29" s="469"/>
      <c r="AK29" s="469"/>
      <c r="AL29" s="511"/>
      <c r="AM29" s="468">
        <v>471336</v>
      </c>
      <c r="AN29" s="469"/>
      <c r="AO29" s="469"/>
      <c r="AP29" s="469"/>
      <c r="AQ29" s="469"/>
      <c r="AR29" s="511"/>
      <c r="AS29" s="468">
        <v>3163</v>
      </c>
      <c r="AT29" s="469"/>
      <c r="AU29" s="469"/>
      <c r="AV29" s="469"/>
      <c r="AW29" s="469"/>
      <c r="AX29" s="470"/>
      <c r="AY29" s="574"/>
      <c r="AZ29" s="575"/>
      <c r="BA29" s="575"/>
      <c r="BB29" s="576"/>
      <c r="BC29" s="451" t="s">
        <v>155</v>
      </c>
      <c r="BD29" s="452"/>
      <c r="BE29" s="452"/>
      <c r="BF29" s="452"/>
      <c r="BG29" s="452"/>
      <c r="BH29" s="452"/>
      <c r="BI29" s="452"/>
      <c r="BJ29" s="452"/>
      <c r="BK29" s="452"/>
      <c r="BL29" s="452"/>
      <c r="BM29" s="453"/>
      <c r="BN29" s="417">
        <v>218771</v>
      </c>
      <c r="BO29" s="418"/>
      <c r="BP29" s="418"/>
      <c r="BQ29" s="418"/>
      <c r="BR29" s="418"/>
      <c r="BS29" s="418"/>
      <c r="BT29" s="418"/>
      <c r="BU29" s="419"/>
      <c r="BV29" s="417">
        <v>153474</v>
      </c>
      <c r="BW29" s="418"/>
      <c r="BX29" s="418"/>
      <c r="BY29" s="418"/>
      <c r="BZ29" s="418"/>
      <c r="CA29" s="418"/>
      <c r="CB29" s="418"/>
      <c r="CC29" s="419"/>
      <c r="CD29" s="341"/>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1"/>
      <c r="B30" s="589"/>
      <c r="C30" s="590"/>
      <c r="D30" s="591"/>
      <c r="E30" s="471"/>
      <c r="F30" s="472"/>
      <c r="G30" s="472"/>
      <c r="H30" s="472"/>
      <c r="I30" s="472"/>
      <c r="J30" s="472"/>
      <c r="K30" s="473"/>
      <c r="L30" s="581"/>
      <c r="M30" s="582"/>
      <c r="N30" s="582"/>
      <c r="O30" s="582"/>
      <c r="P30" s="583"/>
      <c r="Q30" s="581"/>
      <c r="R30" s="582"/>
      <c r="S30" s="582"/>
      <c r="T30" s="582"/>
      <c r="U30" s="582"/>
      <c r="V30" s="583"/>
      <c r="W30" s="584" t="s">
        <v>156</v>
      </c>
      <c r="X30" s="585"/>
      <c r="Y30" s="585"/>
      <c r="Z30" s="585"/>
      <c r="AA30" s="585"/>
      <c r="AB30" s="585"/>
      <c r="AC30" s="585"/>
      <c r="AD30" s="585"/>
      <c r="AE30" s="585"/>
      <c r="AF30" s="585"/>
      <c r="AG30" s="586"/>
      <c r="AH30" s="544">
        <v>95.8</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2988251</v>
      </c>
      <c r="BO30" s="537"/>
      <c r="BP30" s="537"/>
      <c r="BQ30" s="537"/>
      <c r="BR30" s="537"/>
      <c r="BS30" s="537"/>
      <c r="BT30" s="537"/>
      <c r="BU30" s="538"/>
      <c r="BV30" s="536">
        <v>2215003</v>
      </c>
      <c r="BW30" s="537"/>
      <c r="BX30" s="537"/>
      <c r="BY30" s="537"/>
      <c r="BZ30" s="537"/>
      <c r="CA30" s="537"/>
      <c r="CB30" s="537"/>
      <c r="CC30" s="538"/>
      <c r="CD30" s="345"/>
      <c r="CE30" s="182"/>
      <c r="CF30" s="182"/>
      <c r="CG30" s="182"/>
      <c r="CH30" s="182"/>
      <c r="CI30" s="182"/>
      <c r="CJ30" s="182"/>
      <c r="CK30" s="182"/>
      <c r="CL30" s="182"/>
      <c r="CM30" s="182"/>
      <c r="CN30" s="182"/>
      <c r="CO30" s="182"/>
      <c r="CP30" s="182"/>
      <c r="CQ30" s="182"/>
      <c r="CR30" s="182"/>
      <c r="CS30" s="183"/>
      <c r="CT30" s="184"/>
      <c r="CU30" s="185"/>
      <c r="CV30" s="185"/>
      <c r="CW30" s="185"/>
      <c r="CX30" s="185"/>
      <c r="CY30" s="185"/>
      <c r="CZ30" s="185"/>
      <c r="DA30" s="186"/>
      <c r="DB30" s="184"/>
      <c r="DC30" s="185"/>
      <c r="DD30" s="185"/>
      <c r="DE30" s="185"/>
      <c r="DF30" s="185"/>
      <c r="DG30" s="185"/>
      <c r="DH30" s="185"/>
      <c r="DI30" s="186"/>
    </row>
    <row r="31" spans="1:113" ht="13.5" customHeight="1" x14ac:dyDescent="0.2">
      <c r="A31" s="171"/>
      <c r="B31" s="187"/>
      <c r="DI31" s="188"/>
    </row>
    <row r="32" spans="1:113" ht="13.5" customHeight="1" x14ac:dyDescent="0.2">
      <c r="A32" s="171"/>
      <c r="B32" s="189"/>
      <c r="C32" s="580" t="s">
        <v>585</v>
      </c>
      <c r="D32" s="580"/>
      <c r="E32" s="580"/>
      <c r="F32" s="580"/>
      <c r="G32" s="580"/>
      <c r="H32" s="580"/>
      <c r="I32" s="580"/>
      <c r="J32" s="580"/>
      <c r="K32" s="580"/>
      <c r="L32" s="580"/>
      <c r="M32" s="580"/>
      <c r="N32" s="580"/>
      <c r="O32" s="580"/>
      <c r="P32" s="580"/>
      <c r="Q32" s="580"/>
      <c r="R32" s="580"/>
      <c r="S32" s="580"/>
      <c r="U32" s="421" t="s">
        <v>157</v>
      </c>
      <c r="V32" s="421"/>
      <c r="W32" s="421"/>
      <c r="X32" s="421"/>
      <c r="Y32" s="421"/>
      <c r="Z32" s="421"/>
      <c r="AA32" s="421"/>
      <c r="AB32" s="421"/>
      <c r="AC32" s="421"/>
      <c r="AD32" s="421"/>
      <c r="AE32" s="421"/>
      <c r="AF32" s="421"/>
      <c r="AG32" s="421"/>
      <c r="AH32" s="421"/>
      <c r="AI32" s="421"/>
      <c r="AJ32" s="421"/>
      <c r="AK32" s="421"/>
      <c r="AM32" s="421" t="s">
        <v>158</v>
      </c>
      <c r="AN32" s="421"/>
      <c r="AO32" s="421"/>
      <c r="AP32" s="421"/>
      <c r="AQ32" s="421"/>
      <c r="AR32" s="421"/>
      <c r="AS32" s="421"/>
      <c r="AT32" s="421"/>
      <c r="AU32" s="421"/>
      <c r="AV32" s="421"/>
      <c r="AW32" s="421"/>
      <c r="AX32" s="421"/>
      <c r="AY32" s="421"/>
      <c r="AZ32" s="421"/>
      <c r="BA32" s="421"/>
      <c r="BB32" s="421"/>
      <c r="BC32" s="421"/>
      <c r="BE32" s="421" t="s">
        <v>159</v>
      </c>
      <c r="BF32" s="421"/>
      <c r="BG32" s="421"/>
      <c r="BH32" s="421"/>
      <c r="BI32" s="421"/>
      <c r="BJ32" s="421"/>
      <c r="BK32" s="421"/>
      <c r="BL32" s="421"/>
      <c r="BM32" s="421"/>
      <c r="BN32" s="421"/>
      <c r="BO32" s="421"/>
      <c r="BP32" s="421"/>
      <c r="BQ32" s="421"/>
      <c r="BR32" s="421"/>
      <c r="BS32" s="421"/>
      <c r="BT32" s="421"/>
      <c r="BU32" s="421"/>
      <c r="BW32" s="421" t="s">
        <v>160</v>
      </c>
      <c r="BX32" s="421"/>
      <c r="BY32" s="421"/>
      <c r="BZ32" s="421"/>
      <c r="CA32" s="421"/>
      <c r="CB32" s="421"/>
      <c r="CC32" s="421"/>
      <c r="CD32" s="421"/>
      <c r="CE32" s="421"/>
      <c r="CF32" s="421"/>
      <c r="CG32" s="421"/>
      <c r="CH32" s="421"/>
      <c r="CI32" s="421"/>
      <c r="CJ32" s="421"/>
      <c r="CK32" s="421"/>
      <c r="CL32" s="421"/>
      <c r="CM32" s="421"/>
      <c r="CO32" s="421" t="s">
        <v>161</v>
      </c>
      <c r="CP32" s="421"/>
      <c r="CQ32" s="421"/>
      <c r="CR32" s="421"/>
      <c r="CS32" s="421"/>
      <c r="CT32" s="421"/>
      <c r="CU32" s="421"/>
      <c r="CV32" s="421"/>
      <c r="CW32" s="421"/>
      <c r="CX32" s="421"/>
      <c r="CY32" s="421"/>
      <c r="CZ32" s="421"/>
      <c r="DA32" s="421"/>
      <c r="DB32" s="421"/>
      <c r="DC32" s="421"/>
      <c r="DD32" s="421"/>
      <c r="DE32" s="421"/>
      <c r="DI32" s="188"/>
    </row>
    <row r="33" spans="1:113" ht="13.5" customHeight="1" x14ac:dyDescent="0.2">
      <c r="A33" s="171"/>
      <c r="B33" s="189"/>
      <c r="C33" s="441" t="s">
        <v>586</v>
      </c>
      <c r="D33" s="441"/>
      <c r="E33" s="406" t="s">
        <v>587</v>
      </c>
      <c r="F33" s="406"/>
      <c r="G33" s="406"/>
      <c r="H33" s="406"/>
      <c r="I33" s="406"/>
      <c r="J33" s="406"/>
      <c r="K33" s="406"/>
      <c r="L33" s="406"/>
      <c r="M33" s="406"/>
      <c r="N33" s="406"/>
      <c r="O33" s="406"/>
      <c r="P33" s="406"/>
      <c r="Q33" s="406"/>
      <c r="R33" s="406"/>
      <c r="S33" s="406"/>
      <c r="T33" s="342"/>
      <c r="U33" s="441" t="s">
        <v>586</v>
      </c>
      <c r="V33" s="441"/>
      <c r="W33" s="406" t="s">
        <v>587</v>
      </c>
      <c r="X33" s="406"/>
      <c r="Y33" s="406"/>
      <c r="Z33" s="406"/>
      <c r="AA33" s="406"/>
      <c r="AB33" s="406"/>
      <c r="AC33" s="406"/>
      <c r="AD33" s="406"/>
      <c r="AE33" s="406"/>
      <c r="AF33" s="406"/>
      <c r="AG33" s="406"/>
      <c r="AH33" s="406"/>
      <c r="AI33" s="406"/>
      <c r="AJ33" s="406"/>
      <c r="AK33" s="406"/>
      <c r="AL33" s="342"/>
      <c r="AM33" s="441" t="s">
        <v>586</v>
      </c>
      <c r="AN33" s="441"/>
      <c r="AO33" s="406" t="s">
        <v>587</v>
      </c>
      <c r="AP33" s="406"/>
      <c r="AQ33" s="406"/>
      <c r="AR33" s="406"/>
      <c r="AS33" s="406"/>
      <c r="AT33" s="406"/>
      <c r="AU33" s="406"/>
      <c r="AV33" s="406"/>
      <c r="AW33" s="406"/>
      <c r="AX33" s="406"/>
      <c r="AY33" s="406"/>
      <c r="AZ33" s="406"/>
      <c r="BA33" s="406"/>
      <c r="BB33" s="406"/>
      <c r="BC33" s="406"/>
      <c r="BD33" s="346"/>
      <c r="BE33" s="406" t="s">
        <v>162</v>
      </c>
      <c r="BF33" s="406"/>
      <c r="BG33" s="406" t="s">
        <v>163</v>
      </c>
      <c r="BH33" s="406"/>
      <c r="BI33" s="406"/>
      <c r="BJ33" s="406"/>
      <c r="BK33" s="406"/>
      <c r="BL33" s="406"/>
      <c r="BM33" s="406"/>
      <c r="BN33" s="406"/>
      <c r="BO33" s="406"/>
      <c r="BP33" s="406"/>
      <c r="BQ33" s="406"/>
      <c r="BR33" s="406"/>
      <c r="BS33" s="406"/>
      <c r="BT33" s="406"/>
      <c r="BU33" s="406"/>
      <c r="BV33" s="346"/>
      <c r="BW33" s="441" t="s">
        <v>162</v>
      </c>
      <c r="BX33" s="441"/>
      <c r="BY33" s="406" t="s">
        <v>588</v>
      </c>
      <c r="BZ33" s="406"/>
      <c r="CA33" s="406"/>
      <c r="CB33" s="406"/>
      <c r="CC33" s="406"/>
      <c r="CD33" s="406"/>
      <c r="CE33" s="406"/>
      <c r="CF33" s="406"/>
      <c r="CG33" s="406"/>
      <c r="CH33" s="406"/>
      <c r="CI33" s="406"/>
      <c r="CJ33" s="406"/>
      <c r="CK33" s="406"/>
      <c r="CL33" s="406"/>
      <c r="CM33" s="406"/>
      <c r="CN33" s="342"/>
      <c r="CO33" s="441" t="s">
        <v>586</v>
      </c>
      <c r="CP33" s="441"/>
      <c r="CQ33" s="406" t="s">
        <v>164</v>
      </c>
      <c r="CR33" s="406"/>
      <c r="CS33" s="406"/>
      <c r="CT33" s="406"/>
      <c r="CU33" s="406"/>
      <c r="CV33" s="406"/>
      <c r="CW33" s="406"/>
      <c r="CX33" s="406"/>
      <c r="CY33" s="406"/>
      <c r="CZ33" s="406"/>
      <c r="DA33" s="406"/>
      <c r="DB33" s="406"/>
      <c r="DC33" s="406"/>
      <c r="DD33" s="406"/>
      <c r="DE33" s="406"/>
      <c r="DF33" s="342"/>
      <c r="DG33" s="606" t="s">
        <v>589</v>
      </c>
      <c r="DH33" s="606"/>
      <c r="DI33" s="343"/>
    </row>
    <row r="34" spans="1:113" ht="32.25" customHeight="1" x14ac:dyDescent="0.2">
      <c r="A34" s="171"/>
      <c r="B34" s="189"/>
      <c r="C34" s="607">
        <f>IF(E34="","",1)</f>
        <v>1</v>
      </c>
      <c r="D34" s="607"/>
      <c r="E34" s="608" t="str">
        <f>IF('[1]各会計、関係団体の財政状況及び健全化判断比率'!B7="","",'[1]各会計、関係団体の財政状況及び健全化判断比率'!B7)</f>
        <v>一般会計</v>
      </c>
      <c r="F34" s="608"/>
      <c r="G34" s="608"/>
      <c r="H34" s="608"/>
      <c r="I34" s="608"/>
      <c r="J34" s="608"/>
      <c r="K34" s="608"/>
      <c r="L34" s="608"/>
      <c r="M34" s="608"/>
      <c r="N34" s="608"/>
      <c r="O34" s="608"/>
      <c r="P34" s="608"/>
      <c r="Q34" s="608"/>
      <c r="R34" s="608"/>
      <c r="S34" s="608"/>
      <c r="T34" s="171"/>
      <c r="U34" s="607">
        <f>IF(W34="","",MAX(C34:D43)+1)</f>
        <v>2</v>
      </c>
      <c r="V34" s="607"/>
      <c r="W34" s="608" t="str">
        <f>IF('[1]各会計、関係団体の財政状況及び健全化判断比率'!B28="","",'[1]各会計、関係団体の財政状況及び健全化判断比率'!B28)</f>
        <v>国民健康保険特別会計</v>
      </c>
      <c r="X34" s="608"/>
      <c r="Y34" s="608"/>
      <c r="Z34" s="608"/>
      <c r="AA34" s="608"/>
      <c r="AB34" s="608"/>
      <c r="AC34" s="608"/>
      <c r="AD34" s="608"/>
      <c r="AE34" s="608"/>
      <c r="AF34" s="608"/>
      <c r="AG34" s="608"/>
      <c r="AH34" s="608"/>
      <c r="AI34" s="608"/>
      <c r="AJ34" s="608"/>
      <c r="AK34" s="608"/>
      <c r="AL34" s="171"/>
      <c r="AM34" s="607">
        <f>IF(AO34="","",MAX(C34:D43,U34:V43)+1)</f>
        <v>6</v>
      </c>
      <c r="AN34" s="607"/>
      <c r="AO34" s="608" t="str">
        <f>IF('[1]各会計、関係団体の財政状況及び健全化判断比率'!B32="","",'[1]各会計、関係団体の財政状況及び健全化判断比率'!B32)</f>
        <v>水道事業会計</v>
      </c>
      <c r="AP34" s="608"/>
      <c r="AQ34" s="608"/>
      <c r="AR34" s="608"/>
      <c r="AS34" s="608"/>
      <c r="AT34" s="608"/>
      <c r="AU34" s="608"/>
      <c r="AV34" s="608"/>
      <c r="AW34" s="608"/>
      <c r="AX34" s="608"/>
      <c r="AY34" s="608"/>
      <c r="AZ34" s="608"/>
      <c r="BA34" s="608"/>
      <c r="BB34" s="608"/>
      <c r="BC34" s="608"/>
      <c r="BD34" s="171"/>
      <c r="BE34" s="607">
        <f>IF(BG34="","",MAX(C34:D43,U34:V43,AM34:AN43)+1)</f>
        <v>7</v>
      </c>
      <c r="BF34" s="607"/>
      <c r="BG34" s="608" t="str">
        <f>IF('[1]各会計、関係団体の財政状況及び健全化判断比率'!B33="","",'[1]各会計、関係団体の財政状況及び健全化判断比率'!B33)</f>
        <v>公共下水道事業特別会計</v>
      </c>
      <c r="BH34" s="608"/>
      <c r="BI34" s="608"/>
      <c r="BJ34" s="608"/>
      <c r="BK34" s="608"/>
      <c r="BL34" s="608"/>
      <c r="BM34" s="608"/>
      <c r="BN34" s="608"/>
      <c r="BO34" s="608"/>
      <c r="BP34" s="608"/>
      <c r="BQ34" s="608"/>
      <c r="BR34" s="608"/>
      <c r="BS34" s="608"/>
      <c r="BT34" s="608"/>
      <c r="BU34" s="608"/>
      <c r="BV34" s="171"/>
      <c r="BW34" s="607" t="str">
        <f>IF(BY34="","",MAX(C34:D43,U34:V43,AM34:AN43,BE34:BF43)+1)</f>
        <v/>
      </c>
      <c r="BX34" s="607"/>
      <c r="BY34" s="608" t="str">
        <f>IF('[1]各会計、関係団体の財政状況及び健全化判断比率'!B68="","",'[1]各会計、関係団体の財政状況及び健全化判断比率'!B68)</f>
        <v/>
      </c>
      <c r="BZ34" s="608"/>
      <c r="CA34" s="608"/>
      <c r="CB34" s="608"/>
      <c r="CC34" s="608"/>
      <c r="CD34" s="608"/>
      <c r="CE34" s="608"/>
      <c r="CF34" s="608"/>
      <c r="CG34" s="608"/>
      <c r="CH34" s="608"/>
      <c r="CI34" s="608"/>
      <c r="CJ34" s="608"/>
      <c r="CK34" s="608"/>
      <c r="CL34" s="608"/>
      <c r="CM34" s="608"/>
      <c r="CN34" s="171"/>
      <c r="CO34" s="607" t="str">
        <f>IF(CQ34="","",MAX(C34:D43,U34:V43,AM34:AN43,BE34:BF43,BW34:BX43)+1)</f>
        <v/>
      </c>
      <c r="CP34" s="607"/>
      <c r="CQ34" s="608" t="str">
        <f>IF('[1]各会計、関係団体の財政状況及び健全化判断比率'!BS7="","",'[1]各会計、関係団体の財政状況及び健全化判断比率'!BS7)</f>
        <v/>
      </c>
      <c r="CR34" s="608"/>
      <c r="CS34" s="608"/>
      <c r="CT34" s="608"/>
      <c r="CU34" s="608"/>
      <c r="CV34" s="608"/>
      <c r="CW34" s="608"/>
      <c r="CX34" s="608"/>
      <c r="CY34" s="608"/>
      <c r="CZ34" s="608"/>
      <c r="DA34" s="608"/>
      <c r="DB34" s="608"/>
      <c r="DC34" s="608"/>
      <c r="DD34" s="608"/>
      <c r="DE34" s="608"/>
      <c r="DG34" s="609" t="str">
        <f>IF('[1]各会計、関係団体の財政状況及び健全化判断比率'!BR7="","",'[1]各会計、関係団体の財政状況及び健全化判断比率'!BR7)</f>
        <v/>
      </c>
      <c r="DH34" s="609"/>
      <c r="DI34" s="343"/>
    </row>
    <row r="35" spans="1:113" ht="32.25" customHeight="1" x14ac:dyDescent="0.2">
      <c r="A35" s="171"/>
      <c r="B35" s="189"/>
      <c r="C35" s="607" t="str">
        <f>IF(E35="","",C34+1)</f>
        <v/>
      </c>
      <c r="D35" s="607"/>
      <c r="E35" s="608" t="str">
        <f>IF('[1]各会計、関係団体の財政状況及び健全化判断比率'!B8="","",'[1]各会計、関係団体の財政状況及び健全化判断比率'!B8)</f>
        <v/>
      </c>
      <c r="F35" s="608"/>
      <c r="G35" s="608"/>
      <c r="H35" s="608"/>
      <c r="I35" s="608"/>
      <c r="J35" s="608"/>
      <c r="K35" s="608"/>
      <c r="L35" s="608"/>
      <c r="M35" s="608"/>
      <c r="N35" s="608"/>
      <c r="O35" s="608"/>
      <c r="P35" s="608"/>
      <c r="Q35" s="608"/>
      <c r="R35" s="608"/>
      <c r="S35" s="608"/>
      <c r="T35" s="171"/>
      <c r="U35" s="607">
        <f>IF(W35="","",U34+1)</f>
        <v>3</v>
      </c>
      <c r="V35" s="607"/>
      <c r="W35" s="608" t="str">
        <f>IF('[1]各会計、関係団体の財政状況及び健全化判断比率'!B29="","",'[1]各会計、関係団体の財政状況及び健全化判断比率'!B29)</f>
        <v>介護保険特別会計</v>
      </c>
      <c r="X35" s="608"/>
      <c r="Y35" s="608"/>
      <c r="Z35" s="608"/>
      <c r="AA35" s="608"/>
      <c r="AB35" s="608"/>
      <c r="AC35" s="608"/>
      <c r="AD35" s="608"/>
      <c r="AE35" s="608"/>
      <c r="AF35" s="608"/>
      <c r="AG35" s="608"/>
      <c r="AH35" s="608"/>
      <c r="AI35" s="608"/>
      <c r="AJ35" s="608"/>
      <c r="AK35" s="608"/>
      <c r="AL35" s="171"/>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1"/>
      <c r="BE35" s="607">
        <f t="shared" ref="BE35:BE43" si="1">IF(BG35="","",BE34+1)</f>
        <v>8</v>
      </c>
      <c r="BF35" s="607"/>
      <c r="BG35" s="608" t="str">
        <f>IF('[1]各会計、関係団体の財政状況及び健全化判断比率'!B34="","",'[1]各会計、関係団体の財政状況及び健全化判断比率'!B34)</f>
        <v>農業集落排水事業特別会計</v>
      </c>
      <c r="BH35" s="608"/>
      <c r="BI35" s="608"/>
      <c r="BJ35" s="608"/>
      <c r="BK35" s="608"/>
      <c r="BL35" s="608"/>
      <c r="BM35" s="608"/>
      <c r="BN35" s="608"/>
      <c r="BO35" s="608"/>
      <c r="BP35" s="608"/>
      <c r="BQ35" s="608"/>
      <c r="BR35" s="608"/>
      <c r="BS35" s="608"/>
      <c r="BT35" s="608"/>
      <c r="BU35" s="608"/>
      <c r="BV35" s="171"/>
      <c r="BW35" s="607" t="str">
        <f t="shared" ref="BW35:BW43" si="2">IF(BY35="","",BW34+1)</f>
        <v/>
      </c>
      <c r="BX35" s="607"/>
      <c r="BY35" s="608" t="str">
        <f>IF('[1]各会計、関係団体の財政状況及び健全化判断比率'!B69="","",'[1]各会計、関係団体の財政状況及び健全化判断比率'!B69)</f>
        <v/>
      </c>
      <c r="BZ35" s="608"/>
      <c r="CA35" s="608"/>
      <c r="CB35" s="608"/>
      <c r="CC35" s="608"/>
      <c r="CD35" s="608"/>
      <c r="CE35" s="608"/>
      <c r="CF35" s="608"/>
      <c r="CG35" s="608"/>
      <c r="CH35" s="608"/>
      <c r="CI35" s="608"/>
      <c r="CJ35" s="608"/>
      <c r="CK35" s="608"/>
      <c r="CL35" s="608"/>
      <c r="CM35" s="608"/>
      <c r="CN35" s="171"/>
      <c r="CO35" s="607" t="str">
        <f t="shared" ref="CO35:CO43" si="3">IF(CQ35="","",CO34+1)</f>
        <v/>
      </c>
      <c r="CP35" s="607"/>
      <c r="CQ35" s="608" t="str">
        <f>IF('[1]各会計、関係団体の財政状況及び健全化判断比率'!BS8="","",'[1]各会計、関係団体の財政状況及び健全化判断比率'!BS8)</f>
        <v/>
      </c>
      <c r="CR35" s="608"/>
      <c r="CS35" s="608"/>
      <c r="CT35" s="608"/>
      <c r="CU35" s="608"/>
      <c r="CV35" s="608"/>
      <c r="CW35" s="608"/>
      <c r="CX35" s="608"/>
      <c r="CY35" s="608"/>
      <c r="CZ35" s="608"/>
      <c r="DA35" s="608"/>
      <c r="DB35" s="608"/>
      <c r="DC35" s="608"/>
      <c r="DD35" s="608"/>
      <c r="DE35" s="608"/>
      <c r="DG35" s="609" t="str">
        <f>IF('[1]各会計、関係団体の財政状況及び健全化判断比率'!BR8="","",'[1]各会計、関係団体の財政状況及び健全化判断比率'!BR8)</f>
        <v/>
      </c>
      <c r="DH35" s="609"/>
      <c r="DI35" s="343"/>
    </row>
    <row r="36" spans="1:113" ht="32.25" customHeight="1" x14ac:dyDescent="0.2">
      <c r="A36" s="171"/>
      <c r="B36" s="189"/>
      <c r="C36" s="607" t="str">
        <f>IF(E36="","",C35+1)</f>
        <v/>
      </c>
      <c r="D36" s="607"/>
      <c r="E36" s="608" t="str">
        <f>IF('[1]各会計、関係団体の財政状況及び健全化判断比率'!B9="","",'[1]各会計、関係団体の財政状況及び健全化判断比率'!B9)</f>
        <v/>
      </c>
      <c r="F36" s="608"/>
      <c r="G36" s="608"/>
      <c r="H36" s="608"/>
      <c r="I36" s="608"/>
      <c r="J36" s="608"/>
      <c r="K36" s="608"/>
      <c r="L36" s="608"/>
      <c r="M36" s="608"/>
      <c r="N36" s="608"/>
      <c r="O36" s="608"/>
      <c r="P36" s="608"/>
      <c r="Q36" s="608"/>
      <c r="R36" s="608"/>
      <c r="S36" s="608"/>
      <c r="T36" s="171"/>
      <c r="U36" s="607">
        <f t="shared" ref="U36:U43" si="4">IF(W36="","",U35+1)</f>
        <v>4</v>
      </c>
      <c r="V36" s="607"/>
      <c r="W36" s="608" t="str">
        <f>IF('[1]各会計、関係団体の財政状況及び健全化判断比率'!B30="","",'[1]各会計、関係団体の財政状況及び健全化判断比率'!B30)</f>
        <v>後期高齢者医療保険特別会計</v>
      </c>
      <c r="X36" s="608"/>
      <c r="Y36" s="608"/>
      <c r="Z36" s="608"/>
      <c r="AA36" s="608"/>
      <c r="AB36" s="608"/>
      <c r="AC36" s="608"/>
      <c r="AD36" s="608"/>
      <c r="AE36" s="608"/>
      <c r="AF36" s="608"/>
      <c r="AG36" s="608"/>
      <c r="AH36" s="608"/>
      <c r="AI36" s="608"/>
      <c r="AJ36" s="608"/>
      <c r="AK36" s="608"/>
      <c r="AL36" s="171"/>
      <c r="AM36" s="607" t="str">
        <f t="shared" si="0"/>
        <v/>
      </c>
      <c r="AN36" s="607"/>
      <c r="AO36" s="608"/>
      <c r="AP36" s="608"/>
      <c r="AQ36" s="608"/>
      <c r="AR36" s="608"/>
      <c r="AS36" s="608"/>
      <c r="AT36" s="608"/>
      <c r="AU36" s="608"/>
      <c r="AV36" s="608"/>
      <c r="AW36" s="608"/>
      <c r="AX36" s="608"/>
      <c r="AY36" s="608"/>
      <c r="AZ36" s="608"/>
      <c r="BA36" s="608"/>
      <c r="BB36" s="608"/>
      <c r="BC36" s="608"/>
      <c r="BD36" s="171"/>
      <c r="BE36" s="607" t="str">
        <f t="shared" si="1"/>
        <v/>
      </c>
      <c r="BF36" s="607"/>
      <c r="BG36" s="608"/>
      <c r="BH36" s="608"/>
      <c r="BI36" s="608"/>
      <c r="BJ36" s="608"/>
      <c r="BK36" s="608"/>
      <c r="BL36" s="608"/>
      <c r="BM36" s="608"/>
      <c r="BN36" s="608"/>
      <c r="BO36" s="608"/>
      <c r="BP36" s="608"/>
      <c r="BQ36" s="608"/>
      <c r="BR36" s="608"/>
      <c r="BS36" s="608"/>
      <c r="BT36" s="608"/>
      <c r="BU36" s="608"/>
      <c r="BV36" s="171"/>
      <c r="BW36" s="607" t="str">
        <f t="shared" si="2"/>
        <v/>
      </c>
      <c r="BX36" s="607"/>
      <c r="BY36" s="608" t="str">
        <f>IF('[1]各会計、関係団体の財政状況及び健全化判断比率'!B70="","",'[1]各会計、関係団体の財政状況及び健全化判断比率'!B70)</f>
        <v/>
      </c>
      <c r="BZ36" s="608"/>
      <c r="CA36" s="608"/>
      <c r="CB36" s="608"/>
      <c r="CC36" s="608"/>
      <c r="CD36" s="608"/>
      <c r="CE36" s="608"/>
      <c r="CF36" s="608"/>
      <c r="CG36" s="608"/>
      <c r="CH36" s="608"/>
      <c r="CI36" s="608"/>
      <c r="CJ36" s="608"/>
      <c r="CK36" s="608"/>
      <c r="CL36" s="608"/>
      <c r="CM36" s="608"/>
      <c r="CN36" s="171"/>
      <c r="CO36" s="607" t="str">
        <f t="shared" si="3"/>
        <v/>
      </c>
      <c r="CP36" s="607"/>
      <c r="CQ36" s="608" t="str">
        <f>IF('[1]各会計、関係団体の財政状況及び健全化判断比率'!BS9="","",'[1]各会計、関係団体の財政状況及び健全化判断比率'!BS9)</f>
        <v/>
      </c>
      <c r="CR36" s="608"/>
      <c r="CS36" s="608"/>
      <c r="CT36" s="608"/>
      <c r="CU36" s="608"/>
      <c r="CV36" s="608"/>
      <c r="CW36" s="608"/>
      <c r="CX36" s="608"/>
      <c r="CY36" s="608"/>
      <c r="CZ36" s="608"/>
      <c r="DA36" s="608"/>
      <c r="DB36" s="608"/>
      <c r="DC36" s="608"/>
      <c r="DD36" s="608"/>
      <c r="DE36" s="608"/>
      <c r="DG36" s="609" t="str">
        <f>IF('[1]各会計、関係団体の財政状況及び健全化判断比率'!BR9="","",'[1]各会計、関係団体の財政状況及び健全化判断比率'!BR9)</f>
        <v/>
      </c>
      <c r="DH36" s="609"/>
      <c r="DI36" s="343"/>
    </row>
    <row r="37" spans="1:113" ht="32.25" customHeight="1" x14ac:dyDescent="0.2">
      <c r="A37" s="171"/>
      <c r="B37" s="189"/>
      <c r="C37" s="607" t="str">
        <f>IF(E37="","",C36+1)</f>
        <v/>
      </c>
      <c r="D37" s="607"/>
      <c r="E37" s="608" t="str">
        <f>IF('[1]各会計、関係団体の財政状況及び健全化判断比率'!B10="","",'[1]各会計、関係団体の財政状況及び健全化判断比率'!B10)</f>
        <v/>
      </c>
      <c r="F37" s="608"/>
      <c r="G37" s="608"/>
      <c r="H37" s="608"/>
      <c r="I37" s="608"/>
      <c r="J37" s="608"/>
      <c r="K37" s="608"/>
      <c r="L37" s="608"/>
      <c r="M37" s="608"/>
      <c r="N37" s="608"/>
      <c r="O37" s="608"/>
      <c r="P37" s="608"/>
      <c r="Q37" s="608"/>
      <c r="R37" s="608"/>
      <c r="S37" s="608"/>
      <c r="T37" s="171"/>
      <c r="U37" s="607">
        <f t="shared" si="4"/>
        <v>5</v>
      </c>
      <c r="V37" s="607"/>
      <c r="W37" s="608" t="str">
        <f>IF('[1]各会計、関係団体の財政状況及び健全化判断比率'!B31="","",'[1]各会計、関係団体の財政状況及び健全化判断比率'!B31)</f>
        <v>介護サービス事業特別会計</v>
      </c>
      <c r="X37" s="608"/>
      <c r="Y37" s="608"/>
      <c r="Z37" s="608"/>
      <c r="AA37" s="608"/>
      <c r="AB37" s="608"/>
      <c r="AC37" s="608"/>
      <c r="AD37" s="608"/>
      <c r="AE37" s="608"/>
      <c r="AF37" s="608"/>
      <c r="AG37" s="608"/>
      <c r="AH37" s="608"/>
      <c r="AI37" s="608"/>
      <c r="AJ37" s="608"/>
      <c r="AK37" s="608"/>
      <c r="AL37" s="171"/>
      <c r="AM37" s="607" t="str">
        <f t="shared" si="0"/>
        <v/>
      </c>
      <c r="AN37" s="607"/>
      <c r="AO37" s="608"/>
      <c r="AP37" s="608"/>
      <c r="AQ37" s="608"/>
      <c r="AR37" s="608"/>
      <c r="AS37" s="608"/>
      <c r="AT37" s="608"/>
      <c r="AU37" s="608"/>
      <c r="AV37" s="608"/>
      <c r="AW37" s="608"/>
      <c r="AX37" s="608"/>
      <c r="AY37" s="608"/>
      <c r="AZ37" s="608"/>
      <c r="BA37" s="608"/>
      <c r="BB37" s="608"/>
      <c r="BC37" s="608"/>
      <c r="BD37" s="171"/>
      <c r="BE37" s="607" t="str">
        <f t="shared" si="1"/>
        <v/>
      </c>
      <c r="BF37" s="607"/>
      <c r="BG37" s="608"/>
      <c r="BH37" s="608"/>
      <c r="BI37" s="608"/>
      <c r="BJ37" s="608"/>
      <c r="BK37" s="608"/>
      <c r="BL37" s="608"/>
      <c r="BM37" s="608"/>
      <c r="BN37" s="608"/>
      <c r="BO37" s="608"/>
      <c r="BP37" s="608"/>
      <c r="BQ37" s="608"/>
      <c r="BR37" s="608"/>
      <c r="BS37" s="608"/>
      <c r="BT37" s="608"/>
      <c r="BU37" s="608"/>
      <c r="BV37" s="171"/>
      <c r="BW37" s="607" t="str">
        <f t="shared" si="2"/>
        <v/>
      </c>
      <c r="BX37" s="607"/>
      <c r="BY37" s="608" t="str">
        <f>IF('[1]各会計、関係団体の財政状況及び健全化判断比率'!B71="","",'[1]各会計、関係団体の財政状況及び健全化判断比率'!B71)</f>
        <v/>
      </c>
      <c r="BZ37" s="608"/>
      <c r="CA37" s="608"/>
      <c r="CB37" s="608"/>
      <c r="CC37" s="608"/>
      <c r="CD37" s="608"/>
      <c r="CE37" s="608"/>
      <c r="CF37" s="608"/>
      <c r="CG37" s="608"/>
      <c r="CH37" s="608"/>
      <c r="CI37" s="608"/>
      <c r="CJ37" s="608"/>
      <c r="CK37" s="608"/>
      <c r="CL37" s="608"/>
      <c r="CM37" s="608"/>
      <c r="CN37" s="171"/>
      <c r="CO37" s="607" t="str">
        <f t="shared" si="3"/>
        <v/>
      </c>
      <c r="CP37" s="607"/>
      <c r="CQ37" s="608" t="str">
        <f>IF('[1]各会計、関係団体の財政状況及び健全化判断比率'!BS10="","",'[1]各会計、関係団体の財政状況及び健全化判断比率'!BS10)</f>
        <v/>
      </c>
      <c r="CR37" s="608"/>
      <c r="CS37" s="608"/>
      <c r="CT37" s="608"/>
      <c r="CU37" s="608"/>
      <c r="CV37" s="608"/>
      <c r="CW37" s="608"/>
      <c r="CX37" s="608"/>
      <c r="CY37" s="608"/>
      <c r="CZ37" s="608"/>
      <c r="DA37" s="608"/>
      <c r="DB37" s="608"/>
      <c r="DC37" s="608"/>
      <c r="DD37" s="608"/>
      <c r="DE37" s="608"/>
      <c r="DG37" s="609" t="str">
        <f>IF('[1]各会計、関係団体の財政状況及び健全化判断比率'!BR10="","",'[1]各会計、関係団体の財政状況及び健全化判断比率'!BR10)</f>
        <v/>
      </c>
      <c r="DH37" s="609"/>
      <c r="DI37" s="343"/>
    </row>
    <row r="38" spans="1:113" ht="32.25" customHeight="1" x14ac:dyDescent="0.2">
      <c r="A38" s="171"/>
      <c r="B38" s="189"/>
      <c r="C38" s="607" t="str">
        <f t="shared" ref="C38:C43" si="5">IF(E38="","",C37+1)</f>
        <v/>
      </c>
      <c r="D38" s="607"/>
      <c r="E38" s="608" t="str">
        <f>IF('[1]各会計、関係団体の財政状況及び健全化判断比率'!B11="","",'[1]各会計、関係団体の財政状況及び健全化判断比率'!B11)</f>
        <v/>
      </c>
      <c r="F38" s="608"/>
      <c r="G38" s="608"/>
      <c r="H38" s="608"/>
      <c r="I38" s="608"/>
      <c r="J38" s="608"/>
      <c r="K38" s="608"/>
      <c r="L38" s="608"/>
      <c r="M38" s="608"/>
      <c r="N38" s="608"/>
      <c r="O38" s="608"/>
      <c r="P38" s="608"/>
      <c r="Q38" s="608"/>
      <c r="R38" s="608"/>
      <c r="S38" s="608"/>
      <c r="T38" s="171"/>
      <c r="U38" s="607" t="str">
        <f t="shared" si="4"/>
        <v/>
      </c>
      <c r="V38" s="607"/>
      <c r="W38" s="608"/>
      <c r="X38" s="608"/>
      <c r="Y38" s="608"/>
      <c r="Z38" s="608"/>
      <c r="AA38" s="608"/>
      <c r="AB38" s="608"/>
      <c r="AC38" s="608"/>
      <c r="AD38" s="608"/>
      <c r="AE38" s="608"/>
      <c r="AF38" s="608"/>
      <c r="AG38" s="608"/>
      <c r="AH38" s="608"/>
      <c r="AI38" s="608"/>
      <c r="AJ38" s="608"/>
      <c r="AK38" s="608"/>
      <c r="AL38" s="171"/>
      <c r="AM38" s="607" t="str">
        <f t="shared" si="0"/>
        <v/>
      </c>
      <c r="AN38" s="607"/>
      <c r="AO38" s="608"/>
      <c r="AP38" s="608"/>
      <c r="AQ38" s="608"/>
      <c r="AR38" s="608"/>
      <c r="AS38" s="608"/>
      <c r="AT38" s="608"/>
      <c r="AU38" s="608"/>
      <c r="AV38" s="608"/>
      <c r="AW38" s="608"/>
      <c r="AX38" s="608"/>
      <c r="AY38" s="608"/>
      <c r="AZ38" s="608"/>
      <c r="BA38" s="608"/>
      <c r="BB38" s="608"/>
      <c r="BC38" s="608"/>
      <c r="BD38" s="171"/>
      <c r="BE38" s="607" t="str">
        <f t="shared" si="1"/>
        <v/>
      </c>
      <c r="BF38" s="607"/>
      <c r="BG38" s="608"/>
      <c r="BH38" s="608"/>
      <c r="BI38" s="608"/>
      <c r="BJ38" s="608"/>
      <c r="BK38" s="608"/>
      <c r="BL38" s="608"/>
      <c r="BM38" s="608"/>
      <c r="BN38" s="608"/>
      <c r="BO38" s="608"/>
      <c r="BP38" s="608"/>
      <c r="BQ38" s="608"/>
      <c r="BR38" s="608"/>
      <c r="BS38" s="608"/>
      <c r="BT38" s="608"/>
      <c r="BU38" s="608"/>
      <c r="BV38" s="171"/>
      <c r="BW38" s="607" t="str">
        <f t="shared" si="2"/>
        <v/>
      </c>
      <c r="BX38" s="607"/>
      <c r="BY38" s="608" t="str">
        <f>IF('[1]各会計、関係団体の財政状況及び健全化判断比率'!B72="","",'[1]各会計、関係団体の財政状況及び健全化判断比率'!B72)</f>
        <v/>
      </c>
      <c r="BZ38" s="608"/>
      <c r="CA38" s="608"/>
      <c r="CB38" s="608"/>
      <c r="CC38" s="608"/>
      <c r="CD38" s="608"/>
      <c r="CE38" s="608"/>
      <c r="CF38" s="608"/>
      <c r="CG38" s="608"/>
      <c r="CH38" s="608"/>
      <c r="CI38" s="608"/>
      <c r="CJ38" s="608"/>
      <c r="CK38" s="608"/>
      <c r="CL38" s="608"/>
      <c r="CM38" s="608"/>
      <c r="CN38" s="171"/>
      <c r="CO38" s="607" t="str">
        <f t="shared" si="3"/>
        <v/>
      </c>
      <c r="CP38" s="607"/>
      <c r="CQ38" s="608" t="str">
        <f>IF('[1]各会計、関係団体の財政状況及び健全化判断比率'!BS11="","",'[1]各会計、関係団体の財政状況及び健全化判断比率'!BS11)</f>
        <v/>
      </c>
      <c r="CR38" s="608"/>
      <c r="CS38" s="608"/>
      <c r="CT38" s="608"/>
      <c r="CU38" s="608"/>
      <c r="CV38" s="608"/>
      <c r="CW38" s="608"/>
      <c r="CX38" s="608"/>
      <c r="CY38" s="608"/>
      <c r="CZ38" s="608"/>
      <c r="DA38" s="608"/>
      <c r="DB38" s="608"/>
      <c r="DC38" s="608"/>
      <c r="DD38" s="608"/>
      <c r="DE38" s="608"/>
      <c r="DG38" s="609" t="str">
        <f>IF('[1]各会計、関係団体の財政状況及び健全化判断比率'!BR11="","",'[1]各会計、関係団体の財政状況及び健全化判断比率'!BR11)</f>
        <v/>
      </c>
      <c r="DH38" s="609"/>
      <c r="DI38" s="343"/>
    </row>
    <row r="39" spans="1:113" ht="32.25" customHeight="1" x14ac:dyDescent="0.2">
      <c r="A39" s="171"/>
      <c r="B39" s="189"/>
      <c r="C39" s="607" t="str">
        <f t="shared" si="5"/>
        <v/>
      </c>
      <c r="D39" s="607"/>
      <c r="E39" s="608" t="str">
        <f>IF('[1]各会計、関係団体の財政状況及び健全化判断比率'!B12="","",'[1]各会計、関係団体の財政状況及び健全化判断比率'!B12)</f>
        <v/>
      </c>
      <c r="F39" s="608"/>
      <c r="G39" s="608"/>
      <c r="H39" s="608"/>
      <c r="I39" s="608"/>
      <c r="J39" s="608"/>
      <c r="K39" s="608"/>
      <c r="L39" s="608"/>
      <c r="M39" s="608"/>
      <c r="N39" s="608"/>
      <c r="O39" s="608"/>
      <c r="P39" s="608"/>
      <c r="Q39" s="608"/>
      <c r="R39" s="608"/>
      <c r="S39" s="608"/>
      <c r="T39" s="171"/>
      <c r="U39" s="607" t="str">
        <f t="shared" si="4"/>
        <v/>
      </c>
      <c r="V39" s="607"/>
      <c r="W39" s="608"/>
      <c r="X39" s="608"/>
      <c r="Y39" s="608"/>
      <c r="Z39" s="608"/>
      <c r="AA39" s="608"/>
      <c r="AB39" s="608"/>
      <c r="AC39" s="608"/>
      <c r="AD39" s="608"/>
      <c r="AE39" s="608"/>
      <c r="AF39" s="608"/>
      <c r="AG39" s="608"/>
      <c r="AH39" s="608"/>
      <c r="AI39" s="608"/>
      <c r="AJ39" s="608"/>
      <c r="AK39" s="608"/>
      <c r="AL39" s="171"/>
      <c r="AM39" s="607" t="str">
        <f t="shared" si="0"/>
        <v/>
      </c>
      <c r="AN39" s="607"/>
      <c r="AO39" s="608"/>
      <c r="AP39" s="608"/>
      <c r="AQ39" s="608"/>
      <c r="AR39" s="608"/>
      <c r="AS39" s="608"/>
      <c r="AT39" s="608"/>
      <c r="AU39" s="608"/>
      <c r="AV39" s="608"/>
      <c r="AW39" s="608"/>
      <c r="AX39" s="608"/>
      <c r="AY39" s="608"/>
      <c r="AZ39" s="608"/>
      <c r="BA39" s="608"/>
      <c r="BB39" s="608"/>
      <c r="BC39" s="608"/>
      <c r="BD39" s="171"/>
      <c r="BE39" s="607" t="str">
        <f t="shared" si="1"/>
        <v/>
      </c>
      <c r="BF39" s="607"/>
      <c r="BG39" s="608"/>
      <c r="BH39" s="608"/>
      <c r="BI39" s="608"/>
      <c r="BJ39" s="608"/>
      <c r="BK39" s="608"/>
      <c r="BL39" s="608"/>
      <c r="BM39" s="608"/>
      <c r="BN39" s="608"/>
      <c r="BO39" s="608"/>
      <c r="BP39" s="608"/>
      <c r="BQ39" s="608"/>
      <c r="BR39" s="608"/>
      <c r="BS39" s="608"/>
      <c r="BT39" s="608"/>
      <c r="BU39" s="608"/>
      <c r="BV39" s="171"/>
      <c r="BW39" s="607" t="str">
        <f t="shared" si="2"/>
        <v/>
      </c>
      <c r="BX39" s="607"/>
      <c r="BY39" s="608" t="str">
        <f>IF('[1]各会計、関係団体の財政状況及び健全化判断比率'!B73="","",'[1]各会計、関係団体の財政状況及び健全化判断比率'!B73)</f>
        <v/>
      </c>
      <c r="BZ39" s="608"/>
      <c r="CA39" s="608"/>
      <c r="CB39" s="608"/>
      <c r="CC39" s="608"/>
      <c r="CD39" s="608"/>
      <c r="CE39" s="608"/>
      <c r="CF39" s="608"/>
      <c r="CG39" s="608"/>
      <c r="CH39" s="608"/>
      <c r="CI39" s="608"/>
      <c r="CJ39" s="608"/>
      <c r="CK39" s="608"/>
      <c r="CL39" s="608"/>
      <c r="CM39" s="608"/>
      <c r="CN39" s="171"/>
      <c r="CO39" s="607" t="str">
        <f t="shared" si="3"/>
        <v/>
      </c>
      <c r="CP39" s="607"/>
      <c r="CQ39" s="608" t="str">
        <f>IF('[1]各会計、関係団体の財政状況及び健全化判断比率'!BS12="","",'[1]各会計、関係団体の財政状況及び健全化判断比率'!BS12)</f>
        <v/>
      </c>
      <c r="CR39" s="608"/>
      <c r="CS39" s="608"/>
      <c r="CT39" s="608"/>
      <c r="CU39" s="608"/>
      <c r="CV39" s="608"/>
      <c r="CW39" s="608"/>
      <c r="CX39" s="608"/>
      <c r="CY39" s="608"/>
      <c r="CZ39" s="608"/>
      <c r="DA39" s="608"/>
      <c r="DB39" s="608"/>
      <c r="DC39" s="608"/>
      <c r="DD39" s="608"/>
      <c r="DE39" s="608"/>
      <c r="DG39" s="609" t="str">
        <f>IF('[1]各会計、関係団体の財政状況及び健全化判断比率'!BR12="","",'[1]各会計、関係団体の財政状況及び健全化判断比率'!BR12)</f>
        <v/>
      </c>
      <c r="DH39" s="609"/>
      <c r="DI39" s="343"/>
    </row>
    <row r="40" spans="1:113" ht="32.25" customHeight="1" x14ac:dyDescent="0.2">
      <c r="A40" s="171"/>
      <c r="B40" s="189"/>
      <c r="C40" s="607" t="str">
        <f t="shared" si="5"/>
        <v/>
      </c>
      <c r="D40" s="607"/>
      <c r="E40" s="608" t="str">
        <f>IF('[1]各会計、関係団体の財政状況及び健全化判断比率'!B13="","",'[1]各会計、関係団体の財政状況及び健全化判断比率'!B13)</f>
        <v/>
      </c>
      <c r="F40" s="608"/>
      <c r="G40" s="608"/>
      <c r="H40" s="608"/>
      <c r="I40" s="608"/>
      <c r="J40" s="608"/>
      <c r="K40" s="608"/>
      <c r="L40" s="608"/>
      <c r="M40" s="608"/>
      <c r="N40" s="608"/>
      <c r="O40" s="608"/>
      <c r="P40" s="608"/>
      <c r="Q40" s="608"/>
      <c r="R40" s="608"/>
      <c r="S40" s="608"/>
      <c r="T40" s="171"/>
      <c r="U40" s="607" t="str">
        <f t="shared" si="4"/>
        <v/>
      </c>
      <c r="V40" s="607"/>
      <c r="W40" s="608"/>
      <c r="X40" s="608"/>
      <c r="Y40" s="608"/>
      <c r="Z40" s="608"/>
      <c r="AA40" s="608"/>
      <c r="AB40" s="608"/>
      <c r="AC40" s="608"/>
      <c r="AD40" s="608"/>
      <c r="AE40" s="608"/>
      <c r="AF40" s="608"/>
      <c r="AG40" s="608"/>
      <c r="AH40" s="608"/>
      <c r="AI40" s="608"/>
      <c r="AJ40" s="608"/>
      <c r="AK40" s="608"/>
      <c r="AL40" s="171"/>
      <c r="AM40" s="607" t="str">
        <f t="shared" si="0"/>
        <v/>
      </c>
      <c r="AN40" s="607"/>
      <c r="AO40" s="608"/>
      <c r="AP40" s="608"/>
      <c r="AQ40" s="608"/>
      <c r="AR40" s="608"/>
      <c r="AS40" s="608"/>
      <c r="AT40" s="608"/>
      <c r="AU40" s="608"/>
      <c r="AV40" s="608"/>
      <c r="AW40" s="608"/>
      <c r="AX40" s="608"/>
      <c r="AY40" s="608"/>
      <c r="AZ40" s="608"/>
      <c r="BA40" s="608"/>
      <c r="BB40" s="608"/>
      <c r="BC40" s="608"/>
      <c r="BD40" s="171"/>
      <c r="BE40" s="607" t="str">
        <f t="shared" si="1"/>
        <v/>
      </c>
      <c r="BF40" s="607"/>
      <c r="BG40" s="608"/>
      <c r="BH40" s="608"/>
      <c r="BI40" s="608"/>
      <c r="BJ40" s="608"/>
      <c r="BK40" s="608"/>
      <c r="BL40" s="608"/>
      <c r="BM40" s="608"/>
      <c r="BN40" s="608"/>
      <c r="BO40" s="608"/>
      <c r="BP40" s="608"/>
      <c r="BQ40" s="608"/>
      <c r="BR40" s="608"/>
      <c r="BS40" s="608"/>
      <c r="BT40" s="608"/>
      <c r="BU40" s="608"/>
      <c r="BV40" s="171"/>
      <c r="BW40" s="607" t="str">
        <f t="shared" si="2"/>
        <v/>
      </c>
      <c r="BX40" s="607"/>
      <c r="BY40" s="608" t="str">
        <f>IF('[1]各会計、関係団体の財政状況及び健全化判断比率'!B74="","",'[1]各会計、関係団体の財政状況及び健全化判断比率'!B74)</f>
        <v/>
      </c>
      <c r="BZ40" s="608"/>
      <c r="CA40" s="608"/>
      <c r="CB40" s="608"/>
      <c r="CC40" s="608"/>
      <c r="CD40" s="608"/>
      <c r="CE40" s="608"/>
      <c r="CF40" s="608"/>
      <c r="CG40" s="608"/>
      <c r="CH40" s="608"/>
      <c r="CI40" s="608"/>
      <c r="CJ40" s="608"/>
      <c r="CK40" s="608"/>
      <c r="CL40" s="608"/>
      <c r="CM40" s="608"/>
      <c r="CN40" s="171"/>
      <c r="CO40" s="607" t="str">
        <f t="shared" si="3"/>
        <v/>
      </c>
      <c r="CP40" s="607"/>
      <c r="CQ40" s="608" t="str">
        <f>IF('[1]各会計、関係団体の財政状況及び健全化判断比率'!BS13="","",'[1]各会計、関係団体の財政状況及び健全化判断比率'!BS13)</f>
        <v/>
      </c>
      <c r="CR40" s="608"/>
      <c r="CS40" s="608"/>
      <c r="CT40" s="608"/>
      <c r="CU40" s="608"/>
      <c r="CV40" s="608"/>
      <c r="CW40" s="608"/>
      <c r="CX40" s="608"/>
      <c r="CY40" s="608"/>
      <c r="CZ40" s="608"/>
      <c r="DA40" s="608"/>
      <c r="DB40" s="608"/>
      <c r="DC40" s="608"/>
      <c r="DD40" s="608"/>
      <c r="DE40" s="608"/>
      <c r="DG40" s="609" t="str">
        <f>IF('[1]各会計、関係団体の財政状況及び健全化判断比率'!BR13="","",'[1]各会計、関係団体の財政状況及び健全化判断比率'!BR13)</f>
        <v/>
      </c>
      <c r="DH40" s="609"/>
      <c r="DI40" s="343"/>
    </row>
    <row r="41" spans="1:113" ht="32.25" customHeight="1" x14ac:dyDescent="0.2">
      <c r="A41" s="171"/>
      <c r="B41" s="189"/>
      <c r="C41" s="607" t="str">
        <f t="shared" si="5"/>
        <v/>
      </c>
      <c r="D41" s="607"/>
      <c r="E41" s="608" t="str">
        <f>IF('[1]各会計、関係団体の財政状況及び健全化判断比率'!B14="","",'[1]各会計、関係団体の財政状況及び健全化判断比率'!B14)</f>
        <v/>
      </c>
      <c r="F41" s="608"/>
      <c r="G41" s="608"/>
      <c r="H41" s="608"/>
      <c r="I41" s="608"/>
      <c r="J41" s="608"/>
      <c r="K41" s="608"/>
      <c r="L41" s="608"/>
      <c r="M41" s="608"/>
      <c r="N41" s="608"/>
      <c r="O41" s="608"/>
      <c r="P41" s="608"/>
      <c r="Q41" s="608"/>
      <c r="R41" s="608"/>
      <c r="S41" s="608"/>
      <c r="T41" s="171"/>
      <c r="U41" s="607" t="str">
        <f t="shared" si="4"/>
        <v/>
      </c>
      <c r="V41" s="607"/>
      <c r="W41" s="608"/>
      <c r="X41" s="608"/>
      <c r="Y41" s="608"/>
      <c r="Z41" s="608"/>
      <c r="AA41" s="608"/>
      <c r="AB41" s="608"/>
      <c r="AC41" s="608"/>
      <c r="AD41" s="608"/>
      <c r="AE41" s="608"/>
      <c r="AF41" s="608"/>
      <c r="AG41" s="608"/>
      <c r="AH41" s="608"/>
      <c r="AI41" s="608"/>
      <c r="AJ41" s="608"/>
      <c r="AK41" s="608"/>
      <c r="AL41" s="171"/>
      <c r="AM41" s="607" t="str">
        <f t="shared" si="0"/>
        <v/>
      </c>
      <c r="AN41" s="607"/>
      <c r="AO41" s="608"/>
      <c r="AP41" s="608"/>
      <c r="AQ41" s="608"/>
      <c r="AR41" s="608"/>
      <c r="AS41" s="608"/>
      <c r="AT41" s="608"/>
      <c r="AU41" s="608"/>
      <c r="AV41" s="608"/>
      <c r="AW41" s="608"/>
      <c r="AX41" s="608"/>
      <c r="AY41" s="608"/>
      <c r="AZ41" s="608"/>
      <c r="BA41" s="608"/>
      <c r="BB41" s="608"/>
      <c r="BC41" s="608"/>
      <c r="BD41" s="171"/>
      <c r="BE41" s="607" t="str">
        <f t="shared" si="1"/>
        <v/>
      </c>
      <c r="BF41" s="607"/>
      <c r="BG41" s="608"/>
      <c r="BH41" s="608"/>
      <c r="BI41" s="608"/>
      <c r="BJ41" s="608"/>
      <c r="BK41" s="608"/>
      <c r="BL41" s="608"/>
      <c r="BM41" s="608"/>
      <c r="BN41" s="608"/>
      <c r="BO41" s="608"/>
      <c r="BP41" s="608"/>
      <c r="BQ41" s="608"/>
      <c r="BR41" s="608"/>
      <c r="BS41" s="608"/>
      <c r="BT41" s="608"/>
      <c r="BU41" s="608"/>
      <c r="BV41" s="171"/>
      <c r="BW41" s="607" t="str">
        <f t="shared" si="2"/>
        <v/>
      </c>
      <c r="BX41" s="607"/>
      <c r="BY41" s="608" t="str">
        <f>IF('[1]各会計、関係団体の財政状況及び健全化判断比率'!B75="","",'[1]各会計、関係団体の財政状況及び健全化判断比率'!B75)</f>
        <v/>
      </c>
      <c r="BZ41" s="608"/>
      <c r="CA41" s="608"/>
      <c r="CB41" s="608"/>
      <c r="CC41" s="608"/>
      <c r="CD41" s="608"/>
      <c r="CE41" s="608"/>
      <c r="CF41" s="608"/>
      <c r="CG41" s="608"/>
      <c r="CH41" s="608"/>
      <c r="CI41" s="608"/>
      <c r="CJ41" s="608"/>
      <c r="CK41" s="608"/>
      <c r="CL41" s="608"/>
      <c r="CM41" s="608"/>
      <c r="CN41" s="171"/>
      <c r="CO41" s="607" t="str">
        <f t="shared" si="3"/>
        <v/>
      </c>
      <c r="CP41" s="607"/>
      <c r="CQ41" s="608" t="str">
        <f>IF('[1]各会計、関係団体の財政状況及び健全化判断比率'!BS14="","",'[1]各会計、関係団体の財政状況及び健全化判断比率'!BS14)</f>
        <v/>
      </c>
      <c r="CR41" s="608"/>
      <c r="CS41" s="608"/>
      <c r="CT41" s="608"/>
      <c r="CU41" s="608"/>
      <c r="CV41" s="608"/>
      <c r="CW41" s="608"/>
      <c r="CX41" s="608"/>
      <c r="CY41" s="608"/>
      <c r="CZ41" s="608"/>
      <c r="DA41" s="608"/>
      <c r="DB41" s="608"/>
      <c r="DC41" s="608"/>
      <c r="DD41" s="608"/>
      <c r="DE41" s="608"/>
      <c r="DG41" s="609" t="str">
        <f>IF('[1]各会計、関係団体の財政状況及び健全化判断比率'!BR14="","",'[1]各会計、関係団体の財政状況及び健全化判断比率'!BR14)</f>
        <v/>
      </c>
      <c r="DH41" s="609"/>
      <c r="DI41" s="343"/>
    </row>
    <row r="42" spans="1:113" ht="32.25" customHeight="1" x14ac:dyDescent="0.2">
      <c r="B42" s="189"/>
      <c r="C42" s="607" t="str">
        <f t="shared" si="5"/>
        <v/>
      </c>
      <c r="D42" s="607"/>
      <c r="E42" s="608" t="str">
        <f>IF('[1]各会計、関係団体の財政状況及び健全化判断比率'!B15="","",'[1]各会計、関係団体の財政状況及び健全化判断比率'!B15)</f>
        <v/>
      </c>
      <c r="F42" s="608"/>
      <c r="G42" s="608"/>
      <c r="H42" s="608"/>
      <c r="I42" s="608"/>
      <c r="J42" s="608"/>
      <c r="K42" s="608"/>
      <c r="L42" s="608"/>
      <c r="M42" s="608"/>
      <c r="N42" s="608"/>
      <c r="O42" s="608"/>
      <c r="P42" s="608"/>
      <c r="Q42" s="608"/>
      <c r="R42" s="608"/>
      <c r="S42" s="608"/>
      <c r="T42" s="171"/>
      <c r="U42" s="607" t="str">
        <f t="shared" si="4"/>
        <v/>
      </c>
      <c r="V42" s="607"/>
      <c r="W42" s="608"/>
      <c r="X42" s="608"/>
      <c r="Y42" s="608"/>
      <c r="Z42" s="608"/>
      <c r="AA42" s="608"/>
      <c r="AB42" s="608"/>
      <c r="AC42" s="608"/>
      <c r="AD42" s="608"/>
      <c r="AE42" s="608"/>
      <c r="AF42" s="608"/>
      <c r="AG42" s="608"/>
      <c r="AH42" s="608"/>
      <c r="AI42" s="608"/>
      <c r="AJ42" s="608"/>
      <c r="AK42" s="608"/>
      <c r="AL42" s="171"/>
      <c r="AM42" s="607" t="str">
        <f t="shared" si="0"/>
        <v/>
      </c>
      <c r="AN42" s="607"/>
      <c r="AO42" s="608"/>
      <c r="AP42" s="608"/>
      <c r="AQ42" s="608"/>
      <c r="AR42" s="608"/>
      <c r="AS42" s="608"/>
      <c r="AT42" s="608"/>
      <c r="AU42" s="608"/>
      <c r="AV42" s="608"/>
      <c r="AW42" s="608"/>
      <c r="AX42" s="608"/>
      <c r="AY42" s="608"/>
      <c r="AZ42" s="608"/>
      <c r="BA42" s="608"/>
      <c r="BB42" s="608"/>
      <c r="BC42" s="608"/>
      <c r="BD42" s="171"/>
      <c r="BE42" s="607" t="str">
        <f t="shared" si="1"/>
        <v/>
      </c>
      <c r="BF42" s="607"/>
      <c r="BG42" s="608"/>
      <c r="BH42" s="608"/>
      <c r="BI42" s="608"/>
      <c r="BJ42" s="608"/>
      <c r="BK42" s="608"/>
      <c r="BL42" s="608"/>
      <c r="BM42" s="608"/>
      <c r="BN42" s="608"/>
      <c r="BO42" s="608"/>
      <c r="BP42" s="608"/>
      <c r="BQ42" s="608"/>
      <c r="BR42" s="608"/>
      <c r="BS42" s="608"/>
      <c r="BT42" s="608"/>
      <c r="BU42" s="608"/>
      <c r="BV42" s="171"/>
      <c r="BW42" s="607" t="str">
        <f t="shared" si="2"/>
        <v/>
      </c>
      <c r="BX42" s="607"/>
      <c r="BY42" s="608" t="str">
        <f>IF('[1]各会計、関係団体の財政状況及び健全化判断比率'!B76="","",'[1]各会計、関係団体の財政状況及び健全化判断比率'!B76)</f>
        <v/>
      </c>
      <c r="BZ42" s="608"/>
      <c r="CA42" s="608"/>
      <c r="CB42" s="608"/>
      <c r="CC42" s="608"/>
      <c r="CD42" s="608"/>
      <c r="CE42" s="608"/>
      <c r="CF42" s="608"/>
      <c r="CG42" s="608"/>
      <c r="CH42" s="608"/>
      <c r="CI42" s="608"/>
      <c r="CJ42" s="608"/>
      <c r="CK42" s="608"/>
      <c r="CL42" s="608"/>
      <c r="CM42" s="608"/>
      <c r="CN42" s="171"/>
      <c r="CO42" s="607" t="str">
        <f t="shared" si="3"/>
        <v/>
      </c>
      <c r="CP42" s="607"/>
      <c r="CQ42" s="608" t="str">
        <f>IF('[1]各会計、関係団体の財政状況及び健全化判断比率'!BS15="","",'[1]各会計、関係団体の財政状況及び健全化判断比率'!BS15)</f>
        <v/>
      </c>
      <c r="CR42" s="608"/>
      <c r="CS42" s="608"/>
      <c r="CT42" s="608"/>
      <c r="CU42" s="608"/>
      <c r="CV42" s="608"/>
      <c r="CW42" s="608"/>
      <c r="CX42" s="608"/>
      <c r="CY42" s="608"/>
      <c r="CZ42" s="608"/>
      <c r="DA42" s="608"/>
      <c r="DB42" s="608"/>
      <c r="DC42" s="608"/>
      <c r="DD42" s="608"/>
      <c r="DE42" s="608"/>
      <c r="DG42" s="609" t="str">
        <f>IF('[1]各会計、関係団体の財政状況及び健全化判断比率'!BR15="","",'[1]各会計、関係団体の財政状況及び健全化判断比率'!BR15)</f>
        <v/>
      </c>
      <c r="DH42" s="609"/>
      <c r="DI42" s="343"/>
    </row>
    <row r="43" spans="1:113" ht="32.25" customHeight="1" x14ac:dyDescent="0.2">
      <c r="B43" s="189"/>
      <c r="C43" s="607" t="str">
        <f t="shared" si="5"/>
        <v/>
      </c>
      <c r="D43" s="607"/>
      <c r="E43" s="608" t="str">
        <f>IF('[1]各会計、関係団体の財政状況及び健全化判断比率'!B16="","",'[1]各会計、関係団体の財政状況及び健全化判断比率'!B16)</f>
        <v/>
      </c>
      <c r="F43" s="608"/>
      <c r="G43" s="608"/>
      <c r="H43" s="608"/>
      <c r="I43" s="608"/>
      <c r="J43" s="608"/>
      <c r="K43" s="608"/>
      <c r="L43" s="608"/>
      <c r="M43" s="608"/>
      <c r="N43" s="608"/>
      <c r="O43" s="608"/>
      <c r="P43" s="608"/>
      <c r="Q43" s="608"/>
      <c r="R43" s="608"/>
      <c r="S43" s="608"/>
      <c r="T43" s="171"/>
      <c r="U43" s="607" t="str">
        <f t="shared" si="4"/>
        <v/>
      </c>
      <c r="V43" s="607"/>
      <c r="W43" s="608"/>
      <c r="X43" s="608"/>
      <c r="Y43" s="608"/>
      <c r="Z43" s="608"/>
      <c r="AA43" s="608"/>
      <c r="AB43" s="608"/>
      <c r="AC43" s="608"/>
      <c r="AD43" s="608"/>
      <c r="AE43" s="608"/>
      <c r="AF43" s="608"/>
      <c r="AG43" s="608"/>
      <c r="AH43" s="608"/>
      <c r="AI43" s="608"/>
      <c r="AJ43" s="608"/>
      <c r="AK43" s="608"/>
      <c r="AL43" s="171"/>
      <c r="AM43" s="607" t="str">
        <f t="shared" si="0"/>
        <v/>
      </c>
      <c r="AN43" s="607"/>
      <c r="AO43" s="608"/>
      <c r="AP43" s="608"/>
      <c r="AQ43" s="608"/>
      <c r="AR43" s="608"/>
      <c r="AS43" s="608"/>
      <c r="AT43" s="608"/>
      <c r="AU43" s="608"/>
      <c r="AV43" s="608"/>
      <c r="AW43" s="608"/>
      <c r="AX43" s="608"/>
      <c r="AY43" s="608"/>
      <c r="AZ43" s="608"/>
      <c r="BA43" s="608"/>
      <c r="BB43" s="608"/>
      <c r="BC43" s="608"/>
      <c r="BD43" s="171"/>
      <c r="BE43" s="607" t="str">
        <f t="shared" si="1"/>
        <v/>
      </c>
      <c r="BF43" s="607"/>
      <c r="BG43" s="608"/>
      <c r="BH43" s="608"/>
      <c r="BI43" s="608"/>
      <c r="BJ43" s="608"/>
      <c r="BK43" s="608"/>
      <c r="BL43" s="608"/>
      <c r="BM43" s="608"/>
      <c r="BN43" s="608"/>
      <c r="BO43" s="608"/>
      <c r="BP43" s="608"/>
      <c r="BQ43" s="608"/>
      <c r="BR43" s="608"/>
      <c r="BS43" s="608"/>
      <c r="BT43" s="608"/>
      <c r="BU43" s="608"/>
      <c r="BV43" s="171"/>
      <c r="BW43" s="607" t="str">
        <f t="shared" si="2"/>
        <v/>
      </c>
      <c r="BX43" s="607"/>
      <c r="BY43" s="608" t="str">
        <f>IF('[1]各会計、関係団体の財政状況及び健全化判断比率'!B77="","",'[1]各会計、関係団体の財政状況及び健全化判断比率'!B77)</f>
        <v/>
      </c>
      <c r="BZ43" s="608"/>
      <c r="CA43" s="608"/>
      <c r="CB43" s="608"/>
      <c r="CC43" s="608"/>
      <c r="CD43" s="608"/>
      <c r="CE43" s="608"/>
      <c r="CF43" s="608"/>
      <c r="CG43" s="608"/>
      <c r="CH43" s="608"/>
      <c r="CI43" s="608"/>
      <c r="CJ43" s="608"/>
      <c r="CK43" s="608"/>
      <c r="CL43" s="608"/>
      <c r="CM43" s="608"/>
      <c r="CN43" s="171"/>
      <c r="CO43" s="607" t="str">
        <f t="shared" si="3"/>
        <v/>
      </c>
      <c r="CP43" s="607"/>
      <c r="CQ43" s="608" t="str">
        <f>IF('[1]各会計、関係団体の財政状況及び健全化判断比率'!BS16="","",'[1]各会計、関係団体の財政状況及び健全化判断比率'!BS16)</f>
        <v/>
      </c>
      <c r="CR43" s="608"/>
      <c r="CS43" s="608"/>
      <c r="CT43" s="608"/>
      <c r="CU43" s="608"/>
      <c r="CV43" s="608"/>
      <c r="CW43" s="608"/>
      <c r="CX43" s="608"/>
      <c r="CY43" s="608"/>
      <c r="CZ43" s="608"/>
      <c r="DA43" s="608"/>
      <c r="DB43" s="608"/>
      <c r="DC43" s="608"/>
      <c r="DD43" s="608"/>
      <c r="DE43" s="608"/>
      <c r="DG43" s="609" t="str">
        <f>IF('[1]各会計、関係団体の財政状況及び健全化判断比率'!BR16="","",'[1]各会計、関係団体の財政状況及び健全化判断比率'!BR16)</f>
        <v/>
      </c>
      <c r="DH43" s="609"/>
      <c r="DI43" s="343"/>
    </row>
    <row r="44" spans="1:113" ht="13.5" customHeight="1" thickBot="1" x14ac:dyDescent="0.25">
      <c r="B44" s="190"/>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B44" s="191"/>
      <c r="BC44" s="191"/>
      <c r="BD44" s="191"/>
      <c r="BE44" s="191"/>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c r="CB44" s="191"/>
      <c r="CC44" s="191"/>
      <c r="CD44" s="191"/>
      <c r="CE44" s="191"/>
      <c r="CF44" s="191"/>
      <c r="CG44" s="191"/>
      <c r="CH44" s="191"/>
      <c r="CI44" s="191"/>
      <c r="CJ44" s="191"/>
      <c r="CK44" s="191"/>
      <c r="CL44" s="191"/>
      <c r="CM44" s="191"/>
      <c r="CN44" s="191"/>
      <c r="CO44" s="191"/>
      <c r="CP44" s="191"/>
      <c r="CQ44" s="191"/>
      <c r="CR44" s="191"/>
      <c r="CS44" s="191"/>
      <c r="CT44" s="191"/>
      <c r="CU44" s="191"/>
      <c r="CV44" s="191"/>
      <c r="CW44" s="191"/>
      <c r="CX44" s="191"/>
      <c r="CY44" s="191"/>
      <c r="CZ44" s="191"/>
      <c r="DA44" s="191"/>
      <c r="DB44" s="191"/>
      <c r="DC44" s="191"/>
      <c r="DD44" s="191"/>
      <c r="DE44" s="191"/>
      <c r="DF44" s="191"/>
      <c r="DG44" s="191"/>
      <c r="DH44" s="191"/>
      <c r="DI44" s="192"/>
    </row>
    <row r="45" spans="1:113" x14ac:dyDescent="0.2"/>
    <row r="46" spans="1:113" x14ac:dyDescent="0.2">
      <c r="B46" s="347" t="s">
        <v>165</v>
      </c>
      <c r="E46" s="610" t="s">
        <v>590</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2">
      <c r="E47" s="610" t="s">
        <v>166</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2">
      <c r="E48" s="610" t="s">
        <v>167</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2">
      <c r="E49" s="611" t="s">
        <v>168</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2">
      <c r="E50" s="610" t="s">
        <v>591</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2">
      <c r="E51" s="610" t="s">
        <v>592</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2">
      <c r="E52" s="610" t="s">
        <v>169</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2"/>
    <row r="54" spans="5:113" x14ac:dyDescent="0.2"/>
    <row r="55" spans="5:113" x14ac:dyDescent="0.2"/>
    <row r="56" spans="5:113" x14ac:dyDescent="0.2"/>
  </sheetData>
  <sheetProtection algorithmName="SHA-512" hashValue="CXL8aTziOuk+98DEK/6NfA+34NOD+moOwe8tvWTnWKZURxcr6JpNzCyssNqW7uT7kutT8PBECSvG+WQF1sTQ9g==" saltValue="6HyiFlWzugISpuV6d5Pl8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456</v>
      </c>
      <c r="G33" s="29" t="s">
        <v>457</v>
      </c>
      <c r="H33" s="29" t="s">
        <v>458</v>
      </c>
      <c r="I33" s="29" t="s">
        <v>459</v>
      </c>
      <c r="J33" s="30" t="s">
        <v>460</v>
      </c>
      <c r="K33" s="22"/>
      <c r="L33" s="22"/>
      <c r="M33" s="22"/>
      <c r="N33" s="22"/>
      <c r="O33" s="22"/>
      <c r="P33" s="22"/>
    </row>
    <row r="34" spans="1:16" ht="39" customHeight="1" x14ac:dyDescent="0.2">
      <c r="A34" s="22"/>
      <c r="B34" s="31"/>
      <c r="C34" s="1157" t="s">
        <v>463</v>
      </c>
      <c r="D34" s="1157"/>
      <c r="E34" s="1158"/>
      <c r="F34" s="32">
        <v>4.6500000000000004</v>
      </c>
      <c r="G34" s="33">
        <v>5.05</v>
      </c>
      <c r="H34" s="33">
        <v>4.8499999999999996</v>
      </c>
      <c r="I34" s="33">
        <v>6.39</v>
      </c>
      <c r="J34" s="34">
        <v>7.59</v>
      </c>
      <c r="K34" s="22"/>
      <c r="L34" s="22"/>
      <c r="M34" s="22"/>
      <c r="N34" s="22"/>
      <c r="O34" s="22"/>
      <c r="P34" s="22"/>
    </row>
    <row r="35" spans="1:16" ht="39" customHeight="1" x14ac:dyDescent="0.2">
      <c r="A35" s="22"/>
      <c r="B35" s="35"/>
      <c r="C35" s="1153" t="s">
        <v>464</v>
      </c>
      <c r="D35" s="1153"/>
      <c r="E35" s="1154"/>
      <c r="F35" s="36">
        <v>6.59</v>
      </c>
      <c r="G35" s="37">
        <v>6.55</v>
      </c>
      <c r="H35" s="37">
        <v>6.48</v>
      </c>
      <c r="I35" s="37">
        <v>6.31</v>
      </c>
      <c r="J35" s="38">
        <v>6.07</v>
      </c>
      <c r="K35" s="22"/>
      <c r="L35" s="22"/>
      <c r="M35" s="22"/>
      <c r="N35" s="22"/>
      <c r="O35" s="22"/>
      <c r="P35" s="22"/>
    </row>
    <row r="36" spans="1:16" ht="39" customHeight="1" x14ac:dyDescent="0.2">
      <c r="A36" s="22"/>
      <c r="B36" s="35"/>
      <c r="C36" s="1153" t="s">
        <v>465</v>
      </c>
      <c r="D36" s="1153"/>
      <c r="E36" s="1154"/>
      <c r="F36" s="36">
        <v>4.68</v>
      </c>
      <c r="G36" s="37">
        <v>4.5199999999999996</v>
      </c>
      <c r="H36" s="37">
        <v>3.79</v>
      </c>
      <c r="I36" s="37">
        <v>3.26</v>
      </c>
      <c r="J36" s="38">
        <v>3.39</v>
      </c>
      <c r="K36" s="22"/>
      <c r="L36" s="22"/>
      <c r="M36" s="22"/>
      <c r="N36" s="22"/>
      <c r="O36" s="22"/>
      <c r="P36" s="22"/>
    </row>
    <row r="37" spans="1:16" ht="39" customHeight="1" x14ac:dyDescent="0.2">
      <c r="A37" s="22"/>
      <c r="B37" s="35"/>
      <c r="C37" s="1153" t="s">
        <v>466</v>
      </c>
      <c r="D37" s="1153"/>
      <c r="E37" s="1154"/>
      <c r="F37" s="36">
        <v>0.57999999999999996</v>
      </c>
      <c r="G37" s="37">
        <v>1.52</v>
      </c>
      <c r="H37" s="37">
        <v>1.41</v>
      </c>
      <c r="I37" s="37">
        <v>2.62</v>
      </c>
      <c r="J37" s="38">
        <v>1.81</v>
      </c>
      <c r="K37" s="22"/>
      <c r="L37" s="22"/>
      <c r="M37" s="22"/>
      <c r="N37" s="22"/>
      <c r="O37" s="22"/>
      <c r="P37" s="22"/>
    </row>
    <row r="38" spans="1:16" ht="39" customHeight="1" x14ac:dyDescent="0.2">
      <c r="A38" s="22"/>
      <c r="B38" s="35"/>
      <c r="C38" s="1153" t="s">
        <v>467</v>
      </c>
      <c r="D38" s="1153"/>
      <c r="E38" s="1154"/>
      <c r="F38" s="36">
        <v>0.12</v>
      </c>
      <c r="G38" s="37">
        <v>0.11</v>
      </c>
      <c r="H38" s="37">
        <v>0.06</v>
      </c>
      <c r="I38" s="37">
        <v>0.03</v>
      </c>
      <c r="J38" s="38">
        <v>0.1</v>
      </c>
      <c r="K38" s="22"/>
      <c r="L38" s="22"/>
      <c r="M38" s="22"/>
      <c r="N38" s="22"/>
      <c r="O38" s="22"/>
      <c r="P38" s="22"/>
    </row>
    <row r="39" spans="1:16" ht="39" customHeight="1" x14ac:dyDescent="0.2">
      <c r="A39" s="22"/>
      <c r="B39" s="35"/>
      <c r="C39" s="1153" t="s">
        <v>468</v>
      </c>
      <c r="D39" s="1153"/>
      <c r="E39" s="1154"/>
      <c r="F39" s="36">
        <v>0.01</v>
      </c>
      <c r="G39" s="37">
        <v>0.01</v>
      </c>
      <c r="H39" s="37">
        <v>0.01</v>
      </c>
      <c r="I39" s="37">
        <v>0.02</v>
      </c>
      <c r="J39" s="38">
        <v>0.01</v>
      </c>
      <c r="K39" s="22"/>
      <c r="L39" s="22"/>
      <c r="M39" s="22"/>
      <c r="N39" s="22"/>
      <c r="O39" s="22"/>
      <c r="P39" s="22"/>
    </row>
    <row r="40" spans="1:16" ht="39" customHeight="1" x14ac:dyDescent="0.2">
      <c r="A40" s="22"/>
      <c r="B40" s="35"/>
      <c r="C40" s="1153" t="s">
        <v>469</v>
      </c>
      <c r="D40" s="1153"/>
      <c r="E40" s="1154"/>
      <c r="F40" s="36">
        <v>0.06</v>
      </c>
      <c r="G40" s="37">
        <v>0.01</v>
      </c>
      <c r="H40" s="37">
        <v>0.02</v>
      </c>
      <c r="I40" s="37">
        <v>0.04</v>
      </c>
      <c r="J40" s="38">
        <v>0.01</v>
      </c>
      <c r="K40" s="22"/>
      <c r="L40" s="22"/>
      <c r="M40" s="22"/>
      <c r="N40" s="22"/>
      <c r="O40" s="22"/>
      <c r="P40" s="22"/>
    </row>
    <row r="41" spans="1:16" ht="39" customHeight="1" x14ac:dyDescent="0.2">
      <c r="A41" s="22"/>
      <c r="B41" s="35"/>
      <c r="C41" s="1153" t="s">
        <v>470</v>
      </c>
      <c r="D41" s="1153"/>
      <c r="E41" s="1154"/>
      <c r="F41" s="36">
        <v>0.03</v>
      </c>
      <c r="G41" s="37">
        <v>0.02</v>
      </c>
      <c r="H41" s="37">
        <v>0.03</v>
      </c>
      <c r="I41" s="37">
        <v>0</v>
      </c>
      <c r="J41" s="38">
        <v>0</v>
      </c>
      <c r="K41" s="22"/>
      <c r="L41" s="22"/>
      <c r="M41" s="22"/>
      <c r="N41" s="22"/>
      <c r="O41" s="22"/>
      <c r="P41" s="22"/>
    </row>
    <row r="42" spans="1:16" ht="39" customHeight="1" x14ac:dyDescent="0.2">
      <c r="A42" s="22"/>
      <c r="B42" s="39"/>
      <c r="C42" s="1153" t="s">
        <v>471</v>
      </c>
      <c r="D42" s="1153"/>
      <c r="E42" s="1154"/>
      <c r="F42" s="36" t="s">
        <v>415</v>
      </c>
      <c r="G42" s="37" t="s">
        <v>415</v>
      </c>
      <c r="H42" s="37" t="s">
        <v>415</v>
      </c>
      <c r="I42" s="37" t="s">
        <v>415</v>
      </c>
      <c r="J42" s="38" t="s">
        <v>415</v>
      </c>
      <c r="K42" s="22"/>
      <c r="L42" s="22"/>
      <c r="M42" s="22"/>
      <c r="N42" s="22"/>
      <c r="O42" s="22"/>
      <c r="P42" s="22"/>
    </row>
    <row r="43" spans="1:16" ht="39" customHeight="1" thickBot="1" x14ac:dyDescent="0.25">
      <c r="A43" s="22"/>
      <c r="B43" s="40"/>
      <c r="C43" s="1155" t="s">
        <v>472</v>
      </c>
      <c r="D43" s="1155"/>
      <c r="E43" s="1156"/>
      <c r="F43" s="41" t="s">
        <v>415</v>
      </c>
      <c r="G43" s="42" t="s">
        <v>415</v>
      </c>
      <c r="H43" s="42" t="s">
        <v>415</v>
      </c>
      <c r="I43" s="42" t="s">
        <v>415</v>
      </c>
      <c r="J43" s="43" t="s">
        <v>415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1LuIBuKzPtchT1n0XOs5jg/Yacgu9Zddf7R1JYS4hhRnuAJqrxWjI0GBJL7sjyqCbnAr2uGwNpYoEI8aCMhZA==" saltValue="VQGQ3UJoZwMznC98EQhG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456</v>
      </c>
      <c r="L44" s="54" t="s">
        <v>457</v>
      </c>
      <c r="M44" s="54" t="s">
        <v>458</v>
      </c>
      <c r="N44" s="54" t="s">
        <v>459</v>
      </c>
      <c r="O44" s="55" t="s">
        <v>460</v>
      </c>
      <c r="P44" s="46"/>
      <c r="Q44" s="46"/>
      <c r="R44" s="46"/>
      <c r="S44" s="46"/>
      <c r="T44" s="46"/>
      <c r="U44" s="46"/>
    </row>
    <row r="45" spans="1:21" ht="30.75" customHeight="1" x14ac:dyDescent="0.2">
      <c r="A45" s="46"/>
      <c r="B45" s="1177" t="s">
        <v>11</v>
      </c>
      <c r="C45" s="1178"/>
      <c r="D45" s="56"/>
      <c r="E45" s="1183" t="s">
        <v>12</v>
      </c>
      <c r="F45" s="1183"/>
      <c r="G45" s="1183"/>
      <c r="H45" s="1183"/>
      <c r="I45" s="1183"/>
      <c r="J45" s="1184"/>
      <c r="K45" s="57">
        <v>643</v>
      </c>
      <c r="L45" s="58">
        <v>660</v>
      </c>
      <c r="M45" s="58">
        <v>705</v>
      </c>
      <c r="N45" s="58">
        <v>728</v>
      </c>
      <c r="O45" s="59">
        <v>766</v>
      </c>
      <c r="P45" s="46"/>
      <c r="Q45" s="46"/>
      <c r="R45" s="46"/>
      <c r="S45" s="46"/>
      <c r="T45" s="46"/>
      <c r="U45" s="46"/>
    </row>
    <row r="46" spans="1:21" ht="30.75" customHeight="1" x14ac:dyDescent="0.2">
      <c r="A46" s="46"/>
      <c r="B46" s="1179"/>
      <c r="C46" s="1180"/>
      <c r="D46" s="60"/>
      <c r="E46" s="1161" t="s">
        <v>13</v>
      </c>
      <c r="F46" s="1161"/>
      <c r="G46" s="1161"/>
      <c r="H46" s="1161"/>
      <c r="I46" s="1161"/>
      <c r="J46" s="1162"/>
      <c r="K46" s="61" t="s">
        <v>415</v>
      </c>
      <c r="L46" s="62" t="s">
        <v>415</v>
      </c>
      <c r="M46" s="62" t="s">
        <v>415</v>
      </c>
      <c r="N46" s="62" t="s">
        <v>415</v>
      </c>
      <c r="O46" s="63" t="s">
        <v>415</v>
      </c>
      <c r="P46" s="46"/>
      <c r="Q46" s="46"/>
      <c r="R46" s="46"/>
      <c r="S46" s="46"/>
      <c r="T46" s="46"/>
      <c r="U46" s="46"/>
    </row>
    <row r="47" spans="1:21" ht="30.75" customHeight="1" x14ac:dyDescent="0.2">
      <c r="A47" s="46"/>
      <c r="B47" s="1179"/>
      <c r="C47" s="1180"/>
      <c r="D47" s="60"/>
      <c r="E47" s="1161" t="s">
        <v>14</v>
      </c>
      <c r="F47" s="1161"/>
      <c r="G47" s="1161"/>
      <c r="H47" s="1161"/>
      <c r="I47" s="1161"/>
      <c r="J47" s="1162"/>
      <c r="K47" s="61" t="s">
        <v>415</v>
      </c>
      <c r="L47" s="62" t="s">
        <v>415</v>
      </c>
      <c r="M47" s="62" t="s">
        <v>415</v>
      </c>
      <c r="N47" s="62" t="s">
        <v>415</v>
      </c>
      <c r="O47" s="63" t="s">
        <v>415</v>
      </c>
      <c r="P47" s="46"/>
      <c r="Q47" s="46"/>
      <c r="R47" s="46"/>
      <c r="S47" s="46"/>
      <c r="T47" s="46"/>
      <c r="U47" s="46"/>
    </row>
    <row r="48" spans="1:21" ht="30.75" customHeight="1" x14ac:dyDescent="0.2">
      <c r="A48" s="46"/>
      <c r="B48" s="1179"/>
      <c r="C48" s="1180"/>
      <c r="D48" s="60"/>
      <c r="E48" s="1161" t="s">
        <v>15</v>
      </c>
      <c r="F48" s="1161"/>
      <c r="G48" s="1161"/>
      <c r="H48" s="1161"/>
      <c r="I48" s="1161"/>
      <c r="J48" s="1162"/>
      <c r="K48" s="61">
        <v>138</v>
      </c>
      <c r="L48" s="62">
        <v>131</v>
      </c>
      <c r="M48" s="62">
        <v>144</v>
      </c>
      <c r="N48" s="62">
        <v>152</v>
      </c>
      <c r="O48" s="63">
        <v>143</v>
      </c>
      <c r="P48" s="46"/>
      <c r="Q48" s="46"/>
      <c r="R48" s="46"/>
      <c r="S48" s="46"/>
      <c r="T48" s="46"/>
      <c r="U48" s="46"/>
    </row>
    <row r="49" spans="1:21" ht="30.75" customHeight="1" x14ac:dyDescent="0.2">
      <c r="A49" s="46"/>
      <c r="B49" s="1179"/>
      <c r="C49" s="1180"/>
      <c r="D49" s="60"/>
      <c r="E49" s="1161" t="s">
        <v>16</v>
      </c>
      <c r="F49" s="1161"/>
      <c r="G49" s="1161"/>
      <c r="H49" s="1161"/>
      <c r="I49" s="1161"/>
      <c r="J49" s="1162"/>
      <c r="K49" s="61" t="s">
        <v>415</v>
      </c>
      <c r="L49" s="62" t="s">
        <v>415</v>
      </c>
      <c r="M49" s="62" t="s">
        <v>415</v>
      </c>
      <c r="N49" s="62" t="s">
        <v>415</v>
      </c>
      <c r="O49" s="63" t="s">
        <v>415</v>
      </c>
      <c r="P49" s="46"/>
      <c r="Q49" s="46"/>
      <c r="R49" s="46"/>
      <c r="S49" s="46"/>
      <c r="T49" s="46"/>
      <c r="U49" s="46"/>
    </row>
    <row r="50" spans="1:21" ht="30.75" customHeight="1" x14ac:dyDescent="0.2">
      <c r="A50" s="46"/>
      <c r="B50" s="1179"/>
      <c r="C50" s="1180"/>
      <c r="D50" s="60"/>
      <c r="E50" s="1161" t="s">
        <v>17</v>
      </c>
      <c r="F50" s="1161"/>
      <c r="G50" s="1161"/>
      <c r="H50" s="1161"/>
      <c r="I50" s="1161"/>
      <c r="J50" s="1162"/>
      <c r="K50" s="61">
        <v>4</v>
      </c>
      <c r="L50" s="62">
        <v>4</v>
      </c>
      <c r="M50" s="62" t="s">
        <v>415</v>
      </c>
      <c r="N50" s="62" t="s">
        <v>415</v>
      </c>
      <c r="O50" s="63" t="s">
        <v>415</v>
      </c>
      <c r="P50" s="46"/>
      <c r="Q50" s="46"/>
      <c r="R50" s="46"/>
      <c r="S50" s="46"/>
      <c r="T50" s="46"/>
      <c r="U50" s="46"/>
    </row>
    <row r="51" spans="1:21" ht="30.75" customHeight="1" x14ac:dyDescent="0.2">
      <c r="A51" s="46"/>
      <c r="B51" s="1181"/>
      <c r="C51" s="1182"/>
      <c r="D51" s="64"/>
      <c r="E51" s="1161" t="s">
        <v>18</v>
      </c>
      <c r="F51" s="1161"/>
      <c r="G51" s="1161"/>
      <c r="H51" s="1161"/>
      <c r="I51" s="1161"/>
      <c r="J51" s="1162"/>
      <c r="K51" s="61" t="s">
        <v>415</v>
      </c>
      <c r="L51" s="62" t="s">
        <v>415</v>
      </c>
      <c r="M51" s="62" t="s">
        <v>415</v>
      </c>
      <c r="N51" s="62" t="s">
        <v>415</v>
      </c>
      <c r="O51" s="63" t="s">
        <v>415</v>
      </c>
      <c r="P51" s="46"/>
      <c r="Q51" s="46"/>
      <c r="R51" s="46"/>
      <c r="S51" s="46"/>
      <c r="T51" s="46"/>
      <c r="U51" s="46"/>
    </row>
    <row r="52" spans="1:21" ht="30.75" customHeight="1" x14ac:dyDescent="0.2">
      <c r="A52" s="46"/>
      <c r="B52" s="1159" t="s">
        <v>19</v>
      </c>
      <c r="C52" s="1160"/>
      <c r="D52" s="64"/>
      <c r="E52" s="1161" t="s">
        <v>20</v>
      </c>
      <c r="F52" s="1161"/>
      <c r="G52" s="1161"/>
      <c r="H52" s="1161"/>
      <c r="I52" s="1161"/>
      <c r="J52" s="1162"/>
      <c r="K52" s="61">
        <v>577</v>
      </c>
      <c r="L52" s="62">
        <v>570</v>
      </c>
      <c r="M52" s="62">
        <v>590</v>
      </c>
      <c r="N52" s="62">
        <v>574</v>
      </c>
      <c r="O52" s="63">
        <v>576</v>
      </c>
      <c r="P52" s="46"/>
      <c r="Q52" s="46"/>
      <c r="R52" s="46"/>
      <c r="S52" s="46"/>
      <c r="T52" s="46"/>
      <c r="U52" s="46"/>
    </row>
    <row r="53" spans="1:21" ht="30.75" customHeight="1" thickBot="1" x14ac:dyDescent="0.25">
      <c r="A53" s="46"/>
      <c r="B53" s="1163" t="s">
        <v>21</v>
      </c>
      <c r="C53" s="1164"/>
      <c r="D53" s="65"/>
      <c r="E53" s="1165" t="s">
        <v>22</v>
      </c>
      <c r="F53" s="1165"/>
      <c r="G53" s="1165"/>
      <c r="H53" s="1165"/>
      <c r="I53" s="1165"/>
      <c r="J53" s="1166"/>
      <c r="K53" s="66">
        <v>208</v>
      </c>
      <c r="L53" s="67">
        <v>225</v>
      </c>
      <c r="M53" s="67">
        <v>259</v>
      </c>
      <c r="N53" s="67">
        <v>306</v>
      </c>
      <c r="O53" s="68">
        <v>333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473</v>
      </c>
      <c r="P55" s="46"/>
      <c r="Q55" s="46"/>
      <c r="R55" s="46"/>
      <c r="S55" s="46"/>
      <c r="T55" s="46"/>
      <c r="U55" s="46"/>
    </row>
    <row r="56" spans="1:21" ht="31.5" customHeight="1" thickBot="1" x14ac:dyDescent="0.25">
      <c r="A56" s="46"/>
      <c r="B56" s="74"/>
      <c r="C56" s="75"/>
      <c r="D56" s="75"/>
      <c r="E56" s="76"/>
      <c r="F56" s="76"/>
      <c r="G56" s="76"/>
      <c r="H56" s="76"/>
      <c r="I56" s="76"/>
      <c r="J56" s="77" t="s">
        <v>2</v>
      </c>
      <c r="K56" s="78" t="s">
        <v>474</v>
      </c>
      <c r="L56" s="79" t="s">
        <v>475</v>
      </c>
      <c r="M56" s="79" t="s">
        <v>476</v>
      </c>
      <c r="N56" s="79" t="s">
        <v>477</v>
      </c>
      <c r="O56" s="80" t="s">
        <v>478</v>
      </c>
      <c r="P56" s="46"/>
      <c r="Q56" s="46"/>
      <c r="R56" s="46"/>
      <c r="S56" s="46"/>
      <c r="T56" s="46"/>
      <c r="U56" s="46"/>
    </row>
    <row r="57" spans="1:21" ht="31.5" customHeight="1" x14ac:dyDescent="0.2">
      <c r="B57" s="1167" t="s">
        <v>25</v>
      </c>
      <c r="C57" s="1168"/>
      <c r="D57" s="1171" t="s">
        <v>26</v>
      </c>
      <c r="E57" s="1172"/>
      <c r="F57" s="1172"/>
      <c r="G57" s="1172"/>
      <c r="H57" s="1172"/>
      <c r="I57" s="1172"/>
      <c r="J57" s="1173"/>
      <c r="K57" s="81"/>
      <c r="L57" s="82"/>
      <c r="M57" s="82"/>
      <c r="N57" s="82"/>
      <c r="O57" s="83"/>
    </row>
    <row r="58" spans="1:21" ht="31.5" customHeight="1" thickBot="1" x14ac:dyDescent="0.25">
      <c r="B58" s="1169"/>
      <c r="C58" s="1170"/>
      <c r="D58" s="1174" t="s">
        <v>27</v>
      </c>
      <c r="E58" s="1175"/>
      <c r="F58" s="1175"/>
      <c r="G58" s="1175"/>
      <c r="H58" s="1175"/>
      <c r="I58" s="1175"/>
      <c r="J58" s="1176"/>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VZ5OQ9bFFc9d7w2h+HuLDs/0xzoUDmdFTrIjUrG9z/dYnYHT3ETADcfdhyRVy0RtUNZERNzer8CJk9yDwQXjQ==" saltValue="n7Pr9Wp3dFuMEgbPuOA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456</v>
      </c>
      <c r="J40" s="98" t="s">
        <v>457</v>
      </c>
      <c r="K40" s="98" t="s">
        <v>458</v>
      </c>
      <c r="L40" s="98" t="s">
        <v>459</v>
      </c>
      <c r="M40" s="99" t="s">
        <v>460</v>
      </c>
    </row>
    <row r="41" spans="2:13" ht="27.75" customHeight="1" x14ac:dyDescent="0.2">
      <c r="B41" s="1197" t="s">
        <v>30</v>
      </c>
      <c r="C41" s="1198"/>
      <c r="D41" s="100"/>
      <c r="E41" s="1199" t="s">
        <v>31</v>
      </c>
      <c r="F41" s="1199"/>
      <c r="G41" s="1199"/>
      <c r="H41" s="1200"/>
      <c r="I41" s="324">
        <v>7641</v>
      </c>
      <c r="J41" s="325">
        <v>7787</v>
      </c>
      <c r="K41" s="325">
        <v>7742</v>
      </c>
      <c r="L41" s="325">
        <v>7557</v>
      </c>
      <c r="M41" s="326">
        <v>7403</v>
      </c>
    </row>
    <row r="42" spans="2:13" ht="27.75" customHeight="1" x14ac:dyDescent="0.2">
      <c r="B42" s="1187"/>
      <c r="C42" s="1188"/>
      <c r="D42" s="101"/>
      <c r="E42" s="1191" t="s">
        <v>32</v>
      </c>
      <c r="F42" s="1191"/>
      <c r="G42" s="1191"/>
      <c r="H42" s="1192"/>
      <c r="I42" s="327">
        <v>44</v>
      </c>
      <c r="J42" s="328">
        <v>3</v>
      </c>
      <c r="K42" s="328">
        <v>44</v>
      </c>
      <c r="L42" s="328">
        <v>44</v>
      </c>
      <c r="M42" s="329" t="s">
        <v>415</v>
      </c>
    </row>
    <row r="43" spans="2:13" ht="27.75" customHeight="1" x14ac:dyDescent="0.2">
      <c r="B43" s="1187"/>
      <c r="C43" s="1188"/>
      <c r="D43" s="101"/>
      <c r="E43" s="1191" t="s">
        <v>33</v>
      </c>
      <c r="F43" s="1191"/>
      <c r="G43" s="1191"/>
      <c r="H43" s="1192"/>
      <c r="I43" s="327">
        <v>1613</v>
      </c>
      <c r="J43" s="328">
        <v>1594</v>
      </c>
      <c r="K43" s="328">
        <v>1727</v>
      </c>
      <c r="L43" s="328">
        <v>1760</v>
      </c>
      <c r="M43" s="329">
        <v>1814</v>
      </c>
    </row>
    <row r="44" spans="2:13" ht="27.75" customHeight="1" x14ac:dyDescent="0.2">
      <c r="B44" s="1187"/>
      <c r="C44" s="1188"/>
      <c r="D44" s="101"/>
      <c r="E44" s="1191" t="s">
        <v>34</v>
      </c>
      <c r="F44" s="1191"/>
      <c r="G44" s="1191"/>
      <c r="H44" s="1192"/>
      <c r="I44" s="327" t="s">
        <v>415</v>
      </c>
      <c r="J44" s="328" t="s">
        <v>415</v>
      </c>
      <c r="K44" s="328" t="s">
        <v>415</v>
      </c>
      <c r="L44" s="328" t="s">
        <v>415</v>
      </c>
      <c r="M44" s="329" t="s">
        <v>415</v>
      </c>
    </row>
    <row r="45" spans="2:13" ht="27.75" customHeight="1" x14ac:dyDescent="0.2">
      <c r="B45" s="1187"/>
      <c r="C45" s="1188"/>
      <c r="D45" s="101"/>
      <c r="E45" s="1191" t="s">
        <v>35</v>
      </c>
      <c r="F45" s="1191"/>
      <c r="G45" s="1191"/>
      <c r="H45" s="1192"/>
      <c r="I45" s="327">
        <v>958</v>
      </c>
      <c r="J45" s="328">
        <v>892</v>
      </c>
      <c r="K45" s="328">
        <v>956</v>
      </c>
      <c r="L45" s="328">
        <v>1061</v>
      </c>
      <c r="M45" s="329">
        <v>1216</v>
      </c>
    </row>
    <row r="46" spans="2:13" ht="27.75" customHeight="1" x14ac:dyDescent="0.2">
      <c r="B46" s="1187"/>
      <c r="C46" s="1188"/>
      <c r="D46" s="102"/>
      <c r="E46" s="1191" t="s">
        <v>36</v>
      </c>
      <c r="F46" s="1191"/>
      <c r="G46" s="1191"/>
      <c r="H46" s="1192"/>
      <c r="I46" s="327" t="s">
        <v>415</v>
      </c>
      <c r="J46" s="328" t="s">
        <v>415</v>
      </c>
      <c r="K46" s="328" t="s">
        <v>415</v>
      </c>
      <c r="L46" s="328" t="s">
        <v>415</v>
      </c>
      <c r="M46" s="329" t="s">
        <v>415</v>
      </c>
    </row>
    <row r="47" spans="2:13" ht="27.75" customHeight="1" x14ac:dyDescent="0.2">
      <c r="B47" s="1187"/>
      <c r="C47" s="1188"/>
      <c r="D47" s="103"/>
      <c r="E47" s="1201" t="s">
        <v>37</v>
      </c>
      <c r="F47" s="1202"/>
      <c r="G47" s="1202"/>
      <c r="H47" s="1203"/>
      <c r="I47" s="327" t="s">
        <v>415</v>
      </c>
      <c r="J47" s="328" t="s">
        <v>415</v>
      </c>
      <c r="K47" s="328" t="s">
        <v>415</v>
      </c>
      <c r="L47" s="328" t="s">
        <v>415</v>
      </c>
      <c r="M47" s="329" t="s">
        <v>415</v>
      </c>
    </row>
    <row r="48" spans="2:13" ht="27.75" customHeight="1" x14ac:dyDescent="0.2">
      <c r="B48" s="1187"/>
      <c r="C48" s="1188"/>
      <c r="D48" s="101"/>
      <c r="E48" s="1191" t="s">
        <v>38</v>
      </c>
      <c r="F48" s="1191"/>
      <c r="G48" s="1191"/>
      <c r="H48" s="1192"/>
      <c r="I48" s="327" t="s">
        <v>415</v>
      </c>
      <c r="J48" s="328" t="s">
        <v>415</v>
      </c>
      <c r="K48" s="328" t="s">
        <v>415</v>
      </c>
      <c r="L48" s="328" t="s">
        <v>415</v>
      </c>
      <c r="M48" s="329" t="s">
        <v>415</v>
      </c>
    </row>
    <row r="49" spans="2:13" ht="27.75" customHeight="1" x14ac:dyDescent="0.2">
      <c r="B49" s="1189"/>
      <c r="C49" s="1190"/>
      <c r="D49" s="101"/>
      <c r="E49" s="1191" t="s">
        <v>39</v>
      </c>
      <c r="F49" s="1191"/>
      <c r="G49" s="1191"/>
      <c r="H49" s="1192"/>
      <c r="I49" s="327" t="s">
        <v>415</v>
      </c>
      <c r="J49" s="328" t="s">
        <v>415</v>
      </c>
      <c r="K49" s="328" t="s">
        <v>415</v>
      </c>
      <c r="L49" s="328" t="s">
        <v>415</v>
      </c>
      <c r="M49" s="329" t="s">
        <v>415</v>
      </c>
    </row>
    <row r="50" spans="2:13" ht="27.75" customHeight="1" x14ac:dyDescent="0.2">
      <c r="B50" s="1185" t="s">
        <v>40</v>
      </c>
      <c r="C50" s="1186"/>
      <c r="D50" s="104"/>
      <c r="E50" s="1191" t="s">
        <v>41</v>
      </c>
      <c r="F50" s="1191"/>
      <c r="G50" s="1191"/>
      <c r="H50" s="1192"/>
      <c r="I50" s="327">
        <v>4464</v>
      </c>
      <c r="J50" s="328">
        <v>4424</v>
      </c>
      <c r="K50" s="328">
        <v>4501</v>
      </c>
      <c r="L50" s="328">
        <v>4514</v>
      </c>
      <c r="M50" s="329">
        <v>5451</v>
      </c>
    </row>
    <row r="51" spans="2:13" ht="27.75" customHeight="1" x14ac:dyDescent="0.2">
      <c r="B51" s="1187"/>
      <c r="C51" s="1188"/>
      <c r="D51" s="101"/>
      <c r="E51" s="1191" t="s">
        <v>42</v>
      </c>
      <c r="F51" s="1191"/>
      <c r="G51" s="1191"/>
      <c r="H51" s="1192"/>
      <c r="I51" s="327">
        <v>906</v>
      </c>
      <c r="J51" s="328">
        <v>845</v>
      </c>
      <c r="K51" s="328">
        <v>798</v>
      </c>
      <c r="L51" s="328">
        <v>675</v>
      </c>
      <c r="M51" s="329">
        <v>696</v>
      </c>
    </row>
    <row r="52" spans="2:13" ht="27.75" customHeight="1" x14ac:dyDescent="0.2">
      <c r="B52" s="1189"/>
      <c r="C52" s="1190"/>
      <c r="D52" s="101"/>
      <c r="E52" s="1191" t="s">
        <v>43</v>
      </c>
      <c r="F52" s="1191"/>
      <c r="G52" s="1191"/>
      <c r="H52" s="1192"/>
      <c r="I52" s="327">
        <v>6338</v>
      </c>
      <c r="J52" s="328">
        <v>6337</v>
      </c>
      <c r="K52" s="328">
        <v>6280</v>
      </c>
      <c r="L52" s="328">
        <v>6271</v>
      </c>
      <c r="M52" s="329">
        <v>6195</v>
      </c>
    </row>
    <row r="53" spans="2:13" ht="27.75" customHeight="1" thickBot="1" x14ac:dyDescent="0.25">
      <c r="B53" s="1193" t="s">
        <v>44</v>
      </c>
      <c r="C53" s="1194"/>
      <c r="D53" s="105"/>
      <c r="E53" s="1195" t="s">
        <v>45</v>
      </c>
      <c r="F53" s="1195"/>
      <c r="G53" s="1195"/>
      <c r="H53" s="1196"/>
      <c r="I53" s="330">
        <v>-1451</v>
      </c>
      <c r="J53" s="331">
        <v>-1329</v>
      </c>
      <c r="K53" s="331">
        <v>-1111</v>
      </c>
      <c r="L53" s="331">
        <v>-1038</v>
      </c>
      <c r="M53" s="332">
        <v>-1909</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Djd5YOCCUTcTD+WReyLwxpH9U608HCREnEaEVy5U9vzt7rcbqK8rtENK2WQ6E2qFe4XM+YrRp1Ic2kcpYZVr0g==" saltValue="ubtae3PpuN/uFE3M0pE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458</v>
      </c>
      <c r="G54" s="114" t="s">
        <v>459</v>
      </c>
      <c r="H54" s="115" t="s">
        <v>460</v>
      </c>
    </row>
    <row r="55" spans="2:8" ht="52.5" customHeight="1" x14ac:dyDescent="0.2">
      <c r="B55" s="116"/>
      <c r="C55" s="1212" t="s">
        <v>48</v>
      </c>
      <c r="D55" s="1212"/>
      <c r="E55" s="1213"/>
      <c r="F55" s="117">
        <v>1738</v>
      </c>
      <c r="G55" s="117">
        <v>1679</v>
      </c>
      <c r="H55" s="118">
        <v>1682</v>
      </c>
    </row>
    <row r="56" spans="2:8" ht="52.5" customHeight="1" x14ac:dyDescent="0.2">
      <c r="B56" s="119"/>
      <c r="C56" s="1214" t="s">
        <v>49</v>
      </c>
      <c r="D56" s="1214"/>
      <c r="E56" s="1215"/>
      <c r="F56" s="120">
        <v>174</v>
      </c>
      <c r="G56" s="120">
        <v>153</v>
      </c>
      <c r="H56" s="121">
        <v>219</v>
      </c>
    </row>
    <row r="57" spans="2:8" ht="53.25" customHeight="1" x14ac:dyDescent="0.2">
      <c r="B57" s="119"/>
      <c r="C57" s="1216" t="s">
        <v>50</v>
      </c>
      <c r="D57" s="1216"/>
      <c r="E57" s="1217"/>
      <c r="F57" s="122">
        <v>2125</v>
      </c>
      <c r="G57" s="122">
        <v>2215</v>
      </c>
      <c r="H57" s="123">
        <v>2988</v>
      </c>
    </row>
    <row r="58" spans="2:8" ht="45.75" customHeight="1" x14ac:dyDescent="0.2">
      <c r="B58" s="124"/>
      <c r="C58" s="1204" t="s">
        <v>479</v>
      </c>
      <c r="D58" s="1205"/>
      <c r="E58" s="1206"/>
      <c r="F58" s="125">
        <v>962</v>
      </c>
      <c r="G58" s="125">
        <v>928</v>
      </c>
      <c r="H58" s="126">
        <v>1588</v>
      </c>
    </row>
    <row r="59" spans="2:8" ht="45.75" customHeight="1" x14ac:dyDescent="0.2">
      <c r="B59" s="124"/>
      <c r="C59" s="1204" t="s">
        <v>480</v>
      </c>
      <c r="D59" s="1205"/>
      <c r="E59" s="1206"/>
      <c r="F59" s="125">
        <v>401</v>
      </c>
      <c r="G59" s="125">
        <v>501</v>
      </c>
      <c r="H59" s="126">
        <v>511</v>
      </c>
    </row>
    <row r="60" spans="2:8" ht="45.75" customHeight="1" x14ac:dyDescent="0.2">
      <c r="B60" s="124"/>
      <c r="C60" s="1204" t="s">
        <v>481</v>
      </c>
      <c r="D60" s="1205"/>
      <c r="E60" s="1206"/>
      <c r="F60" s="125">
        <v>258</v>
      </c>
      <c r="G60" s="125">
        <v>258</v>
      </c>
      <c r="H60" s="126">
        <v>258</v>
      </c>
    </row>
    <row r="61" spans="2:8" ht="45.75" customHeight="1" x14ac:dyDescent="0.2">
      <c r="B61" s="124"/>
      <c r="C61" s="1204" t="s">
        <v>482</v>
      </c>
      <c r="D61" s="1205"/>
      <c r="E61" s="1206"/>
      <c r="F61" s="125">
        <v>241</v>
      </c>
      <c r="G61" s="125">
        <v>240</v>
      </c>
      <c r="H61" s="126">
        <v>239</v>
      </c>
    </row>
    <row r="62" spans="2:8" ht="45.75" customHeight="1" thickBot="1" x14ac:dyDescent="0.25">
      <c r="B62" s="127"/>
      <c r="C62" s="1207" t="s">
        <v>483</v>
      </c>
      <c r="D62" s="1208"/>
      <c r="E62" s="1209"/>
      <c r="F62" s="128">
        <v>98</v>
      </c>
      <c r="G62" s="128">
        <v>100</v>
      </c>
      <c r="H62" s="129">
        <v>163</v>
      </c>
    </row>
    <row r="63" spans="2:8" ht="52.5" customHeight="1" thickBot="1" x14ac:dyDescent="0.25">
      <c r="B63" s="130"/>
      <c r="C63" s="1210" t="s">
        <v>51</v>
      </c>
      <c r="D63" s="1210"/>
      <c r="E63" s="1211"/>
      <c r="F63" s="131">
        <v>4037</v>
      </c>
      <c r="G63" s="131">
        <v>4047</v>
      </c>
      <c r="H63" s="132">
        <v>4889</v>
      </c>
    </row>
    <row r="64" spans="2:8" ht="13.2" x14ac:dyDescent="0.2"/>
  </sheetData>
  <sheetProtection algorithmName="SHA-512" hashValue="zC9HssIpjgqEsbEECE715wNkdtbMIYe2q/tM17RoGrVl0AMwNdOZK4Ul/KKmvoMbSmHwWAcNUjyKlPzRLCe7/A==" saltValue="RJHu9BPJk7CHPjLt58tD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37" customWidth="1"/>
    <col min="2" max="107" width="2.44140625" style="237" customWidth="1"/>
    <col min="108" max="108" width="6.109375" style="243" customWidth="1"/>
    <col min="109" max="109" width="5.88671875" style="241" customWidth="1"/>
    <col min="110" max="16384" width="8.6640625" style="237" hidden="1"/>
  </cols>
  <sheetData>
    <row r="1" spans="1:109" ht="42.75" customHeight="1" x14ac:dyDescent="0.2">
      <c r="A1" s="348"/>
      <c r="B1" s="349"/>
      <c r="DD1" s="237"/>
      <c r="DE1" s="237"/>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37"/>
      <c r="DE2" s="237"/>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37"/>
      <c r="DE3" s="237"/>
    </row>
    <row r="4" spans="1:109" s="235"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35"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35"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35"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35"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35"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35"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35"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35"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35"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35"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35" customFormat="1" ht="13.2" x14ac:dyDescent="0.2">
      <c r="A15" s="237"/>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35" customFormat="1" ht="13.2" x14ac:dyDescent="0.2">
      <c r="A16" s="237"/>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35" customFormat="1" ht="13.2" x14ac:dyDescent="0.2">
      <c r="A17" s="237"/>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35" customFormat="1" ht="13.2" x14ac:dyDescent="0.2">
      <c r="A18" s="237"/>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37"/>
      <c r="DE19" s="237"/>
    </row>
    <row r="20" spans="1:109" ht="13.2" x14ac:dyDescent="0.2">
      <c r="DD20" s="237"/>
      <c r="DE20" s="237"/>
    </row>
    <row r="21" spans="1:109" ht="17.25" customHeight="1" x14ac:dyDescent="0.2">
      <c r="B21" s="351"/>
      <c r="C21" s="239"/>
      <c r="D21" s="239"/>
      <c r="E21" s="239"/>
      <c r="F21" s="239"/>
      <c r="G21" s="239"/>
      <c r="H21" s="239"/>
      <c r="I21" s="239"/>
      <c r="J21" s="239"/>
      <c r="K21" s="239"/>
      <c r="L21" s="239"/>
      <c r="M21" s="239"/>
      <c r="N21" s="352"/>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352"/>
      <c r="AU21" s="239"/>
      <c r="AV21" s="239"/>
      <c r="AW21" s="239"/>
      <c r="AX21" s="239"/>
      <c r="AY21" s="239"/>
      <c r="AZ21" s="239"/>
      <c r="BA21" s="239"/>
      <c r="BB21" s="239"/>
      <c r="BC21" s="239"/>
      <c r="BD21" s="239"/>
      <c r="BE21" s="239"/>
      <c r="BF21" s="352"/>
      <c r="BG21" s="239"/>
      <c r="BH21" s="239"/>
      <c r="BI21" s="239"/>
      <c r="BJ21" s="239"/>
      <c r="BK21" s="239"/>
      <c r="BL21" s="239"/>
      <c r="BM21" s="239"/>
      <c r="BN21" s="239"/>
      <c r="BO21" s="239"/>
      <c r="BP21" s="239"/>
      <c r="BQ21" s="239"/>
      <c r="BR21" s="352"/>
      <c r="BS21" s="239"/>
      <c r="BT21" s="239"/>
      <c r="BU21" s="239"/>
      <c r="BV21" s="239"/>
      <c r="BW21" s="239"/>
      <c r="BX21" s="239"/>
      <c r="BY21" s="239"/>
      <c r="BZ21" s="239"/>
      <c r="CA21" s="239"/>
      <c r="CB21" s="239"/>
      <c r="CC21" s="239"/>
      <c r="CD21" s="352"/>
      <c r="CE21" s="239"/>
      <c r="CF21" s="239"/>
      <c r="CG21" s="239"/>
      <c r="CH21" s="239"/>
      <c r="CI21" s="239"/>
      <c r="CJ21" s="239"/>
      <c r="CK21" s="239"/>
      <c r="CL21" s="239"/>
      <c r="CM21" s="239"/>
      <c r="CN21" s="239"/>
      <c r="CO21" s="239"/>
      <c r="CP21" s="352"/>
      <c r="CQ21" s="239"/>
      <c r="CR21" s="239"/>
      <c r="CS21" s="239"/>
      <c r="CT21" s="239"/>
      <c r="CU21" s="239"/>
      <c r="CV21" s="239"/>
      <c r="CW21" s="239"/>
      <c r="CX21" s="239"/>
      <c r="CY21" s="239"/>
      <c r="CZ21" s="239"/>
      <c r="DA21" s="239"/>
      <c r="DB21" s="352"/>
      <c r="DC21" s="239"/>
      <c r="DD21" s="240"/>
      <c r="DE21" s="237"/>
    </row>
    <row r="22" spans="1:109" ht="17.25" customHeight="1" x14ac:dyDescent="0.2">
      <c r="B22" s="241"/>
    </row>
    <row r="23" spans="1:109" ht="13.2" x14ac:dyDescent="0.2">
      <c r="B23" s="241"/>
    </row>
    <row r="24" spans="1:109" ht="13.2" x14ac:dyDescent="0.2">
      <c r="B24" s="241"/>
    </row>
    <row r="25" spans="1:109" ht="13.2" x14ac:dyDescent="0.2">
      <c r="B25" s="241"/>
    </row>
    <row r="26" spans="1:109" ht="13.2" x14ac:dyDescent="0.2">
      <c r="B26" s="241"/>
    </row>
    <row r="27" spans="1:109" ht="13.2" x14ac:dyDescent="0.2">
      <c r="B27" s="241"/>
    </row>
    <row r="28" spans="1:109" ht="13.2" x14ac:dyDescent="0.2">
      <c r="B28" s="241"/>
    </row>
    <row r="29" spans="1:109" ht="13.2" x14ac:dyDescent="0.2">
      <c r="B29" s="241"/>
    </row>
    <row r="30" spans="1:109" ht="13.2" x14ac:dyDescent="0.2">
      <c r="B30" s="241"/>
    </row>
    <row r="31" spans="1:109" ht="13.2" x14ac:dyDescent="0.2">
      <c r="B31" s="241"/>
    </row>
    <row r="32" spans="1:109" ht="13.2" x14ac:dyDescent="0.2">
      <c r="B32" s="241"/>
    </row>
    <row r="33" spans="2:109" ht="13.2" x14ac:dyDescent="0.2">
      <c r="B33" s="241"/>
    </row>
    <row r="34" spans="2:109" ht="13.2" x14ac:dyDescent="0.2">
      <c r="B34" s="241"/>
    </row>
    <row r="35" spans="2:109" ht="13.2" x14ac:dyDescent="0.2">
      <c r="B35" s="241"/>
    </row>
    <row r="36" spans="2:109" ht="13.2" x14ac:dyDescent="0.2">
      <c r="B36" s="241"/>
    </row>
    <row r="37" spans="2:109" ht="13.2" x14ac:dyDescent="0.2">
      <c r="B37" s="241"/>
    </row>
    <row r="38" spans="2:109" ht="13.2" x14ac:dyDescent="0.2">
      <c r="B38" s="241"/>
    </row>
    <row r="39" spans="2:109" ht="13.2" x14ac:dyDescent="0.2">
      <c r="B39" s="32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c r="CS39" s="293"/>
      <c r="CT39" s="293"/>
      <c r="CU39" s="293"/>
      <c r="CV39" s="293"/>
      <c r="CW39" s="293"/>
      <c r="CX39" s="293"/>
      <c r="CY39" s="293"/>
      <c r="CZ39" s="293"/>
      <c r="DA39" s="293"/>
      <c r="DB39" s="293"/>
      <c r="DC39" s="293"/>
      <c r="DD39" s="323"/>
    </row>
    <row r="40" spans="2:109" ht="13.2" x14ac:dyDescent="0.2">
      <c r="B40" s="353"/>
      <c r="DD40" s="353"/>
      <c r="DE40" s="237"/>
    </row>
    <row r="41" spans="2:109" ht="16.2" x14ac:dyDescent="0.2">
      <c r="B41" s="238" t="s">
        <v>593</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39"/>
      <c r="BR41" s="239"/>
      <c r="BS41" s="239"/>
      <c r="BT41" s="239"/>
      <c r="BU41" s="239"/>
      <c r="BV41" s="239"/>
      <c r="BW41" s="239"/>
      <c r="BX41" s="239"/>
      <c r="BY41" s="239"/>
      <c r="BZ41" s="239"/>
      <c r="CA41" s="239"/>
      <c r="CB41" s="239"/>
      <c r="CC41" s="239"/>
      <c r="CD41" s="239"/>
      <c r="CE41" s="239"/>
      <c r="CF41" s="239"/>
      <c r="CG41" s="239"/>
      <c r="CH41" s="239"/>
      <c r="CI41" s="239"/>
      <c r="CJ41" s="239"/>
      <c r="CK41" s="239"/>
      <c r="CL41" s="239"/>
      <c r="CM41" s="239"/>
      <c r="CN41" s="239"/>
      <c r="CO41" s="239"/>
      <c r="CP41" s="239"/>
      <c r="CQ41" s="239"/>
      <c r="CR41" s="239"/>
      <c r="CS41" s="239"/>
      <c r="CT41" s="239"/>
      <c r="CU41" s="239"/>
      <c r="CV41" s="239"/>
      <c r="CW41" s="239"/>
      <c r="CX41" s="239"/>
      <c r="CY41" s="239"/>
      <c r="CZ41" s="239"/>
      <c r="DA41" s="239"/>
      <c r="DB41" s="239"/>
      <c r="DC41" s="239"/>
      <c r="DD41" s="240"/>
    </row>
    <row r="42" spans="2:109" ht="13.2" x14ac:dyDescent="0.2">
      <c r="B42" s="241"/>
      <c r="G42" s="354"/>
      <c r="I42" s="355"/>
      <c r="J42" s="355"/>
      <c r="K42" s="355"/>
      <c r="AM42" s="354"/>
      <c r="AN42" s="354" t="s">
        <v>594</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41"/>
      <c r="AN43" s="1230" t="s">
        <v>595</v>
      </c>
      <c r="AO43" s="1231"/>
      <c r="AP43" s="1231"/>
      <c r="AQ43" s="1231"/>
      <c r="AR43" s="1231"/>
      <c r="AS43" s="1231"/>
      <c r="AT43" s="1231"/>
      <c r="AU43" s="1231"/>
      <c r="AV43" s="1231"/>
      <c r="AW43" s="1231"/>
      <c r="AX43" s="1231"/>
      <c r="AY43" s="1231"/>
      <c r="AZ43" s="1231"/>
      <c r="BA43" s="1231"/>
      <c r="BB43" s="1231"/>
      <c r="BC43" s="1231"/>
      <c r="BD43" s="1231"/>
      <c r="BE43" s="1231"/>
      <c r="BF43" s="1231"/>
      <c r="BG43" s="1231"/>
      <c r="BH43" s="1231"/>
      <c r="BI43" s="1231"/>
      <c r="BJ43" s="1231"/>
      <c r="BK43" s="1231"/>
      <c r="BL43" s="1231"/>
      <c r="BM43" s="1231"/>
      <c r="BN43" s="1231"/>
      <c r="BO43" s="1231"/>
      <c r="BP43" s="1231"/>
      <c r="BQ43" s="1231"/>
      <c r="BR43" s="1231"/>
      <c r="BS43" s="1231"/>
      <c r="BT43" s="1231"/>
      <c r="BU43" s="1231"/>
      <c r="BV43" s="1231"/>
      <c r="BW43" s="1231"/>
      <c r="BX43" s="1231"/>
      <c r="BY43" s="1231"/>
      <c r="BZ43" s="1231"/>
      <c r="CA43" s="1231"/>
      <c r="CB43" s="1231"/>
      <c r="CC43" s="1231"/>
      <c r="CD43" s="1231"/>
      <c r="CE43" s="1231"/>
      <c r="CF43" s="1231"/>
      <c r="CG43" s="1231"/>
      <c r="CH43" s="1231"/>
      <c r="CI43" s="1231"/>
      <c r="CJ43" s="1231"/>
      <c r="CK43" s="1231"/>
      <c r="CL43" s="1231"/>
      <c r="CM43" s="1231"/>
      <c r="CN43" s="1231"/>
      <c r="CO43" s="1231"/>
      <c r="CP43" s="1231"/>
      <c r="CQ43" s="1231"/>
      <c r="CR43" s="1231"/>
      <c r="CS43" s="1231"/>
      <c r="CT43" s="1231"/>
      <c r="CU43" s="1231"/>
      <c r="CV43" s="1231"/>
      <c r="CW43" s="1231"/>
      <c r="CX43" s="1231"/>
      <c r="CY43" s="1231"/>
      <c r="CZ43" s="1231"/>
      <c r="DA43" s="1231"/>
      <c r="DB43" s="1231"/>
      <c r="DC43" s="1232"/>
    </row>
    <row r="44" spans="2:109" ht="13.2" x14ac:dyDescent="0.2">
      <c r="B44" s="241"/>
      <c r="AN44" s="1233"/>
      <c r="AO44" s="1234"/>
      <c r="AP44" s="1234"/>
      <c r="AQ44" s="1234"/>
      <c r="AR44" s="1234"/>
      <c r="AS44" s="1234"/>
      <c r="AT44" s="1234"/>
      <c r="AU44" s="1234"/>
      <c r="AV44" s="1234"/>
      <c r="AW44" s="1234"/>
      <c r="AX44" s="1234"/>
      <c r="AY44" s="1234"/>
      <c r="AZ44" s="1234"/>
      <c r="BA44" s="1234"/>
      <c r="BB44" s="1234"/>
      <c r="BC44" s="1234"/>
      <c r="BD44" s="1234"/>
      <c r="BE44" s="1234"/>
      <c r="BF44" s="1234"/>
      <c r="BG44" s="1234"/>
      <c r="BH44" s="1234"/>
      <c r="BI44" s="1234"/>
      <c r="BJ44" s="1234"/>
      <c r="BK44" s="1234"/>
      <c r="BL44" s="1234"/>
      <c r="BM44" s="1234"/>
      <c r="BN44" s="1234"/>
      <c r="BO44" s="1234"/>
      <c r="BP44" s="1234"/>
      <c r="BQ44" s="1234"/>
      <c r="BR44" s="1234"/>
      <c r="BS44" s="1234"/>
      <c r="BT44" s="1234"/>
      <c r="BU44" s="1234"/>
      <c r="BV44" s="1234"/>
      <c r="BW44" s="1234"/>
      <c r="BX44" s="1234"/>
      <c r="BY44" s="1234"/>
      <c r="BZ44" s="1234"/>
      <c r="CA44" s="1234"/>
      <c r="CB44" s="1234"/>
      <c r="CC44" s="1234"/>
      <c r="CD44" s="1234"/>
      <c r="CE44" s="1234"/>
      <c r="CF44" s="1234"/>
      <c r="CG44" s="1234"/>
      <c r="CH44" s="1234"/>
      <c r="CI44" s="1234"/>
      <c r="CJ44" s="1234"/>
      <c r="CK44" s="1234"/>
      <c r="CL44" s="1234"/>
      <c r="CM44" s="1234"/>
      <c r="CN44" s="1234"/>
      <c r="CO44" s="1234"/>
      <c r="CP44" s="1234"/>
      <c r="CQ44" s="1234"/>
      <c r="CR44" s="1234"/>
      <c r="CS44" s="1234"/>
      <c r="CT44" s="1234"/>
      <c r="CU44" s="1234"/>
      <c r="CV44" s="1234"/>
      <c r="CW44" s="1234"/>
      <c r="CX44" s="1234"/>
      <c r="CY44" s="1234"/>
      <c r="CZ44" s="1234"/>
      <c r="DA44" s="1234"/>
      <c r="DB44" s="1234"/>
      <c r="DC44" s="1235"/>
    </row>
    <row r="45" spans="2:109" ht="13.2" x14ac:dyDescent="0.2">
      <c r="B45" s="241"/>
      <c r="AN45" s="1233"/>
      <c r="AO45" s="1234"/>
      <c r="AP45" s="1234"/>
      <c r="AQ45" s="1234"/>
      <c r="AR45" s="1234"/>
      <c r="AS45" s="1234"/>
      <c r="AT45" s="1234"/>
      <c r="AU45" s="1234"/>
      <c r="AV45" s="1234"/>
      <c r="AW45" s="1234"/>
      <c r="AX45" s="1234"/>
      <c r="AY45" s="1234"/>
      <c r="AZ45" s="1234"/>
      <c r="BA45" s="1234"/>
      <c r="BB45" s="1234"/>
      <c r="BC45" s="1234"/>
      <c r="BD45" s="1234"/>
      <c r="BE45" s="1234"/>
      <c r="BF45" s="1234"/>
      <c r="BG45" s="1234"/>
      <c r="BH45" s="1234"/>
      <c r="BI45" s="1234"/>
      <c r="BJ45" s="1234"/>
      <c r="BK45" s="1234"/>
      <c r="BL45" s="1234"/>
      <c r="BM45" s="1234"/>
      <c r="BN45" s="1234"/>
      <c r="BO45" s="1234"/>
      <c r="BP45" s="1234"/>
      <c r="BQ45" s="1234"/>
      <c r="BR45" s="1234"/>
      <c r="BS45" s="1234"/>
      <c r="BT45" s="1234"/>
      <c r="BU45" s="1234"/>
      <c r="BV45" s="1234"/>
      <c r="BW45" s="1234"/>
      <c r="BX45" s="1234"/>
      <c r="BY45" s="1234"/>
      <c r="BZ45" s="1234"/>
      <c r="CA45" s="1234"/>
      <c r="CB45" s="1234"/>
      <c r="CC45" s="1234"/>
      <c r="CD45" s="1234"/>
      <c r="CE45" s="1234"/>
      <c r="CF45" s="1234"/>
      <c r="CG45" s="1234"/>
      <c r="CH45" s="1234"/>
      <c r="CI45" s="1234"/>
      <c r="CJ45" s="1234"/>
      <c r="CK45" s="1234"/>
      <c r="CL45" s="1234"/>
      <c r="CM45" s="1234"/>
      <c r="CN45" s="1234"/>
      <c r="CO45" s="1234"/>
      <c r="CP45" s="1234"/>
      <c r="CQ45" s="1234"/>
      <c r="CR45" s="1234"/>
      <c r="CS45" s="1234"/>
      <c r="CT45" s="1234"/>
      <c r="CU45" s="1234"/>
      <c r="CV45" s="1234"/>
      <c r="CW45" s="1234"/>
      <c r="CX45" s="1234"/>
      <c r="CY45" s="1234"/>
      <c r="CZ45" s="1234"/>
      <c r="DA45" s="1234"/>
      <c r="DB45" s="1234"/>
      <c r="DC45" s="1235"/>
    </row>
    <row r="46" spans="2:109" ht="13.2" x14ac:dyDescent="0.2">
      <c r="B46" s="241"/>
      <c r="AN46" s="1233"/>
      <c r="AO46" s="1234"/>
      <c r="AP46" s="1234"/>
      <c r="AQ46" s="1234"/>
      <c r="AR46" s="1234"/>
      <c r="AS46" s="1234"/>
      <c r="AT46" s="1234"/>
      <c r="AU46" s="1234"/>
      <c r="AV46" s="1234"/>
      <c r="AW46" s="1234"/>
      <c r="AX46" s="1234"/>
      <c r="AY46" s="1234"/>
      <c r="AZ46" s="1234"/>
      <c r="BA46" s="1234"/>
      <c r="BB46" s="1234"/>
      <c r="BC46" s="1234"/>
      <c r="BD46" s="1234"/>
      <c r="BE46" s="1234"/>
      <c r="BF46" s="1234"/>
      <c r="BG46" s="1234"/>
      <c r="BH46" s="1234"/>
      <c r="BI46" s="1234"/>
      <c r="BJ46" s="1234"/>
      <c r="BK46" s="1234"/>
      <c r="BL46" s="1234"/>
      <c r="BM46" s="1234"/>
      <c r="BN46" s="1234"/>
      <c r="BO46" s="1234"/>
      <c r="BP46" s="1234"/>
      <c r="BQ46" s="1234"/>
      <c r="BR46" s="1234"/>
      <c r="BS46" s="1234"/>
      <c r="BT46" s="1234"/>
      <c r="BU46" s="1234"/>
      <c r="BV46" s="1234"/>
      <c r="BW46" s="1234"/>
      <c r="BX46" s="1234"/>
      <c r="BY46" s="1234"/>
      <c r="BZ46" s="1234"/>
      <c r="CA46" s="1234"/>
      <c r="CB46" s="1234"/>
      <c r="CC46" s="1234"/>
      <c r="CD46" s="1234"/>
      <c r="CE46" s="1234"/>
      <c r="CF46" s="1234"/>
      <c r="CG46" s="1234"/>
      <c r="CH46" s="1234"/>
      <c r="CI46" s="1234"/>
      <c r="CJ46" s="1234"/>
      <c r="CK46" s="1234"/>
      <c r="CL46" s="1234"/>
      <c r="CM46" s="1234"/>
      <c r="CN46" s="1234"/>
      <c r="CO46" s="1234"/>
      <c r="CP46" s="1234"/>
      <c r="CQ46" s="1234"/>
      <c r="CR46" s="1234"/>
      <c r="CS46" s="1234"/>
      <c r="CT46" s="1234"/>
      <c r="CU46" s="1234"/>
      <c r="CV46" s="1234"/>
      <c r="CW46" s="1234"/>
      <c r="CX46" s="1234"/>
      <c r="CY46" s="1234"/>
      <c r="CZ46" s="1234"/>
      <c r="DA46" s="1234"/>
      <c r="DB46" s="1234"/>
      <c r="DC46" s="1235"/>
    </row>
    <row r="47" spans="2:109" ht="13.2" x14ac:dyDescent="0.2">
      <c r="B47" s="241"/>
      <c r="AN47" s="1236"/>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8"/>
    </row>
    <row r="48" spans="2:109" ht="13.2" x14ac:dyDescent="0.2">
      <c r="B48" s="241"/>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41"/>
      <c r="AN49" s="237" t="s">
        <v>596</v>
      </c>
    </row>
    <row r="50" spans="1:109" ht="13.2" x14ac:dyDescent="0.2">
      <c r="B50" s="241"/>
      <c r="G50" s="1224"/>
      <c r="H50" s="1224"/>
      <c r="I50" s="1224"/>
      <c r="J50" s="1224"/>
      <c r="K50" s="357"/>
      <c r="L50" s="357"/>
      <c r="M50" s="358"/>
      <c r="N50" s="358"/>
      <c r="AN50" s="1227"/>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9"/>
      <c r="BP50" s="1223" t="s">
        <v>456</v>
      </c>
      <c r="BQ50" s="1223"/>
      <c r="BR50" s="1223"/>
      <c r="BS50" s="1223"/>
      <c r="BT50" s="1223"/>
      <c r="BU50" s="1223"/>
      <c r="BV50" s="1223"/>
      <c r="BW50" s="1223"/>
      <c r="BX50" s="1223" t="s">
        <v>457</v>
      </c>
      <c r="BY50" s="1223"/>
      <c r="BZ50" s="1223"/>
      <c r="CA50" s="1223"/>
      <c r="CB50" s="1223"/>
      <c r="CC50" s="1223"/>
      <c r="CD50" s="1223"/>
      <c r="CE50" s="1223"/>
      <c r="CF50" s="1223" t="s">
        <v>458</v>
      </c>
      <c r="CG50" s="1223"/>
      <c r="CH50" s="1223"/>
      <c r="CI50" s="1223"/>
      <c r="CJ50" s="1223"/>
      <c r="CK50" s="1223"/>
      <c r="CL50" s="1223"/>
      <c r="CM50" s="1223"/>
      <c r="CN50" s="1223" t="s">
        <v>459</v>
      </c>
      <c r="CO50" s="1223"/>
      <c r="CP50" s="1223"/>
      <c r="CQ50" s="1223"/>
      <c r="CR50" s="1223"/>
      <c r="CS50" s="1223"/>
      <c r="CT50" s="1223"/>
      <c r="CU50" s="1223"/>
      <c r="CV50" s="1223" t="s">
        <v>460</v>
      </c>
      <c r="CW50" s="1223"/>
      <c r="CX50" s="1223"/>
      <c r="CY50" s="1223"/>
      <c r="CZ50" s="1223"/>
      <c r="DA50" s="1223"/>
      <c r="DB50" s="1223"/>
      <c r="DC50" s="1223"/>
    </row>
    <row r="51" spans="1:109" ht="13.5" customHeight="1" x14ac:dyDescent="0.2">
      <c r="B51" s="241"/>
      <c r="G51" s="1226"/>
      <c r="H51" s="1226"/>
      <c r="I51" s="1239"/>
      <c r="J51" s="1239"/>
      <c r="K51" s="1225"/>
      <c r="L51" s="1225"/>
      <c r="M51" s="1225"/>
      <c r="N51" s="1225"/>
      <c r="AM51" s="356"/>
      <c r="AN51" s="1221" t="s">
        <v>597</v>
      </c>
      <c r="AO51" s="1221"/>
      <c r="AP51" s="1221"/>
      <c r="AQ51" s="1221"/>
      <c r="AR51" s="1221"/>
      <c r="AS51" s="1221"/>
      <c r="AT51" s="1221"/>
      <c r="AU51" s="1221"/>
      <c r="AV51" s="1221"/>
      <c r="AW51" s="1221"/>
      <c r="AX51" s="1221"/>
      <c r="AY51" s="1221"/>
      <c r="AZ51" s="1221"/>
      <c r="BA51" s="1221"/>
      <c r="BB51" s="1221" t="s">
        <v>598</v>
      </c>
      <c r="BC51" s="1221"/>
      <c r="BD51" s="1221"/>
      <c r="BE51" s="1221"/>
      <c r="BF51" s="1221"/>
      <c r="BG51" s="1221"/>
      <c r="BH51" s="1221"/>
      <c r="BI51" s="1221"/>
      <c r="BJ51" s="1221"/>
      <c r="BK51" s="1221"/>
      <c r="BL51" s="1221"/>
      <c r="BM51" s="1221"/>
      <c r="BN51" s="1221"/>
      <c r="BO51" s="1221"/>
      <c r="BP51" s="1218"/>
      <c r="BQ51" s="1218"/>
      <c r="BR51" s="1218"/>
      <c r="BS51" s="1218"/>
      <c r="BT51" s="1218"/>
      <c r="BU51" s="1218"/>
      <c r="BV51" s="1218"/>
      <c r="BW51" s="1218"/>
      <c r="BX51" s="1218"/>
      <c r="BY51" s="1218"/>
      <c r="BZ51" s="1218"/>
      <c r="CA51" s="1218"/>
      <c r="CB51" s="1218"/>
      <c r="CC51" s="1218"/>
      <c r="CD51" s="1218"/>
      <c r="CE51" s="1218"/>
      <c r="CF51" s="1218"/>
      <c r="CG51" s="1218"/>
      <c r="CH51" s="1218"/>
      <c r="CI51" s="1218"/>
      <c r="CJ51" s="1218"/>
      <c r="CK51" s="1218"/>
      <c r="CL51" s="1218"/>
      <c r="CM51" s="1218"/>
      <c r="CN51" s="1218"/>
      <c r="CO51" s="1218"/>
      <c r="CP51" s="1218"/>
      <c r="CQ51" s="1218"/>
      <c r="CR51" s="1218"/>
      <c r="CS51" s="1218"/>
      <c r="CT51" s="1218"/>
      <c r="CU51" s="1218"/>
      <c r="CV51" s="1218"/>
      <c r="CW51" s="1218"/>
      <c r="CX51" s="1218"/>
      <c r="CY51" s="1218"/>
      <c r="CZ51" s="1218"/>
      <c r="DA51" s="1218"/>
      <c r="DB51" s="1218"/>
      <c r="DC51" s="1218"/>
    </row>
    <row r="52" spans="1:109" ht="13.2" x14ac:dyDescent="0.2">
      <c r="B52" s="241"/>
      <c r="G52" s="1226"/>
      <c r="H52" s="1226"/>
      <c r="I52" s="1239"/>
      <c r="J52" s="1239"/>
      <c r="K52" s="1225"/>
      <c r="L52" s="1225"/>
      <c r="M52" s="1225"/>
      <c r="N52" s="1225"/>
      <c r="AM52" s="356"/>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18"/>
      <c r="BQ52" s="1218"/>
      <c r="BR52" s="1218"/>
      <c r="BS52" s="1218"/>
      <c r="BT52" s="1218"/>
      <c r="BU52" s="1218"/>
      <c r="BV52" s="1218"/>
      <c r="BW52" s="1218"/>
      <c r="BX52" s="1218"/>
      <c r="BY52" s="1218"/>
      <c r="BZ52" s="1218"/>
      <c r="CA52" s="1218"/>
      <c r="CB52" s="1218"/>
      <c r="CC52" s="1218"/>
      <c r="CD52" s="1218"/>
      <c r="CE52" s="1218"/>
      <c r="CF52" s="1218"/>
      <c r="CG52" s="1218"/>
      <c r="CH52" s="1218"/>
      <c r="CI52" s="1218"/>
      <c r="CJ52" s="1218"/>
      <c r="CK52" s="1218"/>
      <c r="CL52" s="1218"/>
      <c r="CM52" s="1218"/>
      <c r="CN52" s="1218"/>
      <c r="CO52" s="1218"/>
      <c r="CP52" s="1218"/>
      <c r="CQ52" s="1218"/>
      <c r="CR52" s="1218"/>
      <c r="CS52" s="1218"/>
      <c r="CT52" s="1218"/>
      <c r="CU52" s="1218"/>
      <c r="CV52" s="1218"/>
      <c r="CW52" s="1218"/>
      <c r="CX52" s="1218"/>
      <c r="CY52" s="1218"/>
      <c r="CZ52" s="1218"/>
      <c r="DA52" s="1218"/>
      <c r="DB52" s="1218"/>
      <c r="DC52" s="1218"/>
    </row>
    <row r="53" spans="1:109" ht="13.2" x14ac:dyDescent="0.2">
      <c r="A53" s="355"/>
      <c r="B53" s="241"/>
      <c r="G53" s="1226"/>
      <c r="H53" s="1226"/>
      <c r="I53" s="1224"/>
      <c r="J53" s="1224"/>
      <c r="K53" s="1225"/>
      <c r="L53" s="1225"/>
      <c r="M53" s="1225"/>
      <c r="N53" s="1225"/>
      <c r="AM53" s="356"/>
      <c r="AN53" s="1221"/>
      <c r="AO53" s="1221"/>
      <c r="AP53" s="1221"/>
      <c r="AQ53" s="1221"/>
      <c r="AR53" s="1221"/>
      <c r="AS53" s="1221"/>
      <c r="AT53" s="1221"/>
      <c r="AU53" s="1221"/>
      <c r="AV53" s="1221"/>
      <c r="AW53" s="1221"/>
      <c r="AX53" s="1221"/>
      <c r="AY53" s="1221"/>
      <c r="AZ53" s="1221"/>
      <c r="BA53" s="1221"/>
      <c r="BB53" s="1221" t="s">
        <v>599</v>
      </c>
      <c r="BC53" s="1221"/>
      <c r="BD53" s="1221"/>
      <c r="BE53" s="1221"/>
      <c r="BF53" s="1221"/>
      <c r="BG53" s="1221"/>
      <c r="BH53" s="1221"/>
      <c r="BI53" s="1221"/>
      <c r="BJ53" s="1221"/>
      <c r="BK53" s="1221"/>
      <c r="BL53" s="1221"/>
      <c r="BM53" s="1221"/>
      <c r="BN53" s="1221"/>
      <c r="BO53" s="1221"/>
      <c r="BP53" s="1218">
        <v>66</v>
      </c>
      <c r="BQ53" s="1218"/>
      <c r="BR53" s="1218"/>
      <c r="BS53" s="1218"/>
      <c r="BT53" s="1218"/>
      <c r="BU53" s="1218"/>
      <c r="BV53" s="1218"/>
      <c r="BW53" s="1218"/>
      <c r="BX53" s="1218">
        <v>67.2</v>
      </c>
      <c r="BY53" s="1218"/>
      <c r="BZ53" s="1218"/>
      <c r="CA53" s="1218"/>
      <c r="CB53" s="1218"/>
      <c r="CC53" s="1218"/>
      <c r="CD53" s="1218"/>
      <c r="CE53" s="1218"/>
      <c r="CF53" s="1218">
        <v>68.5</v>
      </c>
      <c r="CG53" s="1218"/>
      <c r="CH53" s="1218"/>
      <c r="CI53" s="1218"/>
      <c r="CJ53" s="1218"/>
      <c r="CK53" s="1218"/>
      <c r="CL53" s="1218"/>
      <c r="CM53" s="1218"/>
      <c r="CN53" s="1218">
        <v>69.8</v>
      </c>
      <c r="CO53" s="1218"/>
      <c r="CP53" s="1218"/>
      <c r="CQ53" s="1218"/>
      <c r="CR53" s="1218"/>
      <c r="CS53" s="1218"/>
      <c r="CT53" s="1218"/>
      <c r="CU53" s="1218"/>
      <c r="CV53" s="1218">
        <v>71.2</v>
      </c>
      <c r="CW53" s="1218"/>
      <c r="CX53" s="1218"/>
      <c r="CY53" s="1218"/>
      <c r="CZ53" s="1218"/>
      <c r="DA53" s="1218"/>
      <c r="DB53" s="1218"/>
      <c r="DC53" s="1218"/>
    </row>
    <row r="54" spans="1:109" ht="13.2" x14ac:dyDescent="0.2">
      <c r="A54" s="355"/>
      <c r="B54" s="241"/>
      <c r="G54" s="1226"/>
      <c r="H54" s="1226"/>
      <c r="I54" s="1224"/>
      <c r="J54" s="1224"/>
      <c r="K54" s="1225"/>
      <c r="L54" s="1225"/>
      <c r="M54" s="1225"/>
      <c r="N54" s="1225"/>
      <c r="AM54" s="356"/>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18"/>
      <c r="BQ54" s="1218"/>
      <c r="BR54" s="1218"/>
      <c r="BS54" s="1218"/>
      <c r="BT54" s="1218"/>
      <c r="BU54" s="1218"/>
      <c r="BV54" s="1218"/>
      <c r="BW54" s="1218"/>
      <c r="BX54" s="1218"/>
      <c r="BY54" s="1218"/>
      <c r="BZ54" s="1218"/>
      <c r="CA54" s="1218"/>
      <c r="CB54" s="1218"/>
      <c r="CC54" s="1218"/>
      <c r="CD54" s="1218"/>
      <c r="CE54" s="1218"/>
      <c r="CF54" s="1218"/>
      <c r="CG54" s="1218"/>
      <c r="CH54" s="1218"/>
      <c r="CI54" s="1218"/>
      <c r="CJ54" s="1218"/>
      <c r="CK54" s="1218"/>
      <c r="CL54" s="1218"/>
      <c r="CM54" s="1218"/>
      <c r="CN54" s="1218"/>
      <c r="CO54" s="1218"/>
      <c r="CP54" s="1218"/>
      <c r="CQ54" s="1218"/>
      <c r="CR54" s="1218"/>
      <c r="CS54" s="1218"/>
      <c r="CT54" s="1218"/>
      <c r="CU54" s="1218"/>
      <c r="CV54" s="1218"/>
      <c r="CW54" s="1218"/>
      <c r="CX54" s="1218"/>
      <c r="CY54" s="1218"/>
      <c r="CZ54" s="1218"/>
      <c r="DA54" s="1218"/>
      <c r="DB54" s="1218"/>
      <c r="DC54" s="1218"/>
    </row>
    <row r="55" spans="1:109" ht="13.2" x14ac:dyDescent="0.2">
      <c r="A55" s="355"/>
      <c r="B55" s="241"/>
      <c r="G55" s="1224"/>
      <c r="H55" s="1224"/>
      <c r="I55" s="1224"/>
      <c r="J55" s="1224"/>
      <c r="K55" s="1225"/>
      <c r="L55" s="1225"/>
      <c r="M55" s="1225"/>
      <c r="N55" s="1225"/>
      <c r="AN55" s="1223" t="s">
        <v>600</v>
      </c>
      <c r="AO55" s="1223"/>
      <c r="AP55" s="1223"/>
      <c r="AQ55" s="1223"/>
      <c r="AR55" s="1223"/>
      <c r="AS55" s="1223"/>
      <c r="AT55" s="1223"/>
      <c r="AU55" s="1223"/>
      <c r="AV55" s="1223"/>
      <c r="AW55" s="1223"/>
      <c r="AX55" s="1223"/>
      <c r="AY55" s="1223"/>
      <c r="AZ55" s="1223"/>
      <c r="BA55" s="1223"/>
      <c r="BB55" s="1221" t="s">
        <v>601</v>
      </c>
      <c r="BC55" s="1221"/>
      <c r="BD55" s="1221"/>
      <c r="BE55" s="1221"/>
      <c r="BF55" s="1221"/>
      <c r="BG55" s="1221"/>
      <c r="BH55" s="1221"/>
      <c r="BI55" s="1221"/>
      <c r="BJ55" s="1221"/>
      <c r="BK55" s="1221"/>
      <c r="BL55" s="1221"/>
      <c r="BM55" s="1221"/>
      <c r="BN55" s="1221"/>
      <c r="BO55" s="1221"/>
      <c r="BP55" s="1218">
        <v>20.2</v>
      </c>
      <c r="BQ55" s="1218"/>
      <c r="BR55" s="1218"/>
      <c r="BS55" s="1218"/>
      <c r="BT55" s="1218"/>
      <c r="BU55" s="1218"/>
      <c r="BV55" s="1218"/>
      <c r="BW55" s="1218"/>
      <c r="BX55" s="1218">
        <v>18.2</v>
      </c>
      <c r="BY55" s="1218"/>
      <c r="BZ55" s="1218"/>
      <c r="CA55" s="1218"/>
      <c r="CB55" s="1218"/>
      <c r="CC55" s="1218"/>
      <c r="CD55" s="1218"/>
      <c r="CE55" s="1218"/>
      <c r="CF55" s="1218">
        <v>20.3</v>
      </c>
      <c r="CG55" s="1218"/>
      <c r="CH55" s="1218"/>
      <c r="CI55" s="1218"/>
      <c r="CJ55" s="1218"/>
      <c r="CK55" s="1218"/>
      <c r="CL55" s="1218"/>
      <c r="CM55" s="1218"/>
      <c r="CN55" s="1218">
        <v>15.5</v>
      </c>
      <c r="CO55" s="1218"/>
      <c r="CP55" s="1218"/>
      <c r="CQ55" s="1218"/>
      <c r="CR55" s="1218"/>
      <c r="CS55" s="1218"/>
      <c r="CT55" s="1218"/>
      <c r="CU55" s="1218"/>
      <c r="CV55" s="1218">
        <v>4.5999999999999996</v>
      </c>
      <c r="CW55" s="1218"/>
      <c r="CX55" s="1218"/>
      <c r="CY55" s="1218"/>
      <c r="CZ55" s="1218"/>
      <c r="DA55" s="1218"/>
      <c r="DB55" s="1218"/>
      <c r="DC55" s="1218"/>
    </row>
    <row r="56" spans="1:109" ht="13.2" x14ac:dyDescent="0.2">
      <c r="A56" s="355"/>
      <c r="B56" s="241"/>
      <c r="G56" s="1224"/>
      <c r="H56" s="1224"/>
      <c r="I56" s="1224"/>
      <c r="J56" s="1224"/>
      <c r="K56" s="1225"/>
      <c r="L56" s="1225"/>
      <c r="M56" s="1225"/>
      <c r="N56" s="1225"/>
      <c r="AN56" s="1223"/>
      <c r="AO56" s="1223"/>
      <c r="AP56" s="1223"/>
      <c r="AQ56" s="1223"/>
      <c r="AR56" s="1223"/>
      <c r="AS56" s="1223"/>
      <c r="AT56" s="1223"/>
      <c r="AU56" s="1223"/>
      <c r="AV56" s="1223"/>
      <c r="AW56" s="1223"/>
      <c r="AX56" s="1223"/>
      <c r="AY56" s="1223"/>
      <c r="AZ56" s="1223"/>
      <c r="BA56" s="1223"/>
      <c r="BB56" s="1221"/>
      <c r="BC56" s="1221"/>
      <c r="BD56" s="1221"/>
      <c r="BE56" s="1221"/>
      <c r="BF56" s="1221"/>
      <c r="BG56" s="1221"/>
      <c r="BH56" s="1221"/>
      <c r="BI56" s="1221"/>
      <c r="BJ56" s="1221"/>
      <c r="BK56" s="1221"/>
      <c r="BL56" s="1221"/>
      <c r="BM56" s="1221"/>
      <c r="BN56" s="1221"/>
      <c r="BO56" s="1221"/>
      <c r="BP56" s="1218"/>
      <c r="BQ56" s="1218"/>
      <c r="BR56" s="1218"/>
      <c r="BS56" s="1218"/>
      <c r="BT56" s="1218"/>
      <c r="BU56" s="1218"/>
      <c r="BV56" s="1218"/>
      <c r="BW56" s="1218"/>
      <c r="BX56" s="1218"/>
      <c r="BY56" s="1218"/>
      <c r="BZ56" s="1218"/>
      <c r="CA56" s="1218"/>
      <c r="CB56" s="1218"/>
      <c r="CC56" s="1218"/>
      <c r="CD56" s="1218"/>
      <c r="CE56" s="1218"/>
      <c r="CF56" s="1218"/>
      <c r="CG56" s="1218"/>
      <c r="CH56" s="1218"/>
      <c r="CI56" s="1218"/>
      <c r="CJ56" s="1218"/>
      <c r="CK56" s="1218"/>
      <c r="CL56" s="1218"/>
      <c r="CM56" s="1218"/>
      <c r="CN56" s="1218"/>
      <c r="CO56" s="1218"/>
      <c r="CP56" s="1218"/>
      <c r="CQ56" s="1218"/>
      <c r="CR56" s="1218"/>
      <c r="CS56" s="1218"/>
      <c r="CT56" s="1218"/>
      <c r="CU56" s="1218"/>
      <c r="CV56" s="1218"/>
      <c r="CW56" s="1218"/>
      <c r="CX56" s="1218"/>
      <c r="CY56" s="1218"/>
      <c r="CZ56" s="1218"/>
      <c r="DA56" s="1218"/>
      <c r="DB56" s="1218"/>
      <c r="DC56" s="1218"/>
    </row>
    <row r="57" spans="1:109" s="355" customFormat="1" ht="13.2" x14ac:dyDescent="0.2">
      <c r="B57" s="359"/>
      <c r="G57" s="1224"/>
      <c r="H57" s="1224"/>
      <c r="I57" s="1219"/>
      <c r="J57" s="1219"/>
      <c r="K57" s="1225"/>
      <c r="L57" s="1225"/>
      <c r="M57" s="1225"/>
      <c r="N57" s="1225"/>
      <c r="AM57" s="237"/>
      <c r="AN57" s="1223"/>
      <c r="AO57" s="1223"/>
      <c r="AP57" s="1223"/>
      <c r="AQ57" s="1223"/>
      <c r="AR57" s="1223"/>
      <c r="AS57" s="1223"/>
      <c r="AT57" s="1223"/>
      <c r="AU57" s="1223"/>
      <c r="AV57" s="1223"/>
      <c r="AW57" s="1223"/>
      <c r="AX57" s="1223"/>
      <c r="AY57" s="1223"/>
      <c r="AZ57" s="1223"/>
      <c r="BA57" s="1223"/>
      <c r="BB57" s="1221" t="s">
        <v>599</v>
      </c>
      <c r="BC57" s="1221"/>
      <c r="BD57" s="1221"/>
      <c r="BE57" s="1221"/>
      <c r="BF57" s="1221"/>
      <c r="BG57" s="1221"/>
      <c r="BH57" s="1221"/>
      <c r="BI57" s="1221"/>
      <c r="BJ57" s="1221"/>
      <c r="BK57" s="1221"/>
      <c r="BL57" s="1221"/>
      <c r="BM57" s="1221"/>
      <c r="BN57" s="1221"/>
      <c r="BO57" s="1221"/>
      <c r="BP57" s="1218">
        <v>57.5</v>
      </c>
      <c r="BQ57" s="1218"/>
      <c r="BR57" s="1218"/>
      <c r="BS57" s="1218"/>
      <c r="BT57" s="1218"/>
      <c r="BU57" s="1218"/>
      <c r="BV57" s="1218"/>
      <c r="BW57" s="1218"/>
      <c r="BX57" s="1218">
        <v>59.3</v>
      </c>
      <c r="BY57" s="1218"/>
      <c r="BZ57" s="1218"/>
      <c r="CA57" s="1218"/>
      <c r="CB57" s="1218"/>
      <c r="CC57" s="1218"/>
      <c r="CD57" s="1218"/>
      <c r="CE57" s="1218"/>
      <c r="CF57" s="1218">
        <v>60.3</v>
      </c>
      <c r="CG57" s="1218"/>
      <c r="CH57" s="1218"/>
      <c r="CI57" s="1218"/>
      <c r="CJ57" s="1218"/>
      <c r="CK57" s="1218"/>
      <c r="CL57" s="1218"/>
      <c r="CM57" s="1218"/>
      <c r="CN57" s="1218">
        <v>61.5</v>
      </c>
      <c r="CO57" s="1218"/>
      <c r="CP57" s="1218"/>
      <c r="CQ57" s="1218"/>
      <c r="CR57" s="1218"/>
      <c r="CS57" s="1218"/>
      <c r="CT57" s="1218"/>
      <c r="CU57" s="1218"/>
      <c r="CV57" s="1218">
        <v>61</v>
      </c>
      <c r="CW57" s="1218"/>
      <c r="CX57" s="1218"/>
      <c r="CY57" s="1218"/>
      <c r="CZ57" s="1218"/>
      <c r="DA57" s="1218"/>
      <c r="DB57" s="1218"/>
      <c r="DC57" s="1218"/>
      <c r="DD57" s="360"/>
      <c r="DE57" s="359"/>
    </row>
    <row r="58" spans="1:109" s="355" customFormat="1" ht="13.2" x14ac:dyDescent="0.2">
      <c r="A58" s="237"/>
      <c r="B58" s="359"/>
      <c r="G58" s="1224"/>
      <c r="H58" s="1224"/>
      <c r="I58" s="1219"/>
      <c r="J58" s="1219"/>
      <c r="K58" s="1225"/>
      <c r="L58" s="1225"/>
      <c r="M58" s="1225"/>
      <c r="N58" s="1225"/>
      <c r="AM58" s="237"/>
      <c r="AN58" s="1223"/>
      <c r="AO58" s="1223"/>
      <c r="AP58" s="1223"/>
      <c r="AQ58" s="1223"/>
      <c r="AR58" s="1223"/>
      <c r="AS58" s="1223"/>
      <c r="AT58" s="1223"/>
      <c r="AU58" s="1223"/>
      <c r="AV58" s="1223"/>
      <c r="AW58" s="1223"/>
      <c r="AX58" s="1223"/>
      <c r="AY58" s="1223"/>
      <c r="AZ58" s="1223"/>
      <c r="BA58" s="1223"/>
      <c r="BB58" s="1221"/>
      <c r="BC58" s="1221"/>
      <c r="BD58" s="1221"/>
      <c r="BE58" s="1221"/>
      <c r="BF58" s="1221"/>
      <c r="BG58" s="1221"/>
      <c r="BH58" s="1221"/>
      <c r="BI58" s="1221"/>
      <c r="BJ58" s="1221"/>
      <c r="BK58" s="1221"/>
      <c r="BL58" s="1221"/>
      <c r="BM58" s="1221"/>
      <c r="BN58" s="1221"/>
      <c r="BO58" s="1221"/>
      <c r="BP58" s="1218"/>
      <c r="BQ58" s="1218"/>
      <c r="BR58" s="1218"/>
      <c r="BS58" s="1218"/>
      <c r="BT58" s="1218"/>
      <c r="BU58" s="1218"/>
      <c r="BV58" s="1218"/>
      <c r="BW58" s="1218"/>
      <c r="BX58" s="1218"/>
      <c r="BY58" s="1218"/>
      <c r="BZ58" s="1218"/>
      <c r="CA58" s="1218"/>
      <c r="CB58" s="1218"/>
      <c r="CC58" s="1218"/>
      <c r="CD58" s="1218"/>
      <c r="CE58" s="1218"/>
      <c r="CF58" s="1218"/>
      <c r="CG58" s="1218"/>
      <c r="CH58" s="1218"/>
      <c r="CI58" s="1218"/>
      <c r="CJ58" s="1218"/>
      <c r="CK58" s="1218"/>
      <c r="CL58" s="1218"/>
      <c r="CM58" s="1218"/>
      <c r="CN58" s="1218"/>
      <c r="CO58" s="1218"/>
      <c r="CP58" s="1218"/>
      <c r="CQ58" s="1218"/>
      <c r="CR58" s="1218"/>
      <c r="CS58" s="1218"/>
      <c r="CT58" s="1218"/>
      <c r="CU58" s="1218"/>
      <c r="CV58" s="1218"/>
      <c r="CW58" s="1218"/>
      <c r="CX58" s="1218"/>
      <c r="CY58" s="1218"/>
      <c r="CZ58" s="1218"/>
      <c r="DA58" s="1218"/>
      <c r="DB58" s="1218"/>
      <c r="DC58" s="1218"/>
      <c r="DD58" s="360"/>
      <c r="DE58" s="359"/>
    </row>
    <row r="59" spans="1:109" s="355" customFormat="1" ht="13.2" x14ac:dyDescent="0.2">
      <c r="A59" s="237"/>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37"/>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37"/>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37"/>
    </row>
    <row r="63" spans="1:109" ht="16.2" x14ac:dyDescent="0.2">
      <c r="B63" s="294" t="s">
        <v>602</v>
      </c>
    </row>
    <row r="64" spans="1:109" ht="13.2" x14ac:dyDescent="0.2">
      <c r="B64" s="241"/>
      <c r="G64" s="354"/>
      <c r="I64" s="366"/>
      <c r="J64" s="366"/>
      <c r="K64" s="366"/>
      <c r="L64" s="366"/>
      <c r="M64" s="366"/>
      <c r="N64" s="367"/>
      <c r="AM64" s="354"/>
      <c r="AN64" s="354" t="s">
        <v>594</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41"/>
      <c r="AN65" s="1230" t="s">
        <v>603</v>
      </c>
      <c r="AO65" s="1231"/>
      <c r="AP65" s="1231"/>
      <c r="AQ65" s="1231"/>
      <c r="AR65" s="1231"/>
      <c r="AS65" s="1231"/>
      <c r="AT65" s="1231"/>
      <c r="AU65" s="1231"/>
      <c r="AV65" s="1231"/>
      <c r="AW65" s="1231"/>
      <c r="AX65" s="1231"/>
      <c r="AY65" s="1231"/>
      <c r="AZ65" s="1231"/>
      <c r="BA65" s="1231"/>
      <c r="BB65" s="1231"/>
      <c r="BC65" s="1231"/>
      <c r="BD65" s="1231"/>
      <c r="BE65" s="1231"/>
      <c r="BF65" s="1231"/>
      <c r="BG65" s="1231"/>
      <c r="BH65" s="1231"/>
      <c r="BI65" s="1231"/>
      <c r="BJ65" s="1231"/>
      <c r="BK65" s="1231"/>
      <c r="BL65" s="1231"/>
      <c r="BM65" s="1231"/>
      <c r="BN65" s="1231"/>
      <c r="BO65" s="1231"/>
      <c r="BP65" s="1231"/>
      <c r="BQ65" s="1231"/>
      <c r="BR65" s="1231"/>
      <c r="BS65" s="1231"/>
      <c r="BT65" s="1231"/>
      <c r="BU65" s="1231"/>
      <c r="BV65" s="1231"/>
      <c r="BW65" s="1231"/>
      <c r="BX65" s="1231"/>
      <c r="BY65" s="1231"/>
      <c r="BZ65" s="1231"/>
      <c r="CA65" s="1231"/>
      <c r="CB65" s="1231"/>
      <c r="CC65" s="1231"/>
      <c r="CD65" s="1231"/>
      <c r="CE65" s="1231"/>
      <c r="CF65" s="1231"/>
      <c r="CG65" s="1231"/>
      <c r="CH65" s="1231"/>
      <c r="CI65" s="1231"/>
      <c r="CJ65" s="1231"/>
      <c r="CK65" s="1231"/>
      <c r="CL65" s="1231"/>
      <c r="CM65" s="1231"/>
      <c r="CN65" s="1231"/>
      <c r="CO65" s="1231"/>
      <c r="CP65" s="1231"/>
      <c r="CQ65" s="1231"/>
      <c r="CR65" s="1231"/>
      <c r="CS65" s="1231"/>
      <c r="CT65" s="1231"/>
      <c r="CU65" s="1231"/>
      <c r="CV65" s="1231"/>
      <c r="CW65" s="1231"/>
      <c r="CX65" s="1231"/>
      <c r="CY65" s="1231"/>
      <c r="CZ65" s="1231"/>
      <c r="DA65" s="1231"/>
      <c r="DB65" s="1231"/>
      <c r="DC65" s="1232"/>
    </row>
    <row r="66" spans="2:107" ht="13.2" x14ac:dyDescent="0.2">
      <c r="B66" s="241"/>
      <c r="AN66" s="1233"/>
      <c r="AO66" s="1234"/>
      <c r="AP66" s="1234"/>
      <c r="AQ66" s="1234"/>
      <c r="AR66" s="1234"/>
      <c r="AS66" s="1234"/>
      <c r="AT66" s="1234"/>
      <c r="AU66" s="1234"/>
      <c r="AV66" s="1234"/>
      <c r="AW66" s="1234"/>
      <c r="AX66" s="1234"/>
      <c r="AY66" s="1234"/>
      <c r="AZ66" s="1234"/>
      <c r="BA66" s="1234"/>
      <c r="BB66" s="1234"/>
      <c r="BC66" s="1234"/>
      <c r="BD66" s="1234"/>
      <c r="BE66" s="1234"/>
      <c r="BF66" s="1234"/>
      <c r="BG66" s="1234"/>
      <c r="BH66" s="1234"/>
      <c r="BI66" s="1234"/>
      <c r="BJ66" s="1234"/>
      <c r="BK66" s="1234"/>
      <c r="BL66" s="1234"/>
      <c r="BM66" s="1234"/>
      <c r="BN66" s="1234"/>
      <c r="BO66" s="1234"/>
      <c r="BP66" s="1234"/>
      <c r="BQ66" s="1234"/>
      <c r="BR66" s="1234"/>
      <c r="BS66" s="1234"/>
      <c r="BT66" s="1234"/>
      <c r="BU66" s="1234"/>
      <c r="BV66" s="1234"/>
      <c r="BW66" s="1234"/>
      <c r="BX66" s="1234"/>
      <c r="BY66" s="1234"/>
      <c r="BZ66" s="1234"/>
      <c r="CA66" s="1234"/>
      <c r="CB66" s="1234"/>
      <c r="CC66" s="1234"/>
      <c r="CD66" s="1234"/>
      <c r="CE66" s="1234"/>
      <c r="CF66" s="1234"/>
      <c r="CG66" s="1234"/>
      <c r="CH66" s="1234"/>
      <c r="CI66" s="1234"/>
      <c r="CJ66" s="1234"/>
      <c r="CK66" s="1234"/>
      <c r="CL66" s="1234"/>
      <c r="CM66" s="1234"/>
      <c r="CN66" s="1234"/>
      <c r="CO66" s="1234"/>
      <c r="CP66" s="1234"/>
      <c r="CQ66" s="1234"/>
      <c r="CR66" s="1234"/>
      <c r="CS66" s="1234"/>
      <c r="CT66" s="1234"/>
      <c r="CU66" s="1234"/>
      <c r="CV66" s="1234"/>
      <c r="CW66" s="1234"/>
      <c r="CX66" s="1234"/>
      <c r="CY66" s="1234"/>
      <c r="CZ66" s="1234"/>
      <c r="DA66" s="1234"/>
      <c r="DB66" s="1234"/>
      <c r="DC66" s="1235"/>
    </row>
    <row r="67" spans="2:107" ht="13.2" x14ac:dyDescent="0.2">
      <c r="B67" s="241"/>
      <c r="AN67" s="1233"/>
      <c r="AO67" s="1234"/>
      <c r="AP67" s="1234"/>
      <c r="AQ67" s="1234"/>
      <c r="AR67" s="1234"/>
      <c r="AS67" s="1234"/>
      <c r="AT67" s="1234"/>
      <c r="AU67" s="1234"/>
      <c r="AV67" s="1234"/>
      <c r="AW67" s="1234"/>
      <c r="AX67" s="1234"/>
      <c r="AY67" s="1234"/>
      <c r="AZ67" s="1234"/>
      <c r="BA67" s="1234"/>
      <c r="BB67" s="1234"/>
      <c r="BC67" s="1234"/>
      <c r="BD67" s="1234"/>
      <c r="BE67" s="1234"/>
      <c r="BF67" s="1234"/>
      <c r="BG67" s="1234"/>
      <c r="BH67" s="1234"/>
      <c r="BI67" s="1234"/>
      <c r="BJ67" s="1234"/>
      <c r="BK67" s="1234"/>
      <c r="BL67" s="1234"/>
      <c r="BM67" s="1234"/>
      <c r="BN67" s="1234"/>
      <c r="BO67" s="1234"/>
      <c r="BP67" s="1234"/>
      <c r="BQ67" s="1234"/>
      <c r="BR67" s="1234"/>
      <c r="BS67" s="1234"/>
      <c r="BT67" s="1234"/>
      <c r="BU67" s="1234"/>
      <c r="BV67" s="1234"/>
      <c r="BW67" s="1234"/>
      <c r="BX67" s="1234"/>
      <c r="BY67" s="1234"/>
      <c r="BZ67" s="1234"/>
      <c r="CA67" s="1234"/>
      <c r="CB67" s="1234"/>
      <c r="CC67" s="1234"/>
      <c r="CD67" s="1234"/>
      <c r="CE67" s="1234"/>
      <c r="CF67" s="1234"/>
      <c r="CG67" s="1234"/>
      <c r="CH67" s="1234"/>
      <c r="CI67" s="1234"/>
      <c r="CJ67" s="1234"/>
      <c r="CK67" s="1234"/>
      <c r="CL67" s="1234"/>
      <c r="CM67" s="1234"/>
      <c r="CN67" s="1234"/>
      <c r="CO67" s="1234"/>
      <c r="CP67" s="1234"/>
      <c r="CQ67" s="1234"/>
      <c r="CR67" s="1234"/>
      <c r="CS67" s="1234"/>
      <c r="CT67" s="1234"/>
      <c r="CU67" s="1234"/>
      <c r="CV67" s="1234"/>
      <c r="CW67" s="1234"/>
      <c r="CX67" s="1234"/>
      <c r="CY67" s="1234"/>
      <c r="CZ67" s="1234"/>
      <c r="DA67" s="1234"/>
      <c r="DB67" s="1234"/>
      <c r="DC67" s="1235"/>
    </row>
    <row r="68" spans="2:107" ht="13.2" x14ac:dyDescent="0.2">
      <c r="B68" s="241"/>
      <c r="AN68" s="1233"/>
      <c r="AO68" s="1234"/>
      <c r="AP68" s="1234"/>
      <c r="AQ68" s="1234"/>
      <c r="AR68" s="1234"/>
      <c r="AS68" s="1234"/>
      <c r="AT68" s="1234"/>
      <c r="AU68" s="1234"/>
      <c r="AV68" s="1234"/>
      <c r="AW68" s="1234"/>
      <c r="AX68" s="1234"/>
      <c r="AY68" s="1234"/>
      <c r="AZ68" s="1234"/>
      <c r="BA68" s="1234"/>
      <c r="BB68" s="1234"/>
      <c r="BC68" s="1234"/>
      <c r="BD68" s="1234"/>
      <c r="BE68" s="1234"/>
      <c r="BF68" s="1234"/>
      <c r="BG68" s="1234"/>
      <c r="BH68" s="1234"/>
      <c r="BI68" s="1234"/>
      <c r="BJ68" s="1234"/>
      <c r="BK68" s="1234"/>
      <c r="BL68" s="1234"/>
      <c r="BM68" s="1234"/>
      <c r="BN68" s="1234"/>
      <c r="BO68" s="1234"/>
      <c r="BP68" s="1234"/>
      <c r="BQ68" s="1234"/>
      <c r="BR68" s="1234"/>
      <c r="BS68" s="1234"/>
      <c r="BT68" s="1234"/>
      <c r="BU68" s="1234"/>
      <c r="BV68" s="1234"/>
      <c r="BW68" s="1234"/>
      <c r="BX68" s="1234"/>
      <c r="BY68" s="1234"/>
      <c r="BZ68" s="1234"/>
      <c r="CA68" s="1234"/>
      <c r="CB68" s="1234"/>
      <c r="CC68" s="1234"/>
      <c r="CD68" s="1234"/>
      <c r="CE68" s="1234"/>
      <c r="CF68" s="1234"/>
      <c r="CG68" s="1234"/>
      <c r="CH68" s="1234"/>
      <c r="CI68" s="1234"/>
      <c r="CJ68" s="1234"/>
      <c r="CK68" s="1234"/>
      <c r="CL68" s="1234"/>
      <c r="CM68" s="1234"/>
      <c r="CN68" s="1234"/>
      <c r="CO68" s="1234"/>
      <c r="CP68" s="1234"/>
      <c r="CQ68" s="1234"/>
      <c r="CR68" s="1234"/>
      <c r="CS68" s="1234"/>
      <c r="CT68" s="1234"/>
      <c r="CU68" s="1234"/>
      <c r="CV68" s="1234"/>
      <c r="CW68" s="1234"/>
      <c r="CX68" s="1234"/>
      <c r="CY68" s="1234"/>
      <c r="CZ68" s="1234"/>
      <c r="DA68" s="1234"/>
      <c r="DB68" s="1234"/>
      <c r="DC68" s="1235"/>
    </row>
    <row r="69" spans="2:107" ht="13.2" x14ac:dyDescent="0.2">
      <c r="B69" s="241"/>
      <c r="AN69" s="1236"/>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8"/>
    </row>
    <row r="70" spans="2:107" ht="13.2" x14ac:dyDescent="0.2">
      <c r="B70" s="241"/>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41"/>
      <c r="G71" s="371"/>
      <c r="I71" s="372"/>
      <c r="J71" s="369"/>
      <c r="K71" s="369"/>
      <c r="L71" s="370"/>
      <c r="M71" s="369"/>
      <c r="N71" s="370"/>
      <c r="AM71" s="371"/>
      <c r="AN71" s="237" t="s">
        <v>596</v>
      </c>
    </row>
    <row r="72" spans="2:107" ht="13.2" x14ac:dyDescent="0.2">
      <c r="B72" s="241"/>
      <c r="G72" s="1224"/>
      <c r="H72" s="1224"/>
      <c r="I72" s="1224"/>
      <c r="J72" s="1224"/>
      <c r="K72" s="357"/>
      <c r="L72" s="357"/>
      <c r="M72" s="358"/>
      <c r="N72" s="358"/>
      <c r="AN72" s="1227"/>
      <c r="AO72" s="1228"/>
      <c r="AP72" s="1228"/>
      <c r="AQ72" s="1228"/>
      <c r="AR72" s="1228"/>
      <c r="AS72" s="1228"/>
      <c r="AT72" s="1228"/>
      <c r="AU72" s="1228"/>
      <c r="AV72" s="1228"/>
      <c r="AW72" s="1228"/>
      <c r="AX72" s="1228"/>
      <c r="AY72" s="1228"/>
      <c r="AZ72" s="1228"/>
      <c r="BA72" s="1228"/>
      <c r="BB72" s="1228"/>
      <c r="BC72" s="1228"/>
      <c r="BD72" s="1228"/>
      <c r="BE72" s="1228"/>
      <c r="BF72" s="1228"/>
      <c r="BG72" s="1228"/>
      <c r="BH72" s="1228"/>
      <c r="BI72" s="1228"/>
      <c r="BJ72" s="1228"/>
      <c r="BK72" s="1228"/>
      <c r="BL72" s="1228"/>
      <c r="BM72" s="1228"/>
      <c r="BN72" s="1228"/>
      <c r="BO72" s="1229"/>
      <c r="BP72" s="1223" t="s">
        <v>456</v>
      </c>
      <c r="BQ72" s="1223"/>
      <c r="BR72" s="1223"/>
      <c r="BS72" s="1223"/>
      <c r="BT72" s="1223"/>
      <c r="BU72" s="1223"/>
      <c r="BV72" s="1223"/>
      <c r="BW72" s="1223"/>
      <c r="BX72" s="1223" t="s">
        <v>457</v>
      </c>
      <c r="BY72" s="1223"/>
      <c r="BZ72" s="1223"/>
      <c r="CA72" s="1223"/>
      <c r="CB72" s="1223"/>
      <c r="CC72" s="1223"/>
      <c r="CD72" s="1223"/>
      <c r="CE72" s="1223"/>
      <c r="CF72" s="1223" t="s">
        <v>458</v>
      </c>
      <c r="CG72" s="1223"/>
      <c r="CH72" s="1223"/>
      <c r="CI72" s="1223"/>
      <c r="CJ72" s="1223"/>
      <c r="CK72" s="1223"/>
      <c r="CL72" s="1223"/>
      <c r="CM72" s="1223"/>
      <c r="CN72" s="1223" t="s">
        <v>459</v>
      </c>
      <c r="CO72" s="1223"/>
      <c r="CP72" s="1223"/>
      <c r="CQ72" s="1223"/>
      <c r="CR72" s="1223"/>
      <c r="CS72" s="1223"/>
      <c r="CT72" s="1223"/>
      <c r="CU72" s="1223"/>
      <c r="CV72" s="1223" t="s">
        <v>460</v>
      </c>
      <c r="CW72" s="1223"/>
      <c r="CX72" s="1223"/>
      <c r="CY72" s="1223"/>
      <c r="CZ72" s="1223"/>
      <c r="DA72" s="1223"/>
      <c r="DB72" s="1223"/>
      <c r="DC72" s="1223"/>
    </row>
    <row r="73" spans="2:107" ht="13.2" x14ac:dyDescent="0.2">
      <c r="B73" s="241"/>
      <c r="G73" s="1226"/>
      <c r="H73" s="1226"/>
      <c r="I73" s="1226"/>
      <c r="J73" s="1226"/>
      <c r="K73" s="1222"/>
      <c r="L73" s="1222"/>
      <c r="M73" s="1222"/>
      <c r="N73" s="1222"/>
      <c r="AM73" s="356"/>
      <c r="AN73" s="1221" t="s">
        <v>597</v>
      </c>
      <c r="AO73" s="1221"/>
      <c r="AP73" s="1221"/>
      <c r="AQ73" s="1221"/>
      <c r="AR73" s="1221"/>
      <c r="AS73" s="1221"/>
      <c r="AT73" s="1221"/>
      <c r="AU73" s="1221"/>
      <c r="AV73" s="1221"/>
      <c r="AW73" s="1221"/>
      <c r="AX73" s="1221"/>
      <c r="AY73" s="1221"/>
      <c r="AZ73" s="1221"/>
      <c r="BA73" s="1221"/>
      <c r="BB73" s="1221" t="s">
        <v>598</v>
      </c>
      <c r="BC73" s="1221"/>
      <c r="BD73" s="1221"/>
      <c r="BE73" s="1221"/>
      <c r="BF73" s="1221"/>
      <c r="BG73" s="1221"/>
      <c r="BH73" s="1221"/>
      <c r="BI73" s="1221"/>
      <c r="BJ73" s="1221"/>
      <c r="BK73" s="1221"/>
      <c r="BL73" s="1221"/>
      <c r="BM73" s="1221"/>
      <c r="BN73" s="1221"/>
      <c r="BO73" s="1221"/>
      <c r="BP73" s="1218"/>
      <c r="BQ73" s="1218"/>
      <c r="BR73" s="1218"/>
      <c r="BS73" s="1218"/>
      <c r="BT73" s="1218"/>
      <c r="BU73" s="1218"/>
      <c r="BV73" s="1218"/>
      <c r="BW73" s="1218"/>
      <c r="BX73" s="1218"/>
      <c r="BY73" s="1218"/>
      <c r="BZ73" s="1218"/>
      <c r="CA73" s="1218"/>
      <c r="CB73" s="1218"/>
      <c r="CC73" s="1218"/>
      <c r="CD73" s="1218"/>
      <c r="CE73" s="1218"/>
      <c r="CF73" s="1218"/>
      <c r="CG73" s="1218"/>
      <c r="CH73" s="1218"/>
      <c r="CI73" s="1218"/>
      <c r="CJ73" s="1218"/>
      <c r="CK73" s="1218"/>
      <c r="CL73" s="1218"/>
      <c r="CM73" s="1218"/>
      <c r="CN73" s="1218"/>
      <c r="CO73" s="1218"/>
      <c r="CP73" s="1218"/>
      <c r="CQ73" s="1218"/>
      <c r="CR73" s="1218"/>
      <c r="CS73" s="1218"/>
      <c r="CT73" s="1218"/>
      <c r="CU73" s="1218"/>
      <c r="CV73" s="1218"/>
      <c r="CW73" s="1218"/>
      <c r="CX73" s="1218"/>
      <c r="CY73" s="1218"/>
      <c r="CZ73" s="1218"/>
      <c r="DA73" s="1218"/>
      <c r="DB73" s="1218"/>
      <c r="DC73" s="1218"/>
    </row>
    <row r="74" spans="2:107" ht="13.2" x14ac:dyDescent="0.2">
      <c r="B74" s="241"/>
      <c r="G74" s="1226"/>
      <c r="H74" s="1226"/>
      <c r="I74" s="1226"/>
      <c r="J74" s="1226"/>
      <c r="K74" s="1222"/>
      <c r="L74" s="1222"/>
      <c r="M74" s="1222"/>
      <c r="N74" s="1222"/>
      <c r="AM74" s="356"/>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18"/>
      <c r="BQ74" s="1218"/>
      <c r="BR74" s="1218"/>
      <c r="BS74" s="1218"/>
      <c r="BT74" s="1218"/>
      <c r="BU74" s="1218"/>
      <c r="BV74" s="1218"/>
      <c r="BW74" s="1218"/>
      <c r="BX74" s="1218"/>
      <c r="BY74" s="1218"/>
      <c r="BZ74" s="1218"/>
      <c r="CA74" s="1218"/>
      <c r="CB74" s="1218"/>
      <c r="CC74" s="1218"/>
      <c r="CD74" s="1218"/>
      <c r="CE74" s="1218"/>
      <c r="CF74" s="1218"/>
      <c r="CG74" s="1218"/>
      <c r="CH74" s="1218"/>
      <c r="CI74" s="1218"/>
      <c r="CJ74" s="1218"/>
      <c r="CK74" s="1218"/>
      <c r="CL74" s="1218"/>
      <c r="CM74" s="1218"/>
      <c r="CN74" s="1218"/>
      <c r="CO74" s="1218"/>
      <c r="CP74" s="1218"/>
      <c r="CQ74" s="1218"/>
      <c r="CR74" s="1218"/>
      <c r="CS74" s="1218"/>
      <c r="CT74" s="1218"/>
      <c r="CU74" s="1218"/>
      <c r="CV74" s="1218"/>
      <c r="CW74" s="1218"/>
      <c r="CX74" s="1218"/>
      <c r="CY74" s="1218"/>
      <c r="CZ74" s="1218"/>
      <c r="DA74" s="1218"/>
      <c r="DB74" s="1218"/>
      <c r="DC74" s="1218"/>
    </row>
    <row r="75" spans="2:107" ht="13.2" x14ac:dyDescent="0.2">
      <c r="B75" s="241"/>
      <c r="G75" s="1226"/>
      <c r="H75" s="1226"/>
      <c r="I75" s="1224"/>
      <c r="J75" s="1224"/>
      <c r="K75" s="1225"/>
      <c r="L75" s="1225"/>
      <c r="M75" s="1225"/>
      <c r="N75" s="1225"/>
      <c r="AM75" s="356"/>
      <c r="AN75" s="1221"/>
      <c r="AO75" s="1221"/>
      <c r="AP75" s="1221"/>
      <c r="AQ75" s="1221"/>
      <c r="AR75" s="1221"/>
      <c r="AS75" s="1221"/>
      <c r="AT75" s="1221"/>
      <c r="AU75" s="1221"/>
      <c r="AV75" s="1221"/>
      <c r="AW75" s="1221"/>
      <c r="AX75" s="1221"/>
      <c r="AY75" s="1221"/>
      <c r="AZ75" s="1221"/>
      <c r="BA75" s="1221"/>
      <c r="BB75" s="1221" t="s">
        <v>604</v>
      </c>
      <c r="BC75" s="1221"/>
      <c r="BD75" s="1221"/>
      <c r="BE75" s="1221"/>
      <c r="BF75" s="1221"/>
      <c r="BG75" s="1221"/>
      <c r="BH75" s="1221"/>
      <c r="BI75" s="1221"/>
      <c r="BJ75" s="1221"/>
      <c r="BK75" s="1221"/>
      <c r="BL75" s="1221"/>
      <c r="BM75" s="1221"/>
      <c r="BN75" s="1221"/>
      <c r="BO75" s="1221"/>
      <c r="BP75" s="1218">
        <v>3.2</v>
      </c>
      <c r="BQ75" s="1218"/>
      <c r="BR75" s="1218"/>
      <c r="BS75" s="1218"/>
      <c r="BT75" s="1218"/>
      <c r="BU75" s="1218"/>
      <c r="BV75" s="1218"/>
      <c r="BW75" s="1218"/>
      <c r="BX75" s="1218">
        <v>4.0999999999999996</v>
      </c>
      <c r="BY75" s="1218"/>
      <c r="BZ75" s="1218"/>
      <c r="CA75" s="1218"/>
      <c r="CB75" s="1218"/>
      <c r="CC75" s="1218"/>
      <c r="CD75" s="1218"/>
      <c r="CE75" s="1218"/>
      <c r="CF75" s="1218">
        <v>4.4000000000000004</v>
      </c>
      <c r="CG75" s="1218"/>
      <c r="CH75" s="1218"/>
      <c r="CI75" s="1218"/>
      <c r="CJ75" s="1218"/>
      <c r="CK75" s="1218"/>
      <c r="CL75" s="1218"/>
      <c r="CM75" s="1218"/>
      <c r="CN75" s="1218">
        <v>4.9000000000000004</v>
      </c>
      <c r="CO75" s="1218"/>
      <c r="CP75" s="1218"/>
      <c r="CQ75" s="1218"/>
      <c r="CR75" s="1218"/>
      <c r="CS75" s="1218"/>
      <c r="CT75" s="1218"/>
      <c r="CU75" s="1218"/>
      <c r="CV75" s="1218">
        <v>5.3</v>
      </c>
      <c r="CW75" s="1218"/>
      <c r="CX75" s="1218"/>
      <c r="CY75" s="1218"/>
      <c r="CZ75" s="1218"/>
      <c r="DA75" s="1218"/>
      <c r="DB75" s="1218"/>
      <c r="DC75" s="1218"/>
    </row>
    <row r="76" spans="2:107" ht="13.2" x14ac:dyDescent="0.2">
      <c r="B76" s="241"/>
      <c r="G76" s="1226"/>
      <c r="H76" s="1226"/>
      <c r="I76" s="1224"/>
      <c r="J76" s="1224"/>
      <c r="K76" s="1225"/>
      <c r="L76" s="1225"/>
      <c r="M76" s="1225"/>
      <c r="N76" s="1225"/>
      <c r="AM76" s="356"/>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18"/>
      <c r="BQ76" s="1218"/>
      <c r="BR76" s="1218"/>
      <c r="BS76" s="1218"/>
      <c r="BT76" s="1218"/>
      <c r="BU76" s="1218"/>
      <c r="BV76" s="1218"/>
      <c r="BW76" s="1218"/>
      <c r="BX76" s="1218"/>
      <c r="BY76" s="1218"/>
      <c r="BZ76" s="1218"/>
      <c r="CA76" s="1218"/>
      <c r="CB76" s="1218"/>
      <c r="CC76" s="1218"/>
      <c r="CD76" s="1218"/>
      <c r="CE76" s="1218"/>
      <c r="CF76" s="1218"/>
      <c r="CG76" s="1218"/>
      <c r="CH76" s="1218"/>
      <c r="CI76" s="1218"/>
      <c r="CJ76" s="1218"/>
      <c r="CK76" s="1218"/>
      <c r="CL76" s="1218"/>
      <c r="CM76" s="1218"/>
      <c r="CN76" s="1218"/>
      <c r="CO76" s="1218"/>
      <c r="CP76" s="1218"/>
      <c r="CQ76" s="1218"/>
      <c r="CR76" s="1218"/>
      <c r="CS76" s="1218"/>
      <c r="CT76" s="1218"/>
      <c r="CU76" s="1218"/>
      <c r="CV76" s="1218"/>
      <c r="CW76" s="1218"/>
      <c r="CX76" s="1218"/>
      <c r="CY76" s="1218"/>
      <c r="CZ76" s="1218"/>
      <c r="DA76" s="1218"/>
      <c r="DB76" s="1218"/>
      <c r="DC76" s="1218"/>
    </row>
    <row r="77" spans="2:107" ht="13.2" x14ac:dyDescent="0.2">
      <c r="B77" s="241"/>
      <c r="G77" s="1224"/>
      <c r="H77" s="1224"/>
      <c r="I77" s="1224"/>
      <c r="J77" s="1224"/>
      <c r="K77" s="1222"/>
      <c r="L77" s="1222"/>
      <c r="M77" s="1222"/>
      <c r="N77" s="1222"/>
      <c r="AN77" s="1223" t="s">
        <v>600</v>
      </c>
      <c r="AO77" s="1223"/>
      <c r="AP77" s="1223"/>
      <c r="AQ77" s="1223"/>
      <c r="AR77" s="1223"/>
      <c r="AS77" s="1223"/>
      <c r="AT77" s="1223"/>
      <c r="AU77" s="1223"/>
      <c r="AV77" s="1223"/>
      <c r="AW77" s="1223"/>
      <c r="AX77" s="1223"/>
      <c r="AY77" s="1223"/>
      <c r="AZ77" s="1223"/>
      <c r="BA77" s="1223"/>
      <c r="BB77" s="1221" t="s">
        <v>598</v>
      </c>
      <c r="BC77" s="1221"/>
      <c r="BD77" s="1221"/>
      <c r="BE77" s="1221"/>
      <c r="BF77" s="1221"/>
      <c r="BG77" s="1221"/>
      <c r="BH77" s="1221"/>
      <c r="BI77" s="1221"/>
      <c r="BJ77" s="1221"/>
      <c r="BK77" s="1221"/>
      <c r="BL77" s="1221"/>
      <c r="BM77" s="1221"/>
      <c r="BN77" s="1221"/>
      <c r="BO77" s="1221"/>
      <c r="BP77" s="1218">
        <v>20.2</v>
      </c>
      <c r="BQ77" s="1218"/>
      <c r="BR77" s="1218"/>
      <c r="BS77" s="1218"/>
      <c r="BT77" s="1218"/>
      <c r="BU77" s="1218"/>
      <c r="BV77" s="1218"/>
      <c r="BW77" s="1218"/>
      <c r="BX77" s="1218">
        <v>18.2</v>
      </c>
      <c r="BY77" s="1218"/>
      <c r="BZ77" s="1218"/>
      <c r="CA77" s="1218"/>
      <c r="CB77" s="1218"/>
      <c r="CC77" s="1218"/>
      <c r="CD77" s="1218"/>
      <c r="CE77" s="1218"/>
      <c r="CF77" s="1218">
        <v>20.3</v>
      </c>
      <c r="CG77" s="1218"/>
      <c r="CH77" s="1218"/>
      <c r="CI77" s="1218"/>
      <c r="CJ77" s="1218"/>
      <c r="CK77" s="1218"/>
      <c r="CL77" s="1218"/>
      <c r="CM77" s="1218"/>
      <c r="CN77" s="1218">
        <v>15.5</v>
      </c>
      <c r="CO77" s="1218"/>
      <c r="CP77" s="1218"/>
      <c r="CQ77" s="1218"/>
      <c r="CR77" s="1218"/>
      <c r="CS77" s="1218"/>
      <c r="CT77" s="1218"/>
      <c r="CU77" s="1218"/>
      <c r="CV77" s="1218">
        <v>4.5999999999999996</v>
      </c>
      <c r="CW77" s="1218"/>
      <c r="CX77" s="1218"/>
      <c r="CY77" s="1218"/>
      <c r="CZ77" s="1218"/>
      <c r="DA77" s="1218"/>
      <c r="DB77" s="1218"/>
      <c r="DC77" s="1218"/>
    </row>
    <row r="78" spans="2:107" ht="13.2" x14ac:dyDescent="0.2">
      <c r="B78" s="241"/>
      <c r="G78" s="1224"/>
      <c r="H78" s="1224"/>
      <c r="I78" s="1224"/>
      <c r="J78" s="1224"/>
      <c r="K78" s="1222"/>
      <c r="L78" s="1222"/>
      <c r="M78" s="1222"/>
      <c r="N78" s="1222"/>
      <c r="AN78" s="1223"/>
      <c r="AO78" s="1223"/>
      <c r="AP78" s="1223"/>
      <c r="AQ78" s="1223"/>
      <c r="AR78" s="1223"/>
      <c r="AS78" s="1223"/>
      <c r="AT78" s="1223"/>
      <c r="AU78" s="1223"/>
      <c r="AV78" s="1223"/>
      <c r="AW78" s="1223"/>
      <c r="AX78" s="1223"/>
      <c r="AY78" s="1223"/>
      <c r="AZ78" s="1223"/>
      <c r="BA78" s="1223"/>
      <c r="BB78" s="1221"/>
      <c r="BC78" s="1221"/>
      <c r="BD78" s="1221"/>
      <c r="BE78" s="1221"/>
      <c r="BF78" s="1221"/>
      <c r="BG78" s="1221"/>
      <c r="BH78" s="1221"/>
      <c r="BI78" s="1221"/>
      <c r="BJ78" s="1221"/>
      <c r="BK78" s="1221"/>
      <c r="BL78" s="1221"/>
      <c r="BM78" s="1221"/>
      <c r="BN78" s="1221"/>
      <c r="BO78" s="1221"/>
      <c r="BP78" s="1218"/>
      <c r="BQ78" s="1218"/>
      <c r="BR78" s="1218"/>
      <c r="BS78" s="1218"/>
      <c r="BT78" s="1218"/>
      <c r="BU78" s="1218"/>
      <c r="BV78" s="1218"/>
      <c r="BW78" s="1218"/>
      <c r="BX78" s="1218"/>
      <c r="BY78" s="1218"/>
      <c r="BZ78" s="1218"/>
      <c r="CA78" s="1218"/>
      <c r="CB78" s="1218"/>
      <c r="CC78" s="1218"/>
      <c r="CD78" s="1218"/>
      <c r="CE78" s="1218"/>
      <c r="CF78" s="1218"/>
      <c r="CG78" s="1218"/>
      <c r="CH78" s="1218"/>
      <c r="CI78" s="1218"/>
      <c r="CJ78" s="1218"/>
      <c r="CK78" s="1218"/>
      <c r="CL78" s="1218"/>
      <c r="CM78" s="1218"/>
      <c r="CN78" s="1218"/>
      <c r="CO78" s="1218"/>
      <c r="CP78" s="1218"/>
      <c r="CQ78" s="1218"/>
      <c r="CR78" s="1218"/>
      <c r="CS78" s="1218"/>
      <c r="CT78" s="1218"/>
      <c r="CU78" s="1218"/>
      <c r="CV78" s="1218"/>
      <c r="CW78" s="1218"/>
      <c r="CX78" s="1218"/>
      <c r="CY78" s="1218"/>
      <c r="CZ78" s="1218"/>
      <c r="DA78" s="1218"/>
      <c r="DB78" s="1218"/>
      <c r="DC78" s="1218"/>
    </row>
    <row r="79" spans="2:107" ht="13.2" x14ac:dyDescent="0.2">
      <c r="B79" s="241"/>
      <c r="G79" s="1224"/>
      <c r="H79" s="1224"/>
      <c r="I79" s="1219"/>
      <c r="J79" s="1219"/>
      <c r="K79" s="1220"/>
      <c r="L79" s="1220"/>
      <c r="M79" s="1220"/>
      <c r="N79" s="1220"/>
      <c r="AN79" s="1223"/>
      <c r="AO79" s="1223"/>
      <c r="AP79" s="1223"/>
      <c r="AQ79" s="1223"/>
      <c r="AR79" s="1223"/>
      <c r="AS79" s="1223"/>
      <c r="AT79" s="1223"/>
      <c r="AU79" s="1223"/>
      <c r="AV79" s="1223"/>
      <c r="AW79" s="1223"/>
      <c r="AX79" s="1223"/>
      <c r="AY79" s="1223"/>
      <c r="AZ79" s="1223"/>
      <c r="BA79" s="1223"/>
      <c r="BB79" s="1221" t="s">
        <v>605</v>
      </c>
      <c r="BC79" s="1221"/>
      <c r="BD79" s="1221"/>
      <c r="BE79" s="1221"/>
      <c r="BF79" s="1221"/>
      <c r="BG79" s="1221"/>
      <c r="BH79" s="1221"/>
      <c r="BI79" s="1221"/>
      <c r="BJ79" s="1221"/>
      <c r="BK79" s="1221"/>
      <c r="BL79" s="1221"/>
      <c r="BM79" s="1221"/>
      <c r="BN79" s="1221"/>
      <c r="BO79" s="1221"/>
      <c r="BP79" s="1218">
        <v>6.8</v>
      </c>
      <c r="BQ79" s="1218"/>
      <c r="BR79" s="1218"/>
      <c r="BS79" s="1218"/>
      <c r="BT79" s="1218"/>
      <c r="BU79" s="1218"/>
      <c r="BV79" s="1218"/>
      <c r="BW79" s="1218"/>
      <c r="BX79" s="1218">
        <v>6.8</v>
      </c>
      <c r="BY79" s="1218"/>
      <c r="BZ79" s="1218"/>
      <c r="CA79" s="1218"/>
      <c r="CB79" s="1218"/>
      <c r="CC79" s="1218"/>
      <c r="CD79" s="1218"/>
      <c r="CE79" s="1218"/>
      <c r="CF79" s="1218">
        <v>6.6</v>
      </c>
      <c r="CG79" s="1218"/>
      <c r="CH79" s="1218"/>
      <c r="CI79" s="1218"/>
      <c r="CJ79" s="1218"/>
      <c r="CK79" s="1218"/>
      <c r="CL79" s="1218"/>
      <c r="CM79" s="1218"/>
      <c r="CN79" s="1218">
        <v>6.4</v>
      </c>
      <c r="CO79" s="1218"/>
      <c r="CP79" s="1218"/>
      <c r="CQ79" s="1218"/>
      <c r="CR79" s="1218"/>
      <c r="CS79" s="1218"/>
      <c r="CT79" s="1218"/>
      <c r="CU79" s="1218"/>
      <c r="CV79" s="1218">
        <v>6.3</v>
      </c>
      <c r="CW79" s="1218"/>
      <c r="CX79" s="1218"/>
      <c r="CY79" s="1218"/>
      <c r="CZ79" s="1218"/>
      <c r="DA79" s="1218"/>
      <c r="DB79" s="1218"/>
      <c r="DC79" s="1218"/>
    </row>
    <row r="80" spans="2:107" ht="13.2" x14ac:dyDescent="0.2">
      <c r="B80" s="241"/>
      <c r="G80" s="1224"/>
      <c r="H80" s="1224"/>
      <c r="I80" s="1219"/>
      <c r="J80" s="1219"/>
      <c r="K80" s="1220"/>
      <c r="L80" s="1220"/>
      <c r="M80" s="1220"/>
      <c r="N80" s="1220"/>
      <c r="AN80" s="1223"/>
      <c r="AO80" s="1223"/>
      <c r="AP80" s="1223"/>
      <c r="AQ80" s="1223"/>
      <c r="AR80" s="1223"/>
      <c r="AS80" s="1223"/>
      <c r="AT80" s="1223"/>
      <c r="AU80" s="1223"/>
      <c r="AV80" s="1223"/>
      <c r="AW80" s="1223"/>
      <c r="AX80" s="1223"/>
      <c r="AY80" s="1223"/>
      <c r="AZ80" s="1223"/>
      <c r="BA80" s="1223"/>
      <c r="BB80" s="1221"/>
      <c r="BC80" s="1221"/>
      <c r="BD80" s="1221"/>
      <c r="BE80" s="1221"/>
      <c r="BF80" s="1221"/>
      <c r="BG80" s="1221"/>
      <c r="BH80" s="1221"/>
      <c r="BI80" s="1221"/>
      <c r="BJ80" s="1221"/>
      <c r="BK80" s="1221"/>
      <c r="BL80" s="1221"/>
      <c r="BM80" s="1221"/>
      <c r="BN80" s="1221"/>
      <c r="BO80" s="1221"/>
      <c r="BP80" s="1218"/>
      <c r="BQ80" s="1218"/>
      <c r="BR80" s="1218"/>
      <c r="BS80" s="1218"/>
      <c r="BT80" s="1218"/>
      <c r="BU80" s="1218"/>
      <c r="BV80" s="1218"/>
      <c r="BW80" s="1218"/>
      <c r="BX80" s="1218"/>
      <c r="BY80" s="1218"/>
      <c r="BZ80" s="1218"/>
      <c r="CA80" s="1218"/>
      <c r="CB80" s="1218"/>
      <c r="CC80" s="1218"/>
      <c r="CD80" s="1218"/>
      <c r="CE80" s="1218"/>
      <c r="CF80" s="1218"/>
      <c r="CG80" s="1218"/>
      <c r="CH80" s="1218"/>
      <c r="CI80" s="1218"/>
      <c r="CJ80" s="1218"/>
      <c r="CK80" s="1218"/>
      <c r="CL80" s="1218"/>
      <c r="CM80" s="1218"/>
      <c r="CN80" s="1218"/>
      <c r="CO80" s="1218"/>
      <c r="CP80" s="1218"/>
      <c r="CQ80" s="1218"/>
      <c r="CR80" s="1218"/>
      <c r="CS80" s="1218"/>
      <c r="CT80" s="1218"/>
      <c r="CU80" s="1218"/>
      <c r="CV80" s="1218"/>
      <c r="CW80" s="1218"/>
      <c r="CX80" s="1218"/>
      <c r="CY80" s="1218"/>
      <c r="CZ80" s="1218"/>
      <c r="DA80" s="1218"/>
      <c r="DB80" s="1218"/>
      <c r="DC80" s="1218"/>
    </row>
    <row r="81" spans="2:109" ht="13.2" x14ac:dyDescent="0.2">
      <c r="B81" s="241"/>
    </row>
    <row r="82" spans="2:109" ht="16.2" x14ac:dyDescent="0.2">
      <c r="B82" s="241"/>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22"/>
      <c r="C83" s="293"/>
      <c r="D83" s="293"/>
      <c r="E83" s="293"/>
      <c r="F83" s="293"/>
      <c r="G83" s="293"/>
      <c r="H83" s="293"/>
      <c r="I83" s="293"/>
      <c r="J83" s="293"/>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293"/>
      <c r="AY83" s="293"/>
      <c r="AZ83" s="293"/>
      <c r="BA83" s="293"/>
      <c r="BB83" s="293"/>
      <c r="BC83" s="293"/>
      <c r="BD83" s="293"/>
      <c r="BE83" s="293"/>
      <c r="BF83" s="293"/>
      <c r="BG83" s="293"/>
      <c r="BH83" s="293"/>
      <c r="BI83" s="293"/>
      <c r="BJ83" s="293"/>
      <c r="BK83" s="293"/>
      <c r="BL83" s="293"/>
      <c r="BM83" s="293"/>
      <c r="BN83" s="293"/>
      <c r="BO83" s="293"/>
      <c r="BP83" s="293"/>
      <c r="BQ83" s="293"/>
      <c r="BR83" s="293"/>
      <c r="BS83" s="293"/>
      <c r="BT83" s="293"/>
      <c r="BU83" s="293"/>
      <c r="BV83" s="293"/>
      <c r="BW83" s="293"/>
      <c r="BX83" s="293"/>
      <c r="BY83" s="293"/>
      <c r="BZ83" s="293"/>
      <c r="CA83" s="293"/>
      <c r="CB83" s="293"/>
      <c r="CC83" s="293"/>
      <c r="CD83" s="293"/>
      <c r="CE83" s="293"/>
      <c r="CF83" s="293"/>
      <c r="CG83" s="293"/>
      <c r="CH83" s="293"/>
      <c r="CI83" s="293"/>
      <c r="CJ83" s="293"/>
      <c r="CK83" s="293"/>
      <c r="CL83" s="293"/>
      <c r="CM83" s="293"/>
      <c r="CN83" s="293"/>
      <c r="CO83" s="293"/>
      <c r="CP83" s="293"/>
      <c r="CQ83" s="293"/>
      <c r="CR83" s="293"/>
      <c r="CS83" s="293"/>
      <c r="CT83" s="293"/>
      <c r="CU83" s="293"/>
      <c r="CV83" s="293"/>
      <c r="CW83" s="293"/>
      <c r="CX83" s="293"/>
      <c r="CY83" s="293"/>
      <c r="CZ83" s="293"/>
      <c r="DA83" s="293"/>
      <c r="DB83" s="293"/>
      <c r="DC83" s="293"/>
      <c r="DD83" s="323"/>
    </row>
    <row r="84" spans="2:109" ht="13.2" x14ac:dyDescent="0.2">
      <c r="DD84" s="237"/>
      <c r="DE84" s="237"/>
    </row>
    <row r="85" spans="2:109" ht="13.2" x14ac:dyDescent="0.2">
      <c r="DD85" s="237"/>
      <c r="DE85" s="237"/>
    </row>
  </sheetData>
  <sheetProtection algorithmName="SHA-512" hashValue="Frvh8Reemv1UI0Deeu7G4OYUFvm6WBO2KZ4dQDJsPIip5QBWifjF8+qCMwbtDBQciahn4SUT9y19QsQIlEuRKw==" saltValue="WF1ltM2caBmTlTsXAOTX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36" customWidth="1"/>
    <col min="35" max="122" width="2.44140625" style="235" customWidth="1"/>
    <col min="123" max="16384" width="2.44140625" style="235" hidden="1"/>
  </cols>
  <sheetData>
    <row r="1" spans="1:34" ht="13.5" customHeigh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x14ac:dyDescent="0.2">
      <c r="S2" s="235"/>
      <c r="AH2" s="235"/>
    </row>
    <row r="3" spans="1:34" ht="13.2" x14ac:dyDescent="0.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x14ac:dyDescent="0.2"/>
    <row r="5" spans="1:34" ht="13.2" x14ac:dyDescent="0.2"/>
    <row r="6" spans="1:34" ht="13.2" x14ac:dyDescent="0.2"/>
    <row r="7" spans="1:34" ht="13.2" x14ac:dyDescent="0.2"/>
    <row r="8" spans="1:34" ht="13.2" x14ac:dyDescent="0.2"/>
    <row r="9" spans="1:34" ht="13.2" x14ac:dyDescent="0.2">
      <c r="AH9" s="23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35"/>
    </row>
    <row r="18" spans="12:34" ht="13.2" x14ac:dyDescent="0.2"/>
    <row r="19" spans="12:34" ht="13.2" x14ac:dyDescent="0.2"/>
    <row r="20" spans="12:34" ht="13.2" x14ac:dyDescent="0.2">
      <c r="AH20" s="235"/>
    </row>
    <row r="21" spans="12:34" ht="13.2" x14ac:dyDescent="0.2">
      <c r="AH21" s="235"/>
    </row>
    <row r="22" spans="12:34" ht="13.2" x14ac:dyDescent="0.2"/>
    <row r="23" spans="12:34" ht="13.2" x14ac:dyDescent="0.2"/>
    <row r="24" spans="12:34" ht="13.2" x14ac:dyDescent="0.2">
      <c r="Q24" s="235"/>
    </row>
    <row r="25" spans="12:34" ht="13.2" x14ac:dyDescent="0.2"/>
    <row r="26" spans="12:34" ht="13.2" x14ac:dyDescent="0.2"/>
    <row r="27" spans="12:34" ht="13.2" x14ac:dyDescent="0.2"/>
    <row r="28" spans="12:34" ht="13.2" x14ac:dyDescent="0.2">
      <c r="O28" s="235"/>
      <c r="T28" s="235"/>
      <c r="AH28" s="235"/>
    </row>
    <row r="29" spans="12:34" ht="13.2" x14ac:dyDescent="0.2"/>
    <row r="30" spans="12:34" ht="13.2" x14ac:dyDescent="0.2"/>
    <row r="31" spans="12:34" ht="13.2" x14ac:dyDescent="0.2">
      <c r="Q31" s="235"/>
    </row>
    <row r="32" spans="12:34" ht="13.2" x14ac:dyDescent="0.2">
      <c r="L32" s="235"/>
    </row>
    <row r="33" spans="2:34" ht="13.2" x14ac:dyDescent="0.2">
      <c r="C33" s="235"/>
      <c r="E33" s="235"/>
      <c r="G33" s="235"/>
      <c r="I33" s="235"/>
      <c r="X33" s="235"/>
    </row>
    <row r="34" spans="2:34" ht="13.2" x14ac:dyDescent="0.2">
      <c r="B34" s="235"/>
      <c r="P34" s="235"/>
      <c r="R34" s="235"/>
      <c r="T34" s="235"/>
    </row>
    <row r="35" spans="2:34" ht="13.2" x14ac:dyDescent="0.2">
      <c r="D35" s="235"/>
      <c r="W35" s="235"/>
      <c r="AC35" s="235"/>
      <c r="AD35" s="235"/>
      <c r="AE35" s="235"/>
      <c r="AF35" s="235"/>
      <c r="AG35" s="235"/>
      <c r="AH35" s="235"/>
    </row>
    <row r="36" spans="2:34" ht="13.2" x14ac:dyDescent="0.2">
      <c r="H36" s="235"/>
      <c r="J36" s="235"/>
      <c r="K36" s="235"/>
      <c r="M36" s="235"/>
      <c r="Y36" s="235"/>
      <c r="Z36" s="235"/>
      <c r="AA36" s="235"/>
      <c r="AB36" s="235"/>
      <c r="AC36" s="235"/>
      <c r="AD36" s="235"/>
      <c r="AE36" s="235"/>
      <c r="AF36" s="235"/>
      <c r="AG36" s="235"/>
      <c r="AH36" s="235"/>
    </row>
    <row r="37" spans="2:34" ht="13.2" x14ac:dyDescent="0.2">
      <c r="AH37" s="235"/>
    </row>
    <row r="38" spans="2:34" ht="13.2" x14ac:dyDescent="0.2">
      <c r="AG38" s="235"/>
      <c r="AH38" s="235"/>
    </row>
    <row r="39" spans="2:34" ht="13.2" x14ac:dyDescent="0.2"/>
    <row r="40" spans="2:34" ht="13.2" x14ac:dyDescent="0.2">
      <c r="X40" s="235"/>
    </row>
    <row r="41" spans="2:34" ht="13.2" x14ac:dyDescent="0.2">
      <c r="R41" s="235"/>
    </row>
    <row r="42" spans="2:34" ht="13.2" x14ac:dyDescent="0.2">
      <c r="W42" s="235"/>
    </row>
    <row r="43" spans="2:34" ht="13.2" x14ac:dyDescent="0.2">
      <c r="Y43" s="235"/>
      <c r="Z43" s="235"/>
      <c r="AA43" s="235"/>
      <c r="AB43" s="235"/>
      <c r="AC43" s="235"/>
      <c r="AD43" s="235"/>
      <c r="AE43" s="235"/>
      <c r="AF43" s="235"/>
      <c r="AG43" s="235"/>
      <c r="AH43" s="235"/>
    </row>
    <row r="44" spans="2:34" ht="13.2" x14ac:dyDescent="0.2">
      <c r="AH44" s="235"/>
    </row>
    <row r="45" spans="2:34" ht="13.2" x14ac:dyDescent="0.2">
      <c r="X45" s="235"/>
    </row>
    <row r="46" spans="2:34" ht="13.2" x14ac:dyDescent="0.2"/>
    <row r="47" spans="2:34" ht="13.2" x14ac:dyDescent="0.2"/>
    <row r="48" spans="2:34" ht="13.2" x14ac:dyDescent="0.2">
      <c r="W48" s="235"/>
      <c r="Y48" s="235"/>
      <c r="Z48" s="235"/>
      <c r="AA48" s="235"/>
      <c r="AB48" s="235"/>
      <c r="AC48" s="235"/>
      <c r="AD48" s="235"/>
      <c r="AE48" s="235"/>
      <c r="AF48" s="235"/>
      <c r="AG48" s="235"/>
      <c r="AH48" s="235"/>
    </row>
    <row r="49" spans="28:34" ht="13.2" x14ac:dyDescent="0.2"/>
    <row r="50" spans="28:34" ht="13.2" x14ac:dyDescent="0.2">
      <c r="AE50" s="235"/>
      <c r="AF50" s="235"/>
      <c r="AG50" s="235"/>
      <c r="AH50" s="235"/>
    </row>
    <row r="51" spans="28:34" ht="13.2" x14ac:dyDescent="0.2">
      <c r="AC51" s="235"/>
      <c r="AD51" s="235"/>
      <c r="AE51" s="235"/>
      <c r="AF51" s="235"/>
      <c r="AG51" s="235"/>
      <c r="AH51" s="235"/>
    </row>
    <row r="52" spans="28:34" ht="13.2" x14ac:dyDescent="0.2"/>
    <row r="53" spans="28:34" ht="13.2" x14ac:dyDescent="0.2">
      <c r="AF53" s="235"/>
      <c r="AG53" s="235"/>
      <c r="AH53" s="235"/>
    </row>
    <row r="54" spans="28:34" ht="13.2" x14ac:dyDescent="0.2">
      <c r="AH54" s="235"/>
    </row>
    <row r="55" spans="28:34" ht="13.2" x14ac:dyDescent="0.2"/>
    <row r="56" spans="28:34" ht="13.2" x14ac:dyDescent="0.2">
      <c r="AB56" s="235"/>
      <c r="AC56" s="235"/>
      <c r="AD56" s="235"/>
      <c r="AE56" s="235"/>
      <c r="AF56" s="235"/>
      <c r="AG56" s="235"/>
      <c r="AH56" s="235"/>
    </row>
    <row r="57" spans="28:34" ht="13.2" x14ac:dyDescent="0.2">
      <c r="AH57" s="235"/>
    </row>
    <row r="58" spans="28:34" ht="13.2" x14ac:dyDescent="0.2">
      <c r="AH58" s="235"/>
    </row>
    <row r="59" spans="28:34" ht="13.2" x14ac:dyDescent="0.2"/>
    <row r="60" spans="28:34" ht="13.2" x14ac:dyDescent="0.2"/>
    <row r="61" spans="28:34" ht="13.2" x14ac:dyDescent="0.2"/>
    <row r="62" spans="28:34" ht="13.2" x14ac:dyDescent="0.2"/>
    <row r="63" spans="28:34" ht="13.2" x14ac:dyDescent="0.2">
      <c r="AH63" s="235"/>
    </row>
    <row r="64" spans="28:34" ht="13.2" x14ac:dyDescent="0.2">
      <c r="AG64" s="235"/>
      <c r="AH64" s="235"/>
    </row>
    <row r="65" spans="28:34" ht="13.2" x14ac:dyDescent="0.2"/>
    <row r="66" spans="28:34" ht="13.2" x14ac:dyDescent="0.2"/>
    <row r="67" spans="28:34" ht="13.2" x14ac:dyDescent="0.2"/>
    <row r="68" spans="28:34" ht="13.2" x14ac:dyDescent="0.2">
      <c r="AB68" s="235"/>
      <c r="AC68" s="235"/>
      <c r="AD68" s="235"/>
      <c r="AE68" s="235"/>
      <c r="AF68" s="235"/>
      <c r="AG68" s="235"/>
      <c r="AH68" s="235"/>
    </row>
    <row r="69" spans="28:34" ht="13.2" x14ac:dyDescent="0.2">
      <c r="AF69" s="235"/>
      <c r="AG69" s="235"/>
      <c r="AH69" s="235"/>
    </row>
    <row r="70" spans="28:34" ht="13.2" x14ac:dyDescent="0.2"/>
    <row r="71" spans="28:34" ht="13.2" x14ac:dyDescent="0.2"/>
    <row r="72" spans="28:34" ht="13.2" x14ac:dyDescent="0.2"/>
    <row r="73" spans="28:34" ht="13.2" x14ac:dyDescent="0.2"/>
    <row r="74" spans="28:34" ht="13.2" x14ac:dyDescent="0.2"/>
    <row r="75" spans="28:34" ht="13.2" x14ac:dyDescent="0.2">
      <c r="AH75" s="235"/>
    </row>
    <row r="76" spans="28:34" ht="13.2" x14ac:dyDescent="0.2">
      <c r="AF76" s="235"/>
      <c r="AG76" s="235"/>
      <c r="AH76" s="235"/>
    </row>
    <row r="77" spans="28:34" ht="13.2" x14ac:dyDescent="0.2">
      <c r="AG77" s="235"/>
      <c r="AH77" s="235"/>
    </row>
    <row r="78" spans="28:34" ht="13.2" x14ac:dyDescent="0.2"/>
    <row r="79" spans="28:34" ht="13.2" x14ac:dyDescent="0.2"/>
    <row r="80" spans="28:34" ht="13.2" x14ac:dyDescent="0.2"/>
    <row r="81" spans="25:34" ht="13.2" x14ac:dyDescent="0.2"/>
    <row r="82" spans="25:34" ht="13.2" x14ac:dyDescent="0.2">
      <c r="Y82" s="235"/>
    </row>
    <row r="83" spans="25:34" ht="13.2" x14ac:dyDescent="0.2">
      <c r="Y83" s="235"/>
      <c r="Z83" s="235"/>
      <c r="AA83" s="235"/>
      <c r="AB83" s="235"/>
      <c r="AC83" s="235"/>
      <c r="AD83" s="235"/>
      <c r="AE83" s="235"/>
      <c r="AF83" s="235"/>
      <c r="AG83" s="235"/>
      <c r="AH83" s="235"/>
    </row>
    <row r="84" spans="25:34" ht="13.2" x14ac:dyDescent="0.2"/>
    <row r="85" spans="25:34" ht="13.2" x14ac:dyDescent="0.2"/>
    <row r="86" spans="25:34" ht="13.2" x14ac:dyDescent="0.2"/>
    <row r="87" spans="25:34" ht="13.2" x14ac:dyDescent="0.2"/>
    <row r="88" spans="25:34" ht="13.2" x14ac:dyDescent="0.2">
      <c r="AH88" s="23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35"/>
      <c r="AG94" s="235"/>
      <c r="AH94" s="235"/>
    </row>
    <row r="95" spans="25:34" ht="13.5" customHeight="1" x14ac:dyDescent="0.2">
      <c r="AH95" s="23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35"/>
    </row>
    <row r="102" spans="33:34" ht="13.5" customHeight="1" x14ac:dyDescent="0.2"/>
    <row r="103" spans="33:34" ht="13.5" customHeight="1" x14ac:dyDescent="0.2"/>
    <row r="104" spans="33:34" ht="13.5" customHeight="1" x14ac:dyDescent="0.2">
      <c r="AG104" s="235"/>
      <c r="AH104" s="23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35"/>
    </row>
    <row r="117" spans="34:122" ht="13.5" customHeight="1" x14ac:dyDescent="0.2"/>
    <row r="118" spans="34:122" ht="13.5" customHeight="1" x14ac:dyDescent="0.2"/>
    <row r="119" spans="34:122" ht="13.5" customHeight="1" x14ac:dyDescent="0.2"/>
    <row r="120" spans="34:122" ht="13.5" customHeight="1" x14ac:dyDescent="0.2">
      <c r="AH120" s="235"/>
    </row>
    <row r="121" spans="34:122" ht="13.5" customHeight="1" x14ac:dyDescent="0.2">
      <c r="AH121" s="235"/>
    </row>
    <row r="122" spans="34:122" ht="13.5" customHeight="1" x14ac:dyDescent="0.2"/>
    <row r="123" spans="34:122" ht="13.5" customHeight="1" x14ac:dyDescent="0.2"/>
    <row r="124" spans="34:122" ht="13.5" customHeight="1" x14ac:dyDescent="0.2"/>
    <row r="125" spans="34:122" ht="13.5" customHeight="1" x14ac:dyDescent="0.2">
      <c r="DR125" s="235" t="s">
        <v>606</v>
      </c>
    </row>
  </sheetData>
  <sheetProtection algorithmName="SHA-512" hashValue="oMZvsICLN30Fdq+vEjoQrbIl9+WiKNKdzty0B+Hb2sCXvZ3mqDsJL5F4OJW9NYGr8ljZxdb+oGX9XS5DQHdd/g==" saltValue="Yn9n0rxKS29dn5lxyoQZ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36" customWidth="1"/>
    <col min="35" max="122" width="2.44140625" style="235" customWidth="1"/>
    <col min="123" max="16384" width="2.44140625" style="235" hidden="1"/>
  </cols>
  <sheetData>
    <row r="1" spans="2:34" ht="13.5" customHeight="1" x14ac:dyDescent="0.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x14ac:dyDescent="0.2">
      <c r="S2" s="235"/>
      <c r="AH2" s="235"/>
    </row>
    <row r="3" spans="2:34" ht="13.2" x14ac:dyDescent="0.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x14ac:dyDescent="0.2"/>
    <row r="5" spans="2:34" ht="13.2" x14ac:dyDescent="0.2"/>
    <row r="6" spans="2:34" ht="13.2" x14ac:dyDescent="0.2"/>
    <row r="7" spans="2:34" ht="13.2" x14ac:dyDescent="0.2"/>
    <row r="8" spans="2:34" ht="13.2" x14ac:dyDescent="0.2"/>
    <row r="9" spans="2:34" ht="13.2" x14ac:dyDescent="0.2">
      <c r="AH9" s="23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35"/>
    </row>
    <row r="18" spans="12:34" ht="13.2" x14ac:dyDescent="0.2"/>
    <row r="19" spans="12:34" ht="13.2" x14ac:dyDescent="0.2"/>
    <row r="20" spans="12:34" ht="13.2" x14ac:dyDescent="0.2">
      <c r="AH20" s="235"/>
    </row>
    <row r="21" spans="12:34" ht="13.2" x14ac:dyDescent="0.2">
      <c r="AH21" s="235"/>
    </row>
    <row r="22" spans="12:34" ht="13.2" x14ac:dyDescent="0.2"/>
    <row r="23" spans="12:34" ht="13.2" x14ac:dyDescent="0.2"/>
    <row r="24" spans="12:34" ht="13.2" x14ac:dyDescent="0.2">
      <c r="Q24" s="235"/>
    </row>
    <row r="25" spans="12:34" ht="13.2" x14ac:dyDescent="0.2"/>
    <row r="26" spans="12:34" ht="13.2" x14ac:dyDescent="0.2"/>
    <row r="27" spans="12:34" ht="13.2" x14ac:dyDescent="0.2"/>
    <row r="28" spans="12:34" ht="13.2" x14ac:dyDescent="0.2">
      <c r="O28" s="235"/>
      <c r="T28" s="235"/>
      <c r="AH28" s="235"/>
    </row>
    <row r="29" spans="12:34" ht="13.2" x14ac:dyDescent="0.2"/>
    <row r="30" spans="12:34" ht="13.2" x14ac:dyDescent="0.2"/>
    <row r="31" spans="12:34" ht="13.2" x14ac:dyDescent="0.2">
      <c r="Q31" s="235"/>
    </row>
    <row r="32" spans="12:34" ht="13.2" x14ac:dyDescent="0.2">
      <c r="L32" s="235"/>
    </row>
    <row r="33" spans="2:34" ht="13.2" x14ac:dyDescent="0.2">
      <c r="C33" s="235"/>
      <c r="E33" s="235"/>
      <c r="G33" s="235"/>
      <c r="I33" s="235"/>
      <c r="X33" s="235"/>
    </row>
    <row r="34" spans="2:34" ht="13.2" x14ac:dyDescent="0.2">
      <c r="B34" s="235"/>
      <c r="P34" s="235"/>
      <c r="R34" s="235"/>
      <c r="T34" s="235"/>
    </row>
    <row r="35" spans="2:34" ht="13.2" x14ac:dyDescent="0.2">
      <c r="D35" s="235"/>
      <c r="W35" s="235"/>
      <c r="AC35" s="235"/>
      <c r="AD35" s="235"/>
      <c r="AE35" s="235"/>
      <c r="AF35" s="235"/>
      <c r="AG35" s="235"/>
      <c r="AH35" s="235"/>
    </row>
    <row r="36" spans="2:34" ht="13.2" x14ac:dyDescent="0.2">
      <c r="H36" s="235"/>
      <c r="J36" s="235"/>
      <c r="K36" s="235"/>
      <c r="M36" s="235"/>
      <c r="Y36" s="235"/>
      <c r="Z36" s="235"/>
      <c r="AA36" s="235"/>
      <c r="AB36" s="235"/>
      <c r="AC36" s="235"/>
      <c r="AD36" s="235"/>
      <c r="AE36" s="235"/>
      <c r="AF36" s="235"/>
      <c r="AG36" s="235"/>
      <c r="AH36" s="235"/>
    </row>
    <row r="37" spans="2:34" ht="13.2" x14ac:dyDescent="0.2">
      <c r="AH37" s="235"/>
    </row>
    <row r="38" spans="2:34" ht="13.2" x14ac:dyDescent="0.2">
      <c r="AG38" s="235"/>
      <c r="AH38" s="235"/>
    </row>
    <row r="39" spans="2:34" ht="13.2" x14ac:dyDescent="0.2"/>
    <row r="40" spans="2:34" ht="13.2" x14ac:dyDescent="0.2">
      <c r="X40" s="235"/>
    </row>
    <row r="41" spans="2:34" ht="13.2" x14ac:dyDescent="0.2">
      <c r="R41" s="235"/>
    </row>
    <row r="42" spans="2:34" ht="13.2" x14ac:dyDescent="0.2">
      <c r="W42" s="235"/>
    </row>
    <row r="43" spans="2:34" ht="13.2" x14ac:dyDescent="0.2">
      <c r="Y43" s="235"/>
      <c r="Z43" s="235"/>
      <c r="AA43" s="235"/>
      <c r="AB43" s="235"/>
      <c r="AC43" s="235"/>
      <c r="AD43" s="235"/>
      <c r="AE43" s="235"/>
      <c r="AF43" s="235"/>
      <c r="AG43" s="235"/>
      <c r="AH43" s="235"/>
    </row>
    <row r="44" spans="2:34" ht="13.2" x14ac:dyDescent="0.2">
      <c r="AH44" s="235"/>
    </row>
    <row r="45" spans="2:34" ht="13.2" x14ac:dyDescent="0.2">
      <c r="X45" s="235"/>
    </row>
    <row r="46" spans="2:34" ht="13.2" x14ac:dyDescent="0.2"/>
    <row r="47" spans="2:34" ht="13.2" x14ac:dyDescent="0.2"/>
    <row r="48" spans="2:34" ht="13.2" x14ac:dyDescent="0.2">
      <c r="W48" s="235"/>
      <c r="Y48" s="235"/>
      <c r="Z48" s="235"/>
      <c r="AA48" s="235"/>
      <c r="AB48" s="235"/>
      <c r="AC48" s="235"/>
      <c r="AD48" s="235"/>
      <c r="AE48" s="235"/>
      <c r="AF48" s="235"/>
      <c r="AG48" s="235"/>
      <c r="AH48" s="235"/>
    </row>
    <row r="49" spans="28:34" ht="13.2" x14ac:dyDescent="0.2"/>
    <row r="50" spans="28:34" ht="13.2" x14ac:dyDescent="0.2">
      <c r="AE50" s="235"/>
      <c r="AF50" s="235"/>
      <c r="AG50" s="235"/>
      <c r="AH50" s="235"/>
    </row>
    <row r="51" spans="28:34" ht="13.2" x14ac:dyDescent="0.2">
      <c r="AC51" s="235"/>
      <c r="AD51" s="235"/>
      <c r="AE51" s="235"/>
      <c r="AF51" s="235"/>
      <c r="AG51" s="235"/>
      <c r="AH51" s="235"/>
    </row>
    <row r="52" spans="28:34" ht="13.2" x14ac:dyDescent="0.2"/>
    <row r="53" spans="28:34" ht="13.2" x14ac:dyDescent="0.2">
      <c r="AF53" s="235"/>
      <c r="AG53" s="235"/>
      <c r="AH53" s="235"/>
    </row>
    <row r="54" spans="28:34" ht="13.2" x14ac:dyDescent="0.2">
      <c r="AH54" s="235"/>
    </row>
    <row r="55" spans="28:34" ht="13.2" x14ac:dyDescent="0.2"/>
    <row r="56" spans="28:34" ht="13.2" x14ac:dyDescent="0.2">
      <c r="AB56" s="235"/>
      <c r="AC56" s="235"/>
      <c r="AD56" s="235"/>
      <c r="AE56" s="235"/>
      <c r="AF56" s="235"/>
      <c r="AG56" s="235"/>
      <c r="AH56" s="235"/>
    </row>
    <row r="57" spans="28:34" ht="13.2" x14ac:dyDescent="0.2">
      <c r="AH57" s="235"/>
    </row>
    <row r="58" spans="28:34" ht="13.2" x14ac:dyDescent="0.2">
      <c r="AH58" s="235"/>
    </row>
    <row r="59" spans="28:34" ht="13.2" x14ac:dyDescent="0.2">
      <c r="AG59" s="235"/>
      <c r="AH59" s="235"/>
    </row>
    <row r="60" spans="28:34" ht="13.2" x14ac:dyDescent="0.2"/>
    <row r="61" spans="28:34" ht="13.2" x14ac:dyDescent="0.2"/>
    <row r="62" spans="28:34" ht="13.2" x14ac:dyDescent="0.2"/>
    <row r="63" spans="28:34" ht="13.2" x14ac:dyDescent="0.2">
      <c r="AH63" s="235"/>
    </row>
    <row r="64" spans="28:34" ht="13.2" x14ac:dyDescent="0.2">
      <c r="AG64" s="235"/>
      <c r="AH64" s="235"/>
    </row>
    <row r="65" spans="28:34" ht="13.2" x14ac:dyDescent="0.2"/>
    <row r="66" spans="28:34" ht="13.2" x14ac:dyDescent="0.2"/>
    <row r="67" spans="28:34" ht="13.2" x14ac:dyDescent="0.2"/>
    <row r="68" spans="28:34" ht="13.2" x14ac:dyDescent="0.2">
      <c r="AB68" s="235"/>
      <c r="AC68" s="235"/>
      <c r="AD68" s="235"/>
      <c r="AE68" s="235"/>
      <c r="AF68" s="235"/>
      <c r="AG68" s="235"/>
      <c r="AH68" s="235"/>
    </row>
    <row r="69" spans="28:34" ht="13.2" x14ac:dyDescent="0.2">
      <c r="AF69" s="235"/>
      <c r="AG69" s="235"/>
      <c r="AH69" s="235"/>
    </row>
    <row r="70" spans="28:34" ht="13.2" x14ac:dyDescent="0.2"/>
    <row r="71" spans="28:34" ht="13.2" x14ac:dyDescent="0.2"/>
    <row r="72" spans="28:34" ht="13.2" x14ac:dyDescent="0.2"/>
    <row r="73" spans="28:34" ht="13.2" x14ac:dyDescent="0.2"/>
    <row r="74" spans="28:34" ht="13.2" x14ac:dyDescent="0.2"/>
    <row r="75" spans="28:34" ht="13.2" x14ac:dyDescent="0.2">
      <c r="AH75" s="235"/>
    </row>
    <row r="76" spans="28:34" ht="13.2" x14ac:dyDescent="0.2">
      <c r="AF76" s="235"/>
      <c r="AG76" s="235"/>
      <c r="AH76" s="235"/>
    </row>
    <row r="77" spans="28:34" ht="13.2" x14ac:dyDescent="0.2">
      <c r="AG77" s="235"/>
      <c r="AH77" s="235"/>
    </row>
    <row r="78" spans="28:34" ht="13.2" x14ac:dyDescent="0.2"/>
    <row r="79" spans="28:34" ht="13.2" x14ac:dyDescent="0.2"/>
    <row r="80" spans="28:34" ht="13.2" x14ac:dyDescent="0.2"/>
    <row r="81" spans="25:34" ht="13.2" x14ac:dyDescent="0.2"/>
    <row r="82" spans="25:34" ht="13.2" x14ac:dyDescent="0.2">
      <c r="Y82" s="235"/>
    </row>
    <row r="83" spans="25:34" ht="13.2" x14ac:dyDescent="0.2">
      <c r="Y83" s="235"/>
      <c r="Z83" s="235"/>
      <c r="AA83" s="235"/>
      <c r="AB83" s="235"/>
      <c r="AC83" s="235"/>
      <c r="AD83" s="235"/>
      <c r="AE83" s="235"/>
      <c r="AF83" s="235"/>
      <c r="AG83" s="235"/>
      <c r="AH83" s="235"/>
    </row>
    <row r="84" spans="25:34" ht="13.2" x14ac:dyDescent="0.2"/>
    <row r="85" spans="25:34" ht="13.2" x14ac:dyDescent="0.2"/>
    <row r="86" spans="25:34" ht="13.2" x14ac:dyDescent="0.2"/>
    <row r="87" spans="25:34" ht="13.2" x14ac:dyDescent="0.2"/>
    <row r="88" spans="25:34" ht="13.2" x14ac:dyDescent="0.2">
      <c r="AH88" s="23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35"/>
      <c r="AG94" s="235"/>
      <c r="AH94" s="235"/>
    </row>
    <row r="95" spans="25:34" ht="13.5" customHeight="1" x14ac:dyDescent="0.2">
      <c r="AH95" s="23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35"/>
    </row>
    <row r="102" spans="33:34" ht="13.5" customHeight="1" x14ac:dyDescent="0.2"/>
    <row r="103" spans="33:34" ht="13.5" customHeight="1" x14ac:dyDescent="0.2"/>
    <row r="104" spans="33:34" ht="13.5" customHeight="1" x14ac:dyDescent="0.2">
      <c r="AG104" s="235"/>
      <c r="AH104" s="23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35"/>
    </row>
    <row r="117" spans="34:122" ht="13.5" customHeight="1" x14ac:dyDescent="0.2"/>
    <row r="118" spans="34:122" ht="13.5" customHeight="1" x14ac:dyDescent="0.2"/>
    <row r="119" spans="34:122" ht="13.5" customHeight="1" x14ac:dyDescent="0.2"/>
    <row r="120" spans="34:122" ht="13.5" customHeight="1" x14ac:dyDescent="0.2">
      <c r="AH120" s="235"/>
    </row>
    <row r="121" spans="34:122" ht="13.5" customHeight="1" x14ac:dyDescent="0.2">
      <c r="AH121" s="235"/>
    </row>
    <row r="122" spans="34:122" ht="13.5" customHeight="1" x14ac:dyDescent="0.2"/>
    <row r="123" spans="34:122" ht="13.5" customHeight="1" x14ac:dyDescent="0.2"/>
    <row r="124" spans="34:122" ht="13.5" customHeight="1" x14ac:dyDescent="0.2"/>
    <row r="125" spans="34:122" ht="13.5" customHeight="1" x14ac:dyDescent="0.2">
      <c r="DR125" s="235" t="s">
        <v>403</v>
      </c>
    </row>
  </sheetData>
  <sheetProtection algorithmName="SHA-512" hashValue="b5BnmTMJofwWC8ZMxhG2N20LcnvYXPSDybccZerZSHNd4JePsAF+L1qKdpnHoqQOMNIqzUDPbb37JWEKe7DaZQ==" saltValue="8phf1WkKddS729JOcz7o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453</v>
      </c>
      <c r="G2" s="146"/>
      <c r="H2" s="147"/>
    </row>
    <row r="3" spans="1:8" x14ac:dyDescent="0.2">
      <c r="A3" s="143" t="s">
        <v>446</v>
      </c>
      <c r="B3" s="148"/>
      <c r="C3" s="149"/>
      <c r="D3" s="150">
        <v>43120</v>
      </c>
      <c r="E3" s="151"/>
      <c r="F3" s="152">
        <v>52191</v>
      </c>
      <c r="G3" s="153"/>
      <c r="H3" s="154"/>
    </row>
    <row r="4" spans="1:8" x14ac:dyDescent="0.2">
      <c r="A4" s="155"/>
      <c r="B4" s="156"/>
      <c r="C4" s="157"/>
      <c r="D4" s="158">
        <v>15739</v>
      </c>
      <c r="E4" s="159"/>
      <c r="F4" s="160">
        <v>24843</v>
      </c>
      <c r="G4" s="161"/>
      <c r="H4" s="162"/>
    </row>
    <row r="5" spans="1:8" x14ac:dyDescent="0.2">
      <c r="A5" s="143" t="s">
        <v>448</v>
      </c>
      <c r="B5" s="148"/>
      <c r="C5" s="149"/>
      <c r="D5" s="150">
        <v>48718</v>
      </c>
      <c r="E5" s="151"/>
      <c r="F5" s="152">
        <v>47387</v>
      </c>
      <c r="G5" s="153"/>
      <c r="H5" s="154"/>
    </row>
    <row r="6" spans="1:8" x14ac:dyDescent="0.2">
      <c r="A6" s="155"/>
      <c r="B6" s="156"/>
      <c r="C6" s="157"/>
      <c r="D6" s="158">
        <v>19384</v>
      </c>
      <c r="E6" s="159"/>
      <c r="F6" s="160">
        <v>24928</v>
      </c>
      <c r="G6" s="161"/>
      <c r="H6" s="162"/>
    </row>
    <row r="7" spans="1:8" x14ac:dyDescent="0.2">
      <c r="A7" s="143" t="s">
        <v>449</v>
      </c>
      <c r="B7" s="148"/>
      <c r="C7" s="149"/>
      <c r="D7" s="150">
        <v>34493</v>
      </c>
      <c r="E7" s="151"/>
      <c r="F7" s="152">
        <v>51264</v>
      </c>
      <c r="G7" s="153"/>
      <c r="H7" s="154"/>
    </row>
    <row r="8" spans="1:8" x14ac:dyDescent="0.2">
      <c r="A8" s="155"/>
      <c r="B8" s="156"/>
      <c r="C8" s="157"/>
      <c r="D8" s="158">
        <v>16406</v>
      </c>
      <c r="E8" s="159"/>
      <c r="F8" s="160">
        <v>26040</v>
      </c>
      <c r="G8" s="161"/>
      <c r="H8" s="162"/>
    </row>
    <row r="9" spans="1:8" x14ac:dyDescent="0.2">
      <c r="A9" s="143" t="s">
        <v>450</v>
      </c>
      <c r="B9" s="148"/>
      <c r="C9" s="149"/>
      <c r="D9" s="150">
        <v>31278</v>
      </c>
      <c r="E9" s="151"/>
      <c r="F9" s="152">
        <v>52068</v>
      </c>
      <c r="G9" s="153"/>
      <c r="H9" s="154"/>
    </row>
    <row r="10" spans="1:8" x14ac:dyDescent="0.2">
      <c r="A10" s="155"/>
      <c r="B10" s="156"/>
      <c r="C10" s="157"/>
      <c r="D10" s="158">
        <v>15142</v>
      </c>
      <c r="E10" s="159"/>
      <c r="F10" s="160">
        <v>26936</v>
      </c>
      <c r="G10" s="161"/>
      <c r="H10" s="162"/>
    </row>
    <row r="11" spans="1:8" x14ac:dyDescent="0.2">
      <c r="A11" s="143" t="s">
        <v>451</v>
      </c>
      <c r="B11" s="148"/>
      <c r="C11" s="149"/>
      <c r="D11" s="150">
        <v>28163</v>
      </c>
      <c r="E11" s="151"/>
      <c r="F11" s="152">
        <v>47161</v>
      </c>
      <c r="G11" s="153"/>
      <c r="H11" s="154"/>
    </row>
    <row r="12" spans="1:8" x14ac:dyDescent="0.2">
      <c r="A12" s="155"/>
      <c r="B12" s="156"/>
      <c r="C12" s="163"/>
      <c r="D12" s="158">
        <v>17301</v>
      </c>
      <c r="E12" s="159"/>
      <c r="F12" s="160">
        <v>24595</v>
      </c>
      <c r="G12" s="161"/>
      <c r="H12" s="162"/>
    </row>
    <row r="13" spans="1:8" x14ac:dyDescent="0.2">
      <c r="A13" s="143"/>
      <c r="B13" s="148"/>
      <c r="C13" s="149"/>
      <c r="D13" s="150">
        <v>37154</v>
      </c>
      <c r="E13" s="151"/>
      <c r="F13" s="152">
        <v>50014</v>
      </c>
      <c r="G13" s="164"/>
      <c r="H13" s="154"/>
    </row>
    <row r="14" spans="1:8" x14ac:dyDescent="0.2">
      <c r="A14" s="155"/>
      <c r="B14" s="156"/>
      <c r="C14" s="157"/>
      <c r="D14" s="158">
        <v>16794</v>
      </c>
      <c r="E14" s="159"/>
      <c r="F14" s="160">
        <v>25468</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4.6500000000000004</v>
      </c>
      <c r="C19" s="165">
        <f>ROUND(VALUE(SUBSTITUTE(実質収支比率等に係る経年分析!G$48,"▲","-")),2)</f>
        <v>5.0599999999999996</v>
      </c>
      <c r="D19" s="165">
        <f>ROUND(VALUE(SUBSTITUTE(実質収支比率等に係る経年分析!H$48,"▲","-")),2)</f>
        <v>4.8600000000000003</v>
      </c>
      <c r="E19" s="165">
        <f>ROUND(VALUE(SUBSTITUTE(実質収支比率等に係る経年分析!I$48,"▲","-")),2)</f>
        <v>6.4</v>
      </c>
      <c r="F19" s="165">
        <f>ROUND(VALUE(SUBSTITUTE(実質収支比率等に係る経年分析!J$48,"▲","-")),2)</f>
        <v>7.59</v>
      </c>
    </row>
    <row r="20" spans="1:11" x14ac:dyDescent="0.2">
      <c r="A20" s="165" t="s">
        <v>55</v>
      </c>
      <c r="B20" s="165">
        <f>ROUND(VALUE(SUBSTITUTE(実質収支比率等に係る経年分析!F$47,"▲","-")),2)</f>
        <v>32.28</v>
      </c>
      <c r="C20" s="165">
        <f>ROUND(VALUE(SUBSTITUTE(実質収支比率等に係る経年分析!G$47,"▲","-")),2)</f>
        <v>30.63</v>
      </c>
      <c r="D20" s="165">
        <f>ROUND(VALUE(SUBSTITUTE(実質収支比率等に係る経年分析!H$47,"▲","-")),2)</f>
        <v>30.13</v>
      </c>
      <c r="E20" s="165">
        <f>ROUND(VALUE(SUBSTITUTE(実質収支比率等に係る経年分析!I$47,"▲","-")),2)</f>
        <v>27.92</v>
      </c>
      <c r="F20" s="165">
        <f>ROUND(VALUE(SUBSTITUTE(実質収支比率等に係る経年分析!J$47,"▲","-")),2)</f>
        <v>26.19</v>
      </c>
    </row>
    <row r="21" spans="1:11" x14ac:dyDescent="0.2">
      <c r="A21" s="165" t="s">
        <v>56</v>
      </c>
      <c r="B21" s="165">
        <f>IF(ISNUMBER(VALUE(SUBSTITUTE(実質収支比率等に係る経年分析!F$49,"▲","-"))),ROUND(VALUE(SUBSTITUTE(実質収支比率等に係る経年分析!F$49,"▲","-")),2),NA())</f>
        <v>1.1200000000000001</v>
      </c>
      <c r="C21" s="165">
        <f>IF(ISNUMBER(VALUE(SUBSTITUTE(実質収支比率等に係る経年分析!G$49,"▲","-"))),ROUND(VALUE(SUBSTITUTE(実質収支比率等に係る経年分析!G$49,"▲","-")),2),NA())</f>
        <v>-0.68</v>
      </c>
      <c r="D21" s="165">
        <f>IF(ISNUMBER(VALUE(SUBSTITUTE(実質収支比率等に係る経年分析!H$49,"▲","-"))),ROUND(VALUE(SUBSTITUTE(実質収支比率等に係る経年分析!H$49,"▲","-")),2),NA())</f>
        <v>-0.23</v>
      </c>
      <c r="E21" s="165">
        <f>IF(ISNUMBER(VALUE(SUBSTITUTE(実質収支比率等に係る経年分析!I$49,"▲","-"))),ROUND(VALUE(SUBSTITUTE(実質収支比率等に係る経年分析!I$49,"▲","-")),2),NA())</f>
        <v>0.76</v>
      </c>
      <c r="F21" s="165">
        <f>IF(ISNUMBER(VALUE(SUBSTITUTE(実質収支比率等に係る経年分析!J$49,"▲","-"))),ROUND(VALUE(SUBSTITUTE(実質収支比率等に係る経年分析!J$49,"▲","-")),2),NA())</f>
        <v>1.65</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農業集落排水事業特別会計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0.02</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2">
      <c r="A30" s="166" t="str">
        <f>IF(連結実質赤字比率に係る赤字・黒字の構成分析!C$40="",NA(),連結実質赤字比率に係る赤字・黒字の構成分析!C$40)</f>
        <v>介護サービス事業特別会計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後期高齢者医療保険特別会計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0.02</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2">
      <c r="A32" s="166" t="str">
        <f>IF(連結実質赤字比率に係る赤字・黒字の構成分析!C$38="",NA(),連結実質赤字比率に係る赤字・黒字の構成分析!C$38)</f>
        <v>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v>
      </c>
    </row>
    <row r="33" spans="1:16" x14ac:dyDescent="0.2">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0.57999999999999996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1.52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2.62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1.81</v>
      </c>
    </row>
    <row r="34" spans="1:16" x14ac:dyDescent="0.2">
      <c r="A34" s="166" t="str">
        <f>IF(連結実質赤字比率に係る赤字・黒字の構成分析!C$36="",NA(),連結実質赤字比率に係る赤字・黒字の構成分析!C$36)</f>
        <v>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4.68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4.5199999999999996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3.79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3.26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3.39</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6.59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6.55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6.48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6.31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6.07</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4.6500000000000004</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5.05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4.8499999999999996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6.39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7.59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577</v>
      </c>
      <c r="E42" s="167"/>
      <c r="F42" s="167"/>
      <c r="G42" s="167">
        <f>'実質公債費比率（分子）の構造'!L$52</f>
        <v>570</v>
      </c>
      <c r="H42" s="167"/>
      <c r="I42" s="167"/>
      <c r="J42" s="167">
        <f>'実質公債費比率（分子）の構造'!M$52</f>
        <v>590</v>
      </c>
      <c r="K42" s="167"/>
      <c r="L42" s="167"/>
      <c r="M42" s="167">
        <f>'実質公債費比率（分子）の構造'!N$52</f>
        <v>574</v>
      </c>
      <c r="N42" s="167"/>
      <c r="O42" s="167"/>
      <c r="P42" s="167">
        <f>'実質公債費比率（分子）の構造'!O$52</f>
        <v>576</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4</v>
      </c>
      <c r="C44" s="167"/>
      <c r="D44" s="167"/>
      <c r="E44" s="167">
        <f>'実質公債費比率（分子）の構造'!L$50</f>
        <v>4</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2">
      <c r="A46" s="167" t="s">
        <v>67</v>
      </c>
      <c r="B46" s="167">
        <f>'実質公債費比率（分子）の構造'!K$48</f>
        <v>138</v>
      </c>
      <c r="C46" s="167"/>
      <c r="D46" s="167"/>
      <c r="E46" s="167">
        <f>'実質公債費比率（分子）の構造'!L$48</f>
        <v>131</v>
      </c>
      <c r="F46" s="167"/>
      <c r="G46" s="167"/>
      <c r="H46" s="167">
        <f>'実質公債費比率（分子）の構造'!M$48</f>
        <v>144</v>
      </c>
      <c r="I46" s="167"/>
      <c r="J46" s="167"/>
      <c r="K46" s="167">
        <f>'実質公債費比率（分子）の構造'!N$48</f>
        <v>152</v>
      </c>
      <c r="L46" s="167"/>
      <c r="M46" s="167"/>
      <c r="N46" s="167">
        <f>'実質公債費比率（分子）の構造'!O$48</f>
        <v>143</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643</v>
      </c>
      <c r="C49" s="167"/>
      <c r="D49" s="167"/>
      <c r="E49" s="167">
        <f>'実質公債費比率（分子）の構造'!L$45</f>
        <v>660</v>
      </c>
      <c r="F49" s="167"/>
      <c r="G49" s="167"/>
      <c r="H49" s="167">
        <f>'実質公債費比率（分子）の構造'!M$45</f>
        <v>705</v>
      </c>
      <c r="I49" s="167"/>
      <c r="J49" s="167"/>
      <c r="K49" s="167">
        <f>'実質公債費比率（分子）の構造'!N$45</f>
        <v>728</v>
      </c>
      <c r="L49" s="167"/>
      <c r="M49" s="167"/>
      <c r="N49" s="167">
        <f>'実質公債費比率（分子）の構造'!O$45</f>
        <v>766</v>
      </c>
      <c r="O49" s="167"/>
      <c r="P49" s="167"/>
    </row>
    <row r="50" spans="1:16" x14ac:dyDescent="0.2">
      <c r="A50" s="167" t="s">
        <v>71</v>
      </c>
      <c r="B50" s="167" t="e">
        <f>NA()</f>
        <v>#N/A</v>
      </c>
      <c r="C50" s="167">
        <f>IF(ISNUMBER('実質公債費比率（分子）の構造'!K$53),'実質公債費比率（分子）の構造'!K$53,NA())</f>
        <v>208</v>
      </c>
      <c r="D50" s="167" t="e">
        <f>NA()</f>
        <v>#N/A</v>
      </c>
      <c r="E50" s="167" t="e">
        <f>NA()</f>
        <v>#N/A</v>
      </c>
      <c r="F50" s="167">
        <f>IF(ISNUMBER('実質公債費比率（分子）の構造'!L$53),'実質公債費比率（分子）の構造'!L$53,NA())</f>
        <v>225</v>
      </c>
      <c r="G50" s="167" t="e">
        <f>NA()</f>
        <v>#N/A</v>
      </c>
      <c r="H50" s="167" t="e">
        <f>NA()</f>
        <v>#N/A</v>
      </c>
      <c r="I50" s="167">
        <f>IF(ISNUMBER('実質公債費比率（分子）の構造'!M$53),'実質公債費比率（分子）の構造'!M$53,NA())</f>
        <v>259</v>
      </c>
      <c r="J50" s="167" t="e">
        <f>NA()</f>
        <v>#N/A</v>
      </c>
      <c r="K50" s="167" t="e">
        <f>NA()</f>
        <v>#N/A</v>
      </c>
      <c r="L50" s="167">
        <f>IF(ISNUMBER('実質公債費比率（分子）の構造'!N$53),'実質公債費比率（分子）の構造'!N$53,NA())</f>
        <v>306</v>
      </c>
      <c r="M50" s="167" t="e">
        <f>NA()</f>
        <v>#N/A</v>
      </c>
      <c r="N50" s="167" t="e">
        <f>NA()</f>
        <v>#N/A</v>
      </c>
      <c r="O50" s="167">
        <f>IF(ISNUMBER('実質公債費比率（分子）の構造'!O$53),'実質公債費比率（分子）の構造'!O$53,NA())</f>
        <v>333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6338</v>
      </c>
      <c r="E56" s="166"/>
      <c r="F56" s="166"/>
      <c r="G56" s="166">
        <f>'将来負担比率（分子）の構造'!J$52</f>
        <v>6337</v>
      </c>
      <c r="H56" s="166"/>
      <c r="I56" s="166"/>
      <c r="J56" s="166">
        <f>'将来負担比率（分子）の構造'!K$52</f>
        <v>6280</v>
      </c>
      <c r="K56" s="166"/>
      <c r="L56" s="166"/>
      <c r="M56" s="166">
        <f>'将来負担比率（分子）の構造'!L$52</f>
        <v>6271</v>
      </c>
      <c r="N56" s="166"/>
      <c r="O56" s="166"/>
      <c r="P56" s="166">
        <f>'将来負担比率（分子）の構造'!M$52</f>
        <v>6195</v>
      </c>
    </row>
    <row r="57" spans="1:16" x14ac:dyDescent="0.2">
      <c r="A57" s="166" t="s">
        <v>42</v>
      </c>
      <c r="B57" s="166"/>
      <c r="C57" s="166"/>
      <c r="D57" s="166">
        <f>'将来負担比率（分子）の構造'!I$51</f>
        <v>906</v>
      </c>
      <c r="E57" s="166"/>
      <c r="F57" s="166"/>
      <c r="G57" s="166">
        <f>'将来負担比率（分子）の構造'!J$51</f>
        <v>845</v>
      </c>
      <c r="H57" s="166"/>
      <c r="I57" s="166"/>
      <c r="J57" s="166">
        <f>'将来負担比率（分子）の構造'!K$51</f>
        <v>798</v>
      </c>
      <c r="K57" s="166"/>
      <c r="L57" s="166"/>
      <c r="M57" s="166">
        <f>'将来負担比率（分子）の構造'!L$51</f>
        <v>675</v>
      </c>
      <c r="N57" s="166"/>
      <c r="O57" s="166"/>
      <c r="P57" s="166">
        <f>'将来負担比率（分子）の構造'!M$51</f>
        <v>696</v>
      </c>
    </row>
    <row r="58" spans="1:16" x14ac:dyDescent="0.2">
      <c r="A58" s="166" t="s">
        <v>41</v>
      </c>
      <c r="B58" s="166"/>
      <c r="C58" s="166"/>
      <c r="D58" s="166">
        <f>'将来負担比率（分子）の構造'!I$50</f>
        <v>4464</v>
      </c>
      <c r="E58" s="166"/>
      <c r="F58" s="166"/>
      <c r="G58" s="166">
        <f>'将来負担比率（分子）の構造'!J$50</f>
        <v>4424</v>
      </c>
      <c r="H58" s="166"/>
      <c r="I58" s="166"/>
      <c r="J58" s="166">
        <f>'将来負担比率（分子）の構造'!K$50</f>
        <v>4501</v>
      </c>
      <c r="K58" s="166"/>
      <c r="L58" s="166"/>
      <c r="M58" s="166">
        <f>'将来負担比率（分子）の構造'!L$50</f>
        <v>4514</v>
      </c>
      <c r="N58" s="166"/>
      <c r="O58" s="166"/>
      <c r="P58" s="166">
        <f>'将来負担比率（分子）の構造'!M$50</f>
        <v>5451</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958</v>
      </c>
      <c r="C62" s="166"/>
      <c r="D62" s="166"/>
      <c r="E62" s="166">
        <f>'将来負担比率（分子）の構造'!J$45</f>
        <v>892</v>
      </c>
      <c r="F62" s="166"/>
      <c r="G62" s="166"/>
      <c r="H62" s="166">
        <f>'将来負担比率（分子）の構造'!K$45</f>
        <v>956</v>
      </c>
      <c r="I62" s="166"/>
      <c r="J62" s="166"/>
      <c r="K62" s="166">
        <f>'将来負担比率（分子）の構造'!L$45</f>
        <v>1061</v>
      </c>
      <c r="L62" s="166"/>
      <c r="M62" s="166"/>
      <c r="N62" s="166">
        <f>'将来負担比率（分子）の構造'!M$45</f>
        <v>1216</v>
      </c>
      <c r="O62" s="166"/>
      <c r="P62" s="166"/>
    </row>
    <row r="63" spans="1:16" x14ac:dyDescent="0.2">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1613</v>
      </c>
      <c r="C64" s="166"/>
      <c r="D64" s="166"/>
      <c r="E64" s="166">
        <f>'将来負担比率（分子）の構造'!J$43</f>
        <v>1594</v>
      </c>
      <c r="F64" s="166"/>
      <c r="G64" s="166"/>
      <c r="H64" s="166">
        <f>'将来負担比率（分子）の構造'!K$43</f>
        <v>1727</v>
      </c>
      <c r="I64" s="166"/>
      <c r="J64" s="166"/>
      <c r="K64" s="166">
        <f>'将来負担比率（分子）の構造'!L$43</f>
        <v>1760</v>
      </c>
      <c r="L64" s="166"/>
      <c r="M64" s="166"/>
      <c r="N64" s="166">
        <f>'将来負担比率（分子）の構造'!M$43</f>
        <v>1814</v>
      </c>
      <c r="O64" s="166"/>
      <c r="P64" s="166"/>
    </row>
    <row r="65" spans="1:16" x14ac:dyDescent="0.2">
      <c r="A65" s="166" t="s">
        <v>32</v>
      </c>
      <c r="B65" s="166">
        <f>'将来負担比率（分子）の構造'!I$42</f>
        <v>44</v>
      </c>
      <c r="C65" s="166"/>
      <c r="D65" s="166"/>
      <c r="E65" s="166">
        <f>'将来負担比率（分子）の構造'!J$42</f>
        <v>3</v>
      </c>
      <c r="F65" s="166"/>
      <c r="G65" s="166"/>
      <c r="H65" s="166">
        <f>'将来負担比率（分子）の構造'!K$42</f>
        <v>44</v>
      </c>
      <c r="I65" s="166"/>
      <c r="J65" s="166"/>
      <c r="K65" s="166">
        <f>'将来負担比率（分子）の構造'!L$42</f>
        <v>44</v>
      </c>
      <c r="L65" s="166"/>
      <c r="M65" s="166"/>
      <c r="N65" s="166" t="str">
        <f>'将来負担比率（分子）の構造'!M$42</f>
        <v>-</v>
      </c>
      <c r="O65" s="166"/>
      <c r="P65" s="166"/>
    </row>
    <row r="66" spans="1:16" x14ac:dyDescent="0.2">
      <c r="A66" s="166" t="s">
        <v>31</v>
      </c>
      <c r="B66" s="166">
        <f>'将来負担比率（分子）の構造'!I$41</f>
        <v>7641</v>
      </c>
      <c r="C66" s="166"/>
      <c r="D66" s="166"/>
      <c r="E66" s="166">
        <f>'将来負担比率（分子）の構造'!J$41</f>
        <v>7787</v>
      </c>
      <c r="F66" s="166"/>
      <c r="G66" s="166"/>
      <c r="H66" s="166">
        <f>'将来負担比率（分子）の構造'!K$41</f>
        <v>7742</v>
      </c>
      <c r="I66" s="166"/>
      <c r="J66" s="166"/>
      <c r="K66" s="166">
        <f>'将来負担比率（分子）の構造'!L$41</f>
        <v>7557</v>
      </c>
      <c r="L66" s="166"/>
      <c r="M66" s="166"/>
      <c r="N66" s="166">
        <f>'将来負担比率（分子）の構造'!M$41</f>
        <v>7403</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1738</v>
      </c>
      <c r="C72" s="170">
        <f>基金残高に係る経年分析!G55</f>
        <v>1679</v>
      </c>
      <c r="D72" s="170">
        <f>基金残高に係る経年分析!H55</f>
        <v>1682</v>
      </c>
    </row>
    <row r="73" spans="1:16" x14ac:dyDescent="0.2">
      <c r="A73" s="169" t="s">
        <v>78</v>
      </c>
      <c r="B73" s="170">
        <f>基金残高に係る経年分析!F56</f>
        <v>174</v>
      </c>
      <c r="C73" s="170">
        <f>基金残高に係る経年分析!G56</f>
        <v>153</v>
      </c>
      <c r="D73" s="170">
        <f>基金残高に係る経年分析!H56</f>
        <v>219</v>
      </c>
    </row>
    <row r="74" spans="1:16" x14ac:dyDescent="0.2">
      <c r="A74" s="169" t="s">
        <v>79</v>
      </c>
      <c r="B74" s="170">
        <f>基金残高に係る経年分析!F57</f>
        <v>2125</v>
      </c>
      <c r="C74" s="170">
        <f>基金残高に係る経年分析!G57</f>
        <v>2215</v>
      </c>
      <c r="D74" s="170">
        <f>基金残高に係る経年分析!H57</f>
        <v>2988</v>
      </c>
    </row>
  </sheetData>
  <sheetProtection algorithmName="SHA-512" hashValue="shELyIyANwhSw3zoD6OLT0dVSKHcBWdHr0+SzewnHEmbYgIImhfs0WCypHgpn9FK9TtQ23UscxqqKeT5dAQBqw==" saltValue="MEf21CfbEpPJtuoqZXme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195" customWidth="1"/>
    <col min="2" max="2" width="2.33203125" style="195" customWidth="1"/>
    <col min="3" max="16" width="2.6640625" style="195" customWidth="1"/>
    <col min="17" max="17" width="2.33203125" style="195" customWidth="1"/>
    <col min="18" max="95" width="1.6640625" style="195" customWidth="1"/>
    <col min="96" max="133" width="1.6640625" style="207" customWidth="1"/>
    <col min="134" max="143" width="1.6640625" style="195" customWidth="1"/>
    <col min="144" max="16384" width="0" style="195" hidden="1"/>
  </cols>
  <sheetData>
    <row r="1" spans="2:143" ht="22.5" customHeight="1" thickBot="1" x14ac:dyDescent="0.25">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726" t="s">
        <v>170</v>
      </c>
      <c r="DI1" s="727"/>
      <c r="DJ1" s="727"/>
      <c r="DK1" s="727"/>
      <c r="DL1" s="727"/>
      <c r="DM1" s="727"/>
      <c r="DN1" s="728"/>
      <c r="DO1" s="195"/>
      <c r="DP1" s="726" t="s">
        <v>171</v>
      </c>
      <c r="DQ1" s="727"/>
      <c r="DR1" s="727"/>
      <c r="DS1" s="727"/>
      <c r="DT1" s="727"/>
      <c r="DU1" s="727"/>
      <c r="DV1" s="727"/>
      <c r="DW1" s="727"/>
      <c r="DX1" s="727"/>
      <c r="DY1" s="727"/>
      <c r="DZ1" s="727"/>
      <c r="EA1" s="727"/>
      <c r="EB1" s="727"/>
      <c r="EC1" s="728"/>
      <c r="ED1" s="194"/>
      <c r="EE1" s="194"/>
      <c r="EF1" s="194"/>
      <c r="EG1" s="194"/>
      <c r="EH1" s="194"/>
      <c r="EI1" s="194"/>
      <c r="EJ1" s="194"/>
      <c r="EK1" s="194"/>
      <c r="EL1" s="194"/>
      <c r="EM1" s="194"/>
    </row>
    <row r="2" spans="2:143" ht="22.5" customHeight="1" x14ac:dyDescent="0.2">
      <c r="B2" s="196" t="s">
        <v>172</v>
      </c>
      <c r="R2" s="197"/>
      <c r="S2" s="197"/>
      <c r="T2" s="197"/>
      <c r="U2" s="197"/>
      <c r="V2" s="197"/>
      <c r="W2" s="197"/>
      <c r="X2" s="197"/>
      <c r="Y2" s="197"/>
      <c r="Z2" s="197"/>
      <c r="AA2" s="197"/>
      <c r="AB2" s="197"/>
      <c r="AC2" s="197"/>
      <c r="AE2" s="198"/>
      <c r="AF2" s="198"/>
      <c r="AG2" s="198"/>
      <c r="AH2" s="198"/>
      <c r="AI2" s="198"/>
      <c r="AJ2" s="197"/>
      <c r="AK2" s="197"/>
      <c r="AL2" s="197"/>
      <c r="AM2" s="197"/>
      <c r="AN2" s="197"/>
      <c r="AO2" s="197"/>
      <c r="AP2" s="197"/>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row>
    <row r="3" spans="2:143" ht="11.25" customHeight="1" x14ac:dyDescent="0.2">
      <c r="B3" s="688" t="s">
        <v>173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174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175</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1</v>
      </c>
      <c r="C4" s="689"/>
      <c r="D4" s="689"/>
      <c r="E4" s="689"/>
      <c r="F4" s="689"/>
      <c r="G4" s="689"/>
      <c r="H4" s="689"/>
      <c r="I4" s="689"/>
      <c r="J4" s="689"/>
      <c r="K4" s="689"/>
      <c r="L4" s="689"/>
      <c r="M4" s="689"/>
      <c r="N4" s="689"/>
      <c r="O4" s="689"/>
      <c r="P4" s="689"/>
      <c r="Q4" s="690"/>
      <c r="R4" s="688" t="s">
        <v>176</v>
      </c>
      <c r="S4" s="689"/>
      <c r="T4" s="689"/>
      <c r="U4" s="689"/>
      <c r="V4" s="689"/>
      <c r="W4" s="689"/>
      <c r="X4" s="689"/>
      <c r="Y4" s="690"/>
      <c r="Z4" s="688" t="s">
        <v>177</v>
      </c>
      <c r="AA4" s="689"/>
      <c r="AB4" s="689"/>
      <c r="AC4" s="690"/>
      <c r="AD4" s="688" t="s">
        <v>178</v>
      </c>
      <c r="AE4" s="689"/>
      <c r="AF4" s="689"/>
      <c r="AG4" s="689"/>
      <c r="AH4" s="689"/>
      <c r="AI4" s="689"/>
      <c r="AJ4" s="689"/>
      <c r="AK4" s="690"/>
      <c r="AL4" s="688" t="s">
        <v>177</v>
      </c>
      <c r="AM4" s="689"/>
      <c r="AN4" s="689"/>
      <c r="AO4" s="690"/>
      <c r="AP4" s="729" t="s">
        <v>179</v>
      </c>
      <c r="AQ4" s="729"/>
      <c r="AR4" s="729"/>
      <c r="AS4" s="729"/>
      <c r="AT4" s="729"/>
      <c r="AU4" s="729"/>
      <c r="AV4" s="729"/>
      <c r="AW4" s="729"/>
      <c r="AX4" s="729"/>
      <c r="AY4" s="729"/>
      <c r="AZ4" s="729"/>
      <c r="BA4" s="729"/>
      <c r="BB4" s="729"/>
      <c r="BC4" s="729"/>
      <c r="BD4" s="729"/>
      <c r="BE4" s="729"/>
      <c r="BF4" s="729"/>
      <c r="BG4" s="729" t="s">
        <v>180</v>
      </c>
      <c r="BH4" s="729"/>
      <c r="BI4" s="729"/>
      <c r="BJ4" s="729"/>
      <c r="BK4" s="729"/>
      <c r="BL4" s="729"/>
      <c r="BM4" s="729"/>
      <c r="BN4" s="729"/>
      <c r="BO4" s="729" t="s">
        <v>177</v>
      </c>
      <c r="BP4" s="729"/>
      <c r="BQ4" s="729"/>
      <c r="BR4" s="729"/>
      <c r="BS4" s="729" t="s">
        <v>181</v>
      </c>
      <c r="BT4" s="729"/>
      <c r="BU4" s="729"/>
      <c r="BV4" s="729"/>
      <c r="BW4" s="729"/>
      <c r="BX4" s="729"/>
      <c r="BY4" s="729"/>
      <c r="BZ4" s="729"/>
      <c r="CA4" s="729"/>
      <c r="CB4" s="729"/>
      <c r="CD4" s="688" t="s">
        <v>182</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183</v>
      </c>
      <c r="C5" s="686"/>
      <c r="D5" s="686"/>
      <c r="E5" s="686"/>
      <c r="F5" s="686"/>
      <c r="G5" s="686"/>
      <c r="H5" s="686"/>
      <c r="I5" s="686"/>
      <c r="J5" s="686"/>
      <c r="K5" s="686"/>
      <c r="L5" s="686"/>
      <c r="M5" s="686"/>
      <c r="N5" s="686"/>
      <c r="O5" s="686"/>
      <c r="P5" s="686"/>
      <c r="Q5" s="687"/>
      <c r="R5" s="682">
        <v>2324463</v>
      </c>
      <c r="S5" s="683"/>
      <c r="T5" s="683"/>
      <c r="U5" s="683"/>
      <c r="V5" s="683"/>
      <c r="W5" s="683"/>
      <c r="X5" s="683"/>
      <c r="Y5" s="711"/>
      <c r="Z5" s="724">
        <v>17</v>
      </c>
      <c r="AA5" s="724"/>
      <c r="AB5" s="724"/>
      <c r="AC5" s="724"/>
      <c r="AD5" s="725">
        <v>2324463</v>
      </c>
      <c r="AE5" s="725"/>
      <c r="AF5" s="725"/>
      <c r="AG5" s="725"/>
      <c r="AH5" s="725"/>
      <c r="AI5" s="725"/>
      <c r="AJ5" s="725"/>
      <c r="AK5" s="725"/>
      <c r="AL5" s="712">
        <v>36.700000000000003</v>
      </c>
      <c r="AM5" s="697"/>
      <c r="AN5" s="697"/>
      <c r="AO5" s="713"/>
      <c r="AP5" s="685" t="s">
        <v>184</v>
      </c>
      <c r="AQ5" s="686"/>
      <c r="AR5" s="686"/>
      <c r="AS5" s="686"/>
      <c r="AT5" s="686"/>
      <c r="AU5" s="686"/>
      <c r="AV5" s="686"/>
      <c r="AW5" s="686"/>
      <c r="AX5" s="686"/>
      <c r="AY5" s="686"/>
      <c r="AZ5" s="686"/>
      <c r="BA5" s="686"/>
      <c r="BB5" s="686"/>
      <c r="BC5" s="686"/>
      <c r="BD5" s="686"/>
      <c r="BE5" s="686"/>
      <c r="BF5" s="687"/>
      <c r="BG5" s="635">
        <v>2324463</v>
      </c>
      <c r="BH5" s="636"/>
      <c r="BI5" s="636"/>
      <c r="BJ5" s="636"/>
      <c r="BK5" s="636"/>
      <c r="BL5" s="636"/>
      <c r="BM5" s="636"/>
      <c r="BN5" s="637"/>
      <c r="BO5" s="661">
        <v>100</v>
      </c>
      <c r="BP5" s="661"/>
      <c r="BQ5" s="661"/>
      <c r="BR5" s="661"/>
      <c r="BS5" s="662">
        <v>19494</v>
      </c>
      <c r="BT5" s="662"/>
      <c r="BU5" s="662"/>
      <c r="BV5" s="662"/>
      <c r="BW5" s="662"/>
      <c r="BX5" s="662"/>
      <c r="BY5" s="662"/>
      <c r="BZ5" s="662"/>
      <c r="CA5" s="662"/>
      <c r="CB5" s="709"/>
      <c r="CD5" s="688" t="s">
        <v>179</v>
      </c>
      <c r="CE5" s="689"/>
      <c r="CF5" s="689"/>
      <c r="CG5" s="689"/>
      <c r="CH5" s="689"/>
      <c r="CI5" s="689"/>
      <c r="CJ5" s="689"/>
      <c r="CK5" s="689"/>
      <c r="CL5" s="689"/>
      <c r="CM5" s="689"/>
      <c r="CN5" s="689"/>
      <c r="CO5" s="689"/>
      <c r="CP5" s="689"/>
      <c r="CQ5" s="690"/>
      <c r="CR5" s="688" t="s">
        <v>185</v>
      </c>
      <c r="CS5" s="689"/>
      <c r="CT5" s="689"/>
      <c r="CU5" s="689"/>
      <c r="CV5" s="689"/>
      <c r="CW5" s="689"/>
      <c r="CX5" s="689"/>
      <c r="CY5" s="690"/>
      <c r="CZ5" s="688" t="s">
        <v>177</v>
      </c>
      <c r="DA5" s="689"/>
      <c r="DB5" s="689"/>
      <c r="DC5" s="690"/>
      <c r="DD5" s="688" t="s">
        <v>186</v>
      </c>
      <c r="DE5" s="689"/>
      <c r="DF5" s="689"/>
      <c r="DG5" s="689"/>
      <c r="DH5" s="689"/>
      <c r="DI5" s="689"/>
      <c r="DJ5" s="689"/>
      <c r="DK5" s="689"/>
      <c r="DL5" s="689"/>
      <c r="DM5" s="689"/>
      <c r="DN5" s="689"/>
      <c r="DO5" s="689"/>
      <c r="DP5" s="690"/>
      <c r="DQ5" s="688" t="s">
        <v>187</v>
      </c>
      <c r="DR5" s="689"/>
      <c r="DS5" s="689"/>
      <c r="DT5" s="689"/>
      <c r="DU5" s="689"/>
      <c r="DV5" s="689"/>
      <c r="DW5" s="689"/>
      <c r="DX5" s="689"/>
      <c r="DY5" s="689"/>
      <c r="DZ5" s="689"/>
      <c r="EA5" s="689"/>
      <c r="EB5" s="689"/>
      <c r="EC5" s="690"/>
    </row>
    <row r="6" spans="2:143" ht="11.25" customHeight="1" x14ac:dyDescent="0.2">
      <c r="B6" s="632" t="s">
        <v>188</v>
      </c>
      <c r="C6" s="633"/>
      <c r="D6" s="633"/>
      <c r="E6" s="633"/>
      <c r="F6" s="633"/>
      <c r="G6" s="633"/>
      <c r="H6" s="633"/>
      <c r="I6" s="633"/>
      <c r="J6" s="633"/>
      <c r="K6" s="633"/>
      <c r="L6" s="633"/>
      <c r="M6" s="633"/>
      <c r="N6" s="633"/>
      <c r="O6" s="633"/>
      <c r="P6" s="633"/>
      <c r="Q6" s="634"/>
      <c r="R6" s="635">
        <v>141179</v>
      </c>
      <c r="S6" s="636"/>
      <c r="T6" s="636"/>
      <c r="U6" s="636"/>
      <c r="V6" s="636"/>
      <c r="W6" s="636"/>
      <c r="X6" s="636"/>
      <c r="Y6" s="637"/>
      <c r="Z6" s="661">
        <v>1</v>
      </c>
      <c r="AA6" s="661"/>
      <c r="AB6" s="661"/>
      <c r="AC6" s="661"/>
      <c r="AD6" s="662">
        <v>141179</v>
      </c>
      <c r="AE6" s="662"/>
      <c r="AF6" s="662"/>
      <c r="AG6" s="662"/>
      <c r="AH6" s="662"/>
      <c r="AI6" s="662"/>
      <c r="AJ6" s="662"/>
      <c r="AK6" s="662"/>
      <c r="AL6" s="638">
        <v>2.2000000000000002</v>
      </c>
      <c r="AM6" s="639"/>
      <c r="AN6" s="639"/>
      <c r="AO6" s="663"/>
      <c r="AP6" s="632" t="s">
        <v>189</v>
      </c>
      <c r="AQ6" s="633"/>
      <c r="AR6" s="633"/>
      <c r="AS6" s="633"/>
      <c r="AT6" s="633"/>
      <c r="AU6" s="633"/>
      <c r="AV6" s="633"/>
      <c r="AW6" s="633"/>
      <c r="AX6" s="633"/>
      <c r="AY6" s="633"/>
      <c r="AZ6" s="633"/>
      <c r="BA6" s="633"/>
      <c r="BB6" s="633"/>
      <c r="BC6" s="633"/>
      <c r="BD6" s="633"/>
      <c r="BE6" s="633"/>
      <c r="BF6" s="634"/>
      <c r="BG6" s="635">
        <v>2324463</v>
      </c>
      <c r="BH6" s="636"/>
      <c r="BI6" s="636"/>
      <c r="BJ6" s="636"/>
      <c r="BK6" s="636"/>
      <c r="BL6" s="636"/>
      <c r="BM6" s="636"/>
      <c r="BN6" s="637"/>
      <c r="BO6" s="661">
        <v>100</v>
      </c>
      <c r="BP6" s="661"/>
      <c r="BQ6" s="661"/>
      <c r="BR6" s="661"/>
      <c r="BS6" s="662">
        <v>19494</v>
      </c>
      <c r="BT6" s="662"/>
      <c r="BU6" s="662"/>
      <c r="BV6" s="662"/>
      <c r="BW6" s="662"/>
      <c r="BX6" s="662"/>
      <c r="BY6" s="662"/>
      <c r="BZ6" s="662"/>
      <c r="CA6" s="662"/>
      <c r="CB6" s="709"/>
      <c r="CD6" s="685" t="s">
        <v>190</v>
      </c>
      <c r="CE6" s="686"/>
      <c r="CF6" s="686"/>
      <c r="CG6" s="686"/>
      <c r="CH6" s="686"/>
      <c r="CI6" s="686"/>
      <c r="CJ6" s="686"/>
      <c r="CK6" s="686"/>
      <c r="CL6" s="686"/>
      <c r="CM6" s="686"/>
      <c r="CN6" s="686"/>
      <c r="CO6" s="686"/>
      <c r="CP6" s="686"/>
      <c r="CQ6" s="687"/>
      <c r="CR6" s="635">
        <v>83423</v>
      </c>
      <c r="CS6" s="636"/>
      <c r="CT6" s="636"/>
      <c r="CU6" s="636"/>
      <c r="CV6" s="636"/>
      <c r="CW6" s="636"/>
      <c r="CX6" s="636"/>
      <c r="CY6" s="637"/>
      <c r="CZ6" s="712">
        <v>0.6</v>
      </c>
      <c r="DA6" s="697"/>
      <c r="DB6" s="697"/>
      <c r="DC6" s="714"/>
      <c r="DD6" s="641" t="s">
        <v>111</v>
      </c>
      <c r="DE6" s="636"/>
      <c r="DF6" s="636"/>
      <c r="DG6" s="636"/>
      <c r="DH6" s="636"/>
      <c r="DI6" s="636"/>
      <c r="DJ6" s="636"/>
      <c r="DK6" s="636"/>
      <c r="DL6" s="636"/>
      <c r="DM6" s="636"/>
      <c r="DN6" s="636"/>
      <c r="DO6" s="636"/>
      <c r="DP6" s="637"/>
      <c r="DQ6" s="641">
        <v>83423</v>
      </c>
      <c r="DR6" s="636"/>
      <c r="DS6" s="636"/>
      <c r="DT6" s="636"/>
      <c r="DU6" s="636"/>
      <c r="DV6" s="636"/>
      <c r="DW6" s="636"/>
      <c r="DX6" s="636"/>
      <c r="DY6" s="636"/>
      <c r="DZ6" s="636"/>
      <c r="EA6" s="636"/>
      <c r="EB6" s="636"/>
      <c r="EC6" s="671"/>
    </row>
    <row r="7" spans="2:143" ht="11.25" customHeight="1" x14ac:dyDescent="0.2">
      <c r="B7" s="632" t="s">
        <v>191</v>
      </c>
      <c r="C7" s="633"/>
      <c r="D7" s="633"/>
      <c r="E7" s="633"/>
      <c r="F7" s="633"/>
      <c r="G7" s="633"/>
      <c r="H7" s="633"/>
      <c r="I7" s="633"/>
      <c r="J7" s="633"/>
      <c r="K7" s="633"/>
      <c r="L7" s="633"/>
      <c r="M7" s="633"/>
      <c r="N7" s="633"/>
      <c r="O7" s="633"/>
      <c r="P7" s="633"/>
      <c r="Q7" s="634"/>
      <c r="R7" s="635">
        <v>1329</v>
      </c>
      <c r="S7" s="636"/>
      <c r="T7" s="636"/>
      <c r="U7" s="636"/>
      <c r="V7" s="636"/>
      <c r="W7" s="636"/>
      <c r="X7" s="636"/>
      <c r="Y7" s="637"/>
      <c r="Z7" s="661">
        <v>0</v>
      </c>
      <c r="AA7" s="661"/>
      <c r="AB7" s="661"/>
      <c r="AC7" s="661"/>
      <c r="AD7" s="662">
        <v>1329</v>
      </c>
      <c r="AE7" s="662"/>
      <c r="AF7" s="662"/>
      <c r="AG7" s="662"/>
      <c r="AH7" s="662"/>
      <c r="AI7" s="662"/>
      <c r="AJ7" s="662"/>
      <c r="AK7" s="662"/>
      <c r="AL7" s="638">
        <v>0</v>
      </c>
      <c r="AM7" s="639"/>
      <c r="AN7" s="639"/>
      <c r="AO7" s="663"/>
      <c r="AP7" s="632" t="s">
        <v>192</v>
      </c>
      <c r="AQ7" s="633"/>
      <c r="AR7" s="633"/>
      <c r="AS7" s="633"/>
      <c r="AT7" s="633"/>
      <c r="AU7" s="633"/>
      <c r="AV7" s="633"/>
      <c r="AW7" s="633"/>
      <c r="AX7" s="633"/>
      <c r="AY7" s="633"/>
      <c r="AZ7" s="633"/>
      <c r="BA7" s="633"/>
      <c r="BB7" s="633"/>
      <c r="BC7" s="633"/>
      <c r="BD7" s="633"/>
      <c r="BE7" s="633"/>
      <c r="BF7" s="634"/>
      <c r="BG7" s="635">
        <v>1089054</v>
      </c>
      <c r="BH7" s="636"/>
      <c r="BI7" s="636"/>
      <c r="BJ7" s="636"/>
      <c r="BK7" s="636"/>
      <c r="BL7" s="636"/>
      <c r="BM7" s="636"/>
      <c r="BN7" s="637"/>
      <c r="BO7" s="661">
        <v>46.9</v>
      </c>
      <c r="BP7" s="661"/>
      <c r="BQ7" s="661"/>
      <c r="BR7" s="661"/>
      <c r="BS7" s="662">
        <v>19494</v>
      </c>
      <c r="BT7" s="662"/>
      <c r="BU7" s="662"/>
      <c r="BV7" s="662"/>
      <c r="BW7" s="662"/>
      <c r="BX7" s="662"/>
      <c r="BY7" s="662"/>
      <c r="BZ7" s="662"/>
      <c r="CA7" s="662"/>
      <c r="CB7" s="709"/>
      <c r="CD7" s="632" t="s">
        <v>193</v>
      </c>
      <c r="CE7" s="633"/>
      <c r="CF7" s="633"/>
      <c r="CG7" s="633"/>
      <c r="CH7" s="633"/>
      <c r="CI7" s="633"/>
      <c r="CJ7" s="633"/>
      <c r="CK7" s="633"/>
      <c r="CL7" s="633"/>
      <c r="CM7" s="633"/>
      <c r="CN7" s="633"/>
      <c r="CO7" s="633"/>
      <c r="CP7" s="633"/>
      <c r="CQ7" s="634"/>
      <c r="CR7" s="635">
        <v>2239345</v>
      </c>
      <c r="CS7" s="636"/>
      <c r="CT7" s="636"/>
      <c r="CU7" s="636"/>
      <c r="CV7" s="636"/>
      <c r="CW7" s="636"/>
      <c r="CX7" s="636"/>
      <c r="CY7" s="637"/>
      <c r="CZ7" s="661">
        <v>17.100000000000001</v>
      </c>
      <c r="DA7" s="661"/>
      <c r="DB7" s="661"/>
      <c r="DC7" s="661"/>
      <c r="DD7" s="641">
        <v>22782</v>
      </c>
      <c r="DE7" s="636"/>
      <c r="DF7" s="636"/>
      <c r="DG7" s="636"/>
      <c r="DH7" s="636"/>
      <c r="DI7" s="636"/>
      <c r="DJ7" s="636"/>
      <c r="DK7" s="636"/>
      <c r="DL7" s="636"/>
      <c r="DM7" s="636"/>
      <c r="DN7" s="636"/>
      <c r="DO7" s="636"/>
      <c r="DP7" s="637"/>
      <c r="DQ7" s="641">
        <v>1901121</v>
      </c>
      <c r="DR7" s="636"/>
      <c r="DS7" s="636"/>
      <c r="DT7" s="636"/>
      <c r="DU7" s="636"/>
      <c r="DV7" s="636"/>
      <c r="DW7" s="636"/>
      <c r="DX7" s="636"/>
      <c r="DY7" s="636"/>
      <c r="DZ7" s="636"/>
      <c r="EA7" s="636"/>
      <c r="EB7" s="636"/>
      <c r="EC7" s="671"/>
    </row>
    <row r="8" spans="2:143" ht="11.25" customHeight="1" x14ac:dyDescent="0.2">
      <c r="B8" s="632" t="s">
        <v>194</v>
      </c>
      <c r="C8" s="633"/>
      <c r="D8" s="633"/>
      <c r="E8" s="633"/>
      <c r="F8" s="633"/>
      <c r="G8" s="633"/>
      <c r="H8" s="633"/>
      <c r="I8" s="633"/>
      <c r="J8" s="633"/>
      <c r="K8" s="633"/>
      <c r="L8" s="633"/>
      <c r="M8" s="633"/>
      <c r="N8" s="633"/>
      <c r="O8" s="633"/>
      <c r="P8" s="633"/>
      <c r="Q8" s="634"/>
      <c r="R8" s="635">
        <v>9610</v>
      </c>
      <c r="S8" s="636"/>
      <c r="T8" s="636"/>
      <c r="U8" s="636"/>
      <c r="V8" s="636"/>
      <c r="W8" s="636"/>
      <c r="X8" s="636"/>
      <c r="Y8" s="637"/>
      <c r="Z8" s="661">
        <v>0.1</v>
      </c>
      <c r="AA8" s="661"/>
      <c r="AB8" s="661"/>
      <c r="AC8" s="661"/>
      <c r="AD8" s="662">
        <v>9610</v>
      </c>
      <c r="AE8" s="662"/>
      <c r="AF8" s="662"/>
      <c r="AG8" s="662"/>
      <c r="AH8" s="662"/>
      <c r="AI8" s="662"/>
      <c r="AJ8" s="662"/>
      <c r="AK8" s="662"/>
      <c r="AL8" s="638">
        <v>0.2</v>
      </c>
      <c r="AM8" s="639"/>
      <c r="AN8" s="639"/>
      <c r="AO8" s="663"/>
      <c r="AP8" s="632" t="s">
        <v>195</v>
      </c>
      <c r="AQ8" s="633"/>
      <c r="AR8" s="633"/>
      <c r="AS8" s="633"/>
      <c r="AT8" s="633"/>
      <c r="AU8" s="633"/>
      <c r="AV8" s="633"/>
      <c r="AW8" s="633"/>
      <c r="AX8" s="633"/>
      <c r="AY8" s="633"/>
      <c r="AZ8" s="633"/>
      <c r="BA8" s="633"/>
      <c r="BB8" s="633"/>
      <c r="BC8" s="633"/>
      <c r="BD8" s="633"/>
      <c r="BE8" s="633"/>
      <c r="BF8" s="634"/>
      <c r="BG8" s="635">
        <v>42961</v>
      </c>
      <c r="BH8" s="636"/>
      <c r="BI8" s="636"/>
      <c r="BJ8" s="636"/>
      <c r="BK8" s="636"/>
      <c r="BL8" s="636"/>
      <c r="BM8" s="636"/>
      <c r="BN8" s="637"/>
      <c r="BO8" s="661">
        <v>1.8</v>
      </c>
      <c r="BP8" s="661"/>
      <c r="BQ8" s="661"/>
      <c r="BR8" s="661"/>
      <c r="BS8" s="662" t="s">
        <v>196</v>
      </c>
      <c r="BT8" s="662"/>
      <c r="BU8" s="662"/>
      <c r="BV8" s="662"/>
      <c r="BW8" s="662"/>
      <c r="BX8" s="662"/>
      <c r="BY8" s="662"/>
      <c r="BZ8" s="662"/>
      <c r="CA8" s="662"/>
      <c r="CB8" s="709"/>
      <c r="CD8" s="632" t="s">
        <v>197</v>
      </c>
      <c r="CE8" s="633"/>
      <c r="CF8" s="633"/>
      <c r="CG8" s="633"/>
      <c r="CH8" s="633"/>
      <c r="CI8" s="633"/>
      <c r="CJ8" s="633"/>
      <c r="CK8" s="633"/>
      <c r="CL8" s="633"/>
      <c r="CM8" s="633"/>
      <c r="CN8" s="633"/>
      <c r="CO8" s="633"/>
      <c r="CP8" s="633"/>
      <c r="CQ8" s="634"/>
      <c r="CR8" s="635">
        <v>5737907</v>
      </c>
      <c r="CS8" s="636"/>
      <c r="CT8" s="636"/>
      <c r="CU8" s="636"/>
      <c r="CV8" s="636"/>
      <c r="CW8" s="636"/>
      <c r="CX8" s="636"/>
      <c r="CY8" s="637"/>
      <c r="CZ8" s="661">
        <v>43.8</v>
      </c>
      <c r="DA8" s="661"/>
      <c r="DB8" s="661"/>
      <c r="DC8" s="661"/>
      <c r="DD8" s="641">
        <v>96549</v>
      </c>
      <c r="DE8" s="636"/>
      <c r="DF8" s="636"/>
      <c r="DG8" s="636"/>
      <c r="DH8" s="636"/>
      <c r="DI8" s="636"/>
      <c r="DJ8" s="636"/>
      <c r="DK8" s="636"/>
      <c r="DL8" s="636"/>
      <c r="DM8" s="636"/>
      <c r="DN8" s="636"/>
      <c r="DO8" s="636"/>
      <c r="DP8" s="637"/>
      <c r="DQ8" s="641">
        <v>2049057</v>
      </c>
      <c r="DR8" s="636"/>
      <c r="DS8" s="636"/>
      <c r="DT8" s="636"/>
      <c r="DU8" s="636"/>
      <c r="DV8" s="636"/>
      <c r="DW8" s="636"/>
      <c r="DX8" s="636"/>
      <c r="DY8" s="636"/>
      <c r="DZ8" s="636"/>
      <c r="EA8" s="636"/>
      <c r="EB8" s="636"/>
      <c r="EC8" s="671"/>
    </row>
    <row r="9" spans="2:143" ht="11.25" customHeight="1" x14ac:dyDescent="0.2">
      <c r="B9" s="632" t="s">
        <v>198</v>
      </c>
      <c r="C9" s="633"/>
      <c r="D9" s="633"/>
      <c r="E9" s="633"/>
      <c r="F9" s="633"/>
      <c r="G9" s="633"/>
      <c r="H9" s="633"/>
      <c r="I9" s="633"/>
      <c r="J9" s="633"/>
      <c r="K9" s="633"/>
      <c r="L9" s="633"/>
      <c r="M9" s="633"/>
      <c r="N9" s="633"/>
      <c r="O9" s="633"/>
      <c r="P9" s="633"/>
      <c r="Q9" s="634"/>
      <c r="R9" s="635">
        <v>9857</v>
      </c>
      <c r="S9" s="636"/>
      <c r="T9" s="636"/>
      <c r="U9" s="636"/>
      <c r="V9" s="636"/>
      <c r="W9" s="636"/>
      <c r="X9" s="636"/>
      <c r="Y9" s="637"/>
      <c r="Z9" s="661">
        <v>0.1</v>
      </c>
      <c r="AA9" s="661"/>
      <c r="AB9" s="661"/>
      <c r="AC9" s="661"/>
      <c r="AD9" s="662">
        <v>9857</v>
      </c>
      <c r="AE9" s="662"/>
      <c r="AF9" s="662"/>
      <c r="AG9" s="662"/>
      <c r="AH9" s="662"/>
      <c r="AI9" s="662"/>
      <c r="AJ9" s="662"/>
      <c r="AK9" s="662"/>
      <c r="AL9" s="638">
        <v>0.2</v>
      </c>
      <c r="AM9" s="639"/>
      <c r="AN9" s="639"/>
      <c r="AO9" s="663"/>
      <c r="AP9" s="632" t="s">
        <v>199</v>
      </c>
      <c r="AQ9" s="633"/>
      <c r="AR9" s="633"/>
      <c r="AS9" s="633"/>
      <c r="AT9" s="633"/>
      <c r="AU9" s="633"/>
      <c r="AV9" s="633"/>
      <c r="AW9" s="633"/>
      <c r="AX9" s="633"/>
      <c r="AY9" s="633"/>
      <c r="AZ9" s="633"/>
      <c r="BA9" s="633"/>
      <c r="BB9" s="633"/>
      <c r="BC9" s="633"/>
      <c r="BD9" s="633"/>
      <c r="BE9" s="633"/>
      <c r="BF9" s="634"/>
      <c r="BG9" s="635">
        <v>936500</v>
      </c>
      <c r="BH9" s="636"/>
      <c r="BI9" s="636"/>
      <c r="BJ9" s="636"/>
      <c r="BK9" s="636"/>
      <c r="BL9" s="636"/>
      <c r="BM9" s="636"/>
      <c r="BN9" s="637"/>
      <c r="BO9" s="661">
        <v>40.299999999999997</v>
      </c>
      <c r="BP9" s="661"/>
      <c r="BQ9" s="661"/>
      <c r="BR9" s="661"/>
      <c r="BS9" s="662" t="s">
        <v>196</v>
      </c>
      <c r="BT9" s="662"/>
      <c r="BU9" s="662"/>
      <c r="BV9" s="662"/>
      <c r="BW9" s="662"/>
      <c r="BX9" s="662"/>
      <c r="BY9" s="662"/>
      <c r="BZ9" s="662"/>
      <c r="CA9" s="662"/>
      <c r="CB9" s="709"/>
      <c r="CD9" s="632" t="s">
        <v>200</v>
      </c>
      <c r="CE9" s="633"/>
      <c r="CF9" s="633"/>
      <c r="CG9" s="633"/>
      <c r="CH9" s="633"/>
      <c r="CI9" s="633"/>
      <c r="CJ9" s="633"/>
      <c r="CK9" s="633"/>
      <c r="CL9" s="633"/>
      <c r="CM9" s="633"/>
      <c r="CN9" s="633"/>
      <c r="CO9" s="633"/>
      <c r="CP9" s="633"/>
      <c r="CQ9" s="634"/>
      <c r="CR9" s="635">
        <v>883887</v>
      </c>
      <c r="CS9" s="636"/>
      <c r="CT9" s="636"/>
      <c r="CU9" s="636"/>
      <c r="CV9" s="636"/>
      <c r="CW9" s="636"/>
      <c r="CX9" s="636"/>
      <c r="CY9" s="637"/>
      <c r="CZ9" s="661">
        <v>6.7</v>
      </c>
      <c r="DA9" s="661"/>
      <c r="DB9" s="661"/>
      <c r="DC9" s="661"/>
      <c r="DD9" s="641">
        <v>23121</v>
      </c>
      <c r="DE9" s="636"/>
      <c r="DF9" s="636"/>
      <c r="DG9" s="636"/>
      <c r="DH9" s="636"/>
      <c r="DI9" s="636"/>
      <c r="DJ9" s="636"/>
      <c r="DK9" s="636"/>
      <c r="DL9" s="636"/>
      <c r="DM9" s="636"/>
      <c r="DN9" s="636"/>
      <c r="DO9" s="636"/>
      <c r="DP9" s="637"/>
      <c r="DQ9" s="641">
        <v>588404</v>
      </c>
      <c r="DR9" s="636"/>
      <c r="DS9" s="636"/>
      <c r="DT9" s="636"/>
      <c r="DU9" s="636"/>
      <c r="DV9" s="636"/>
      <c r="DW9" s="636"/>
      <c r="DX9" s="636"/>
      <c r="DY9" s="636"/>
      <c r="DZ9" s="636"/>
      <c r="EA9" s="636"/>
      <c r="EB9" s="636"/>
      <c r="EC9" s="671"/>
    </row>
    <row r="10" spans="2:143" ht="11.25" customHeight="1" x14ac:dyDescent="0.2">
      <c r="B10" s="632" t="s">
        <v>201</v>
      </c>
      <c r="C10" s="633"/>
      <c r="D10" s="633"/>
      <c r="E10" s="633"/>
      <c r="F10" s="633"/>
      <c r="G10" s="633"/>
      <c r="H10" s="633"/>
      <c r="I10" s="633"/>
      <c r="J10" s="633"/>
      <c r="K10" s="633"/>
      <c r="L10" s="633"/>
      <c r="M10" s="633"/>
      <c r="N10" s="633"/>
      <c r="O10" s="633"/>
      <c r="P10" s="633"/>
      <c r="Q10" s="634"/>
      <c r="R10" s="635" t="s">
        <v>111</v>
      </c>
      <c r="S10" s="636"/>
      <c r="T10" s="636"/>
      <c r="U10" s="636"/>
      <c r="V10" s="636"/>
      <c r="W10" s="636"/>
      <c r="X10" s="636"/>
      <c r="Y10" s="637"/>
      <c r="Z10" s="661" t="s">
        <v>196</v>
      </c>
      <c r="AA10" s="661"/>
      <c r="AB10" s="661"/>
      <c r="AC10" s="661"/>
      <c r="AD10" s="662" t="s">
        <v>196</v>
      </c>
      <c r="AE10" s="662"/>
      <c r="AF10" s="662"/>
      <c r="AG10" s="662"/>
      <c r="AH10" s="662"/>
      <c r="AI10" s="662"/>
      <c r="AJ10" s="662"/>
      <c r="AK10" s="662"/>
      <c r="AL10" s="638" t="s">
        <v>111</v>
      </c>
      <c r="AM10" s="639"/>
      <c r="AN10" s="639"/>
      <c r="AO10" s="663"/>
      <c r="AP10" s="632" t="s">
        <v>202</v>
      </c>
      <c r="AQ10" s="633"/>
      <c r="AR10" s="633"/>
      <c r="AS10" s="633"/>
      <c r="AT10" s="633"/>
      <c r="AU10" s="633"/>
      <c r="AV10" s="633"/>
      <c r="AW10" s="633"/>
      <c r="AX10" s="633"/>
      <c r="AY10" s="633"/>
      <c r="AZ10" s="633"/>
      <c r="BA10" s="633"/>
      <c r="BB10" s="633"/>
      <c r="BC10" s="633"/>
      <c r="BD10" s="633"/>
      <c r="BE10" s="633"/>
      <c r="BF10" s="634"/>
      <c r="BG10" s="635">
        <v>39457</v>
      </c>
      <c r="BH10" s="636"/>
      <c r="BI10" s="636"/>
      <c r="BJ10" s="636"/>
      <c r="BK10" s="636"/>
      <c r="BL10" s="636"/>
      <c r="BM10" s="636"/>
      <c r="BN10" s="637"/>
      <c r="BO10" s="661">
        <v>1.7</v>
      </c>
      <c r="BP10" s="661"/>
      <c r="BQ10" s="661"/>
      <c r="BR10" s="661"/>
      <c r="BS10" s="662" t="s">
        <v>111</v>
      </c>
      <c r="BT10" s="662"/>
      <c r="BU10" s="662"/>
      <c r="BV10" s="662"/>
      <c r="BW10" s="662"/>
      <c r="BX10" s="662"/>
      <c r="BY10" s="662"/>
      <c r="BZ10" s="662"/>
      <c r="CA10" s="662"/>
      <c r="CB10" s="709"/>
      <c r="CD10" s="632" t="s">
        <v>203</v>
      </c>
      <c r="CE10" s="633"/>
      <c r="CF10" s="633"/>
      <c r="CG10" s="633"/>
      <c r="CH10" s="633"/>
      <c r="CI10" s="633"/>
      <c r="CJ10" s="633"/>
      <c r="CK10" s="633"/>
      <c r="CL10" s="633"/>
      <c r="CM10" s="633"/>
      <c r="CN10" s="633"/>
      <c r="CO10" s="633"/>
      <c r="CP10" s="633"/>
      <c r="CQ10" s="634"/>
      <c r="CR10" s="635">
        <v>72</v>
      </c>
      <c r="CS10" s="636"/>
      <c r="CT10" s="636"/>
      <c r="CU10" s="636"/>
      <c r="CV10" s="636"/>
      <c r="CW10" s="636"/>
      <c r="CX10" s="636"/>
      <c r="CY10" s="637"/>
      <c r="CZ10" s="661">
        <v>0</v>
      </c>
      <c r="DA10" s="661"/>
      <c r="DB10" s="661"/>
      <c r="DC10" s="661"/>
      <c r="DD10" s="641" t="s">
        <v>111</v>
      </c>
      <c r="DE10" s="636"/>
      <c r="DF10" s="636"/>
      <c r="DG10" s="636"/>
      <c r="DH10" s="636"/>
      <c r="DI10" s="636"/>
      <c r="DJ10" s="636"/>
      <c r="DK10" s="636"/>
      <c r="DL10" s="636"/>
      <c r="DM10" s="636"/>
      <c r="DN10" s="636"/>
      <c r="DO10" s="636"/>
      <c r="DP10" s="637"/>
      <c r="DQ10" s="641">
        <v>72</v>
      </c>
      <c r="DR10" s="636"/>
      <c r="DS10" s="636"/>
      <c r="DT10" s="636"/>
      <c r="DU10" s="636"/>
      <c r="DV10" s="636"/>
      <c r="DW10" s="636"/>
      <c r="DX10" s="636"/>
      <c r="DY10" s="636"/>
      <c r="DZ10" s="636"/>
      <c r="EA10" s="636"/>
      <c r="EB10" s="636"/>
      <c r="EC10" s="671"/>
    </row>
    <row r="11" spans="2:143" ht="11.25" customHeight="1" x14ac:dyDescent="0.2">
      <c r="B11" s="632" t="s">
        <v>204</v>
      </c>
      <c r="C11" s="633"/>
      <c r="D11" s="633"/>
      <c r="E11" s="633"/>
      <c r="F11" s="633"/>
      <c r="G11" s="633"/>
      <c r="H11" s="633"/>
      <c r="I11" s="633"/>
      <c r="J11" s="633"/>
      <c r="K11" s="633"/>
      <c r="L11" s="633"/>
      <c r="M11" s="633"/>
      <c r="N11" s="633"/>
      <c r="O11" s="633"/>
      <c r="P11" s="633"/>
      <c r="Q11" s="634"/>
      <c r="R11" s="635">
        <v>565223</v>
      </c>
      <c r="S11" s="636"/>
      <c r="T11" s="636"/>
      <c r="U11" s="636"/>
      <c r="V11" s="636"/>
      <c r="W11" s="636"/>
      <c r="X11" s="636"/>
      <c r="Y11" s="637"/>
      <c r="Z11" s="638">
        <v>4.0999999999999996</v>
      </c>
      <c r="AA11" s="639"/>
      <c r="AB11" s="639"/>
      <c r="AC11" s="640"/>
      <c r="AD11" s="641">
        <v>565223</v>
      </c>
      <c r="AE11" s="636"/>
      <c r="AF11" s="636"/>
      <c r="AG11" s="636"/>
      <c r="AH11" s="636"/>
      <c r="AI11" s="636"/>
      <c r="AJ11" s="636"/>
      <c r="AK11" s="637"/>
      <c r="AL11" s="638">
        <v>8.9</v>
      </c>
      <c r="AM11" s="639"/>
      <c r="AN11" s="639"/>
      <c r="AO11" s="663"/>
      <c r="AP11" s="632" t="s">
        <v>205</v>
      </c>
      <c r="AQ11" s="633"/>
      <c r="AR11" s="633"/>
      <c r="AS11" s="633"/>
      <c r="AT11" s="633"/>
      <c r="AU11" s="633"/>
      <c r="AV11" s="633"/>
      <c r="AW11" s="633"/>
      <c r="AX11" s="633"/>
      <c r="AY11" s="633"/>
      <c r="AZ11" s="633"/>
      <c r="BA11" s="633"/>
      <c r="BB11" s="633"/>
      <c r="BC11" s="633"/>
      <c r="BD11" s="633"/>
      <c r="BE11" s="633"/>
      <c r="BF11" s="634"/>
      <c r="BG11" s="635">
        <v>70136</v>
      </c>
      <c r="BH11" s="636"/>
      <c r="BI11" s="636"/>
      <c r="BJ11" s="636"/>
      <c r="BK11" s="636"/>
      <c r="BL11" s="636"/>
      <c r="BM11" s="636"/>
      <c r="BN11" s="637"/>
      <c r="BO11" s="661">
        <v>3</v>
      </c>
      <c r="BP11" s="661"/>
      <c r="BQ11" s="661"/>
      <c r="BR11" s="661"/>
      <c r="BS11" s="662">
        <v>19494</v>
      </c>
      <c r="BT11" s="662"/>
      <c r="BU11" s="662"/>
      <c r="BV11" s="662"/>
      <c r="BW11" s="662"/>
      <c r="BX11" s="662"/>
      <c r="BY11" s="662"/>
      <c r="BZ11" s="662"/>
      <c r="CA11" s="662"/>
      <c r="CB11" s="709"/>
      <c r="CD11" s="632" t="s">
        <v>206</v>
      </c>
      <c r="CE11" s="633"/>
      <c r="CF11" s="633"/>
      <c r="CG11" s="633"/>
      <c r="CH11" s="633"/>
      <c r="CI11" s="633"/>
      <c r="CJ11" s="633"/>
      <c r="CK11" s="633"/>
      <c r="CL11" s="633"/>
      <c r="CM11" s="633"/>
      <c r="CN11" s="633"/>
      <c r="CO11" s="633"/>
      <c r="CP11" s="633"/>
      <c r="CQ11" s="634"/>
      <c r="CR11" s="635">
        <v>422140</v>
      </c>
      <c r="CS11" s="636"/>
      <c r="CT11" s="636"/>
      <c r="CU11" s="636"/>
      <c r="CV11" s="636"/>
      <c r="CW11" s="636"/>
      <c r="CX11" s="636"/>
      <c r="CY11" s="637"/>
      <c r="CZ11" s="661">
        <v>3.2</v>
      </c>
      <c r="DA11" s="661"/>
      <c r="DB11" s="661"/>
      <c r="DC11" s="661"/>
      <c r="DD11" s="641">
        <v>83207</v>
      </c>
      <c r="DE11" s="636"/>
      <c r="DF11" s="636"/>
      <c r="DG11" s="636"/>
      <c r="DH11" s="636"/>
      <c r="DI11" s="636"/>
      <c r="DJ11" s="636"/>
      <c r="DK11" s="636"/>
      <c r="DL11" s="636"/>
      <c r="DM11" s="636"/>
      <c r="DN11" s="636"/>
      <c r="DO11" s="636"/>
      <c r="DP11" s="637"/>
      <c r="DQ11" s="641">
        <v>263297</v>
      </c>
      <c r="DR11" s="636"/>
      <c r="DS11" s="636"/>
      <c r="DT11" s="636"/>
      <c r="DU11" s="636"/>
      <c r="DV11" s="636"/>
      <c r="DW11" s="636"/>
      <c r="DX11" s="636"/>
      <c r="DY11" s="636"/>
      <c r="DZ11" s="636"/>
      <c r="EA11" s="636"/>
      <c r="EB11" s="636"/>
      <c r="EC11" s="671"/>
    </row>
    <row r="12" spans="2:143" ht="11.25" customHeight="1" x14ac:dyDescent="0.2">
      <c r="B12" s="632" t="s">
        <v>207</v>
      </c>
      <c r="C12" s="633"/>
      <c r="D12" s="633"/>
      <c r="E12" s="633"/>
      <c r="F12" s="633"/>
      <c r="G12" s="633"/>
      <c r="H12" s="633"/>
      <c r="I12" s="633"/>
      <c r="J12" s="633"/>
      <c r="K12" s="633"/>
      <c r="L12" s="633"/>
      <c r="M12" s="633"/>
      <c r="N12" s="633"/>
      <c r="O12" s="633"/>
      <c r="P12" s="633"/>
      <c r="Q12" s="634"/>
      <c r="R12" s="635" t="s">
        <v>111</v>
      </c>
      <c r="S12" s="636"/>
      <c r="T12" s="636"/>
      <c r="U12" s="636"/>
      <c r="V12" s="636"/>
      <c r="W12" s="636"/>
      <c r="X12" s="636"/>
      <c r="Y12" s="637"/>
      <c r="Z12" s="661" t="s">
        <v>208</v>
      </c>
      <c r="AA12" s="661"/>
      <c r="AB12" s="661"/>
      <c r="AC12" s="661"/>
      <c r="AD12" s="662" t="s">
        <v>118</v>
      </c>
      <c r="AE12" s="662"/>
      <c r="AF12" s="662"/>
      <c r="AG12" s="662"/>
      <c r="AH12" s="662"/>
      <c r="AI12" s="662"/>
      <c r="AJ12" s="662"/>
      <c r="AK12" s="662"/>
      <c r="AL12" s="638" t="s">
        <v>111</v>
      </c>
      <c r="AM12" s="639"/>
      <c r="AN12" s="639"/>
      <c r="AO12" s="663"/>
      <c r="AP12" s="632" t="s">
        <v>209</v>
      </c>
      <c r="AQ12" s="633"/>
      <c r="AR12" s="633"/>
      <c r="AS12" s="633"/>
      <c r="AT12" s="633"/>
      <c r="AU12" s="633"/>
      <c r="AV12" s="633"/>
      <c r="AW12" s="633"/>
      <c r="AX12" s="633"/>
      <c r="AY12" s="633"/>
      <c r="AZ12" s="633"/>
      <c r="BA12" s="633"/>
      <c r="BB12" s="633"/>
      <c r="BC12" s="633"/>
      <c r="BD12" s="633"/>
      <c r="BE12" s="633"/>
      <c r="BF12" s="634"/>
      <c r="BG12" s="635">
        <v>975621</v>
      </c>
      <c r="BH12" s="636"/>
      <c r="BI12" s="636"/>
      <c r="BJ12" s="636"/>
      <c r="BK12" s="636"/>
      <c r="BL12" s="636"/>
      <c r="BM12" s="636"/>
      <c r="BN12" s="637"/>
      <c r="BO12" s="661">
        <v>42</v>
      </c>
      <c r="BP12" s="661"/>
      <c r="BQ12" s="661"/>
      <c r="BR12" s="661"/>
      <c r="BS12" s="662" t="s">
        <v>111</v>
      </c>
      <c r="BT12" s="662"/>
      <c r="BU12" s="662"/>
      <c r="BV12" s="662"/>
      <c r="BW12" s="662"/>
      <c r="BX12" s="662"/>
      <c r="BY12" s="662"/>
      <c r="BZ12" s="662"/>
      <c r="CA12" s="662"/>
      <c r="CB12" s="709"/>
      <c r="CD12" s="632" t="s">
        <v>210</v>
      </c>
      <c r="CE12" s="633"/>
      <c r="CF12" s="633"/>
      <c r="CG12" s="633"/>
      <c r="CH12" s="633"/>
      <c r="CI12" s="633"/>
      <c r="CJ12" s="633"/>
      <c r="CK12" s="633"/>
      <c r="CL12" s="633"/>
      <c r="CM12" s="633"/>
      <c r="CN12" s="633"/>
      <c r="CO12" s="633"/>
      <c r="CP12" s="633"/>
      <c r="CQ12" s="634"/>
      <c r="CR12" s="635">
        <v>495528</v>
      </c>
      <c r="CS12" s="636"/>
      <c r="CT12" s="636"/>
      <c r="CU12" s="636"/>
      <c r="CV12" s="636"/>
      <c r="CW12" s="636"/>
      <c r="CX12" s="636"/>
      <c r="CY12" s="637"/>
      <c r="CZ12" s="661">
        <v>3.8</v>
      </c>
      <c r="DA12" s="661"/>
      <c r="DB12" s="661"/>
      <c r="DC12" s="661"/>
      <c r="DD12" s="641" t="s">
        <v>111</v>
      </c>
      <c r="DE12" s="636"/>
      <c r="DF12" s="636"/>
      <c r="DG12" s="636"/>
      <c r="DH12" s="636"/>
      <c r="DI12" s="636"/>
      <c r="DJ12" s="636"/>
      <c r="DK12" s="636"/>
      <c r="DL12" s="636"/>
      <c r="DM12" s="636"/>
      <c r="DN12" s="636"/>
      <c r="DO12" s="636"/>
      <c r="DP12" s="637"/>
      <c r="DQ12" s="641">
        <v>113145</v>
      </c>
      <c r="DR12" s="636"/>
      <c r="DS12" s="636"/>
      <c r="DT12" s="636"/>
      <c r="DU12" s="636"/>
      <c r="DV12" s="636"/>
      <c r="DW12" s="636"/>
      <c r="DX12" s="636"/>
      <c r="DY12" s="636"/>
      <c r="DZ12" s="636"/>
      <c r="EA12" s="636"/>
      <c r="EB12" s="636"/>
      <c r="EC12" s="671"/>
    </row>
    <row r="13" spans="2:143" ht="11.25" customHeight="1" x14ac:dyDescent="0.2">
      <c r="B13" s="632" t="s">
        <v>211</v>
      </c>
      <c r="C13" s="633"/>
      <c r="D13" s="633"/>
      <c r="E13" s="633"/>
      <c r="F13" s="633"/>
      <c r="G13" s="633"/>
      <c r="H13" s="633"/>
      <c r="I13" s="633"/>
      <c r="J13" s="633"/>
      <c r="K13" s="633"/>
      <c r="L13" s="633"/>
      <c r="M13" s="633"/>
      <c r="N13" s="633"/>
      <c r="O13" s="633"/>
      <c r="P13" s="633"/>
      <c r="Q13" s="634"/>
      <c r="R13" s="635" t="s">
        <v>111</v>
      </c>
      <c r="S13" s="636"/>
      <c r="T13" s="636"/>
      <c r="U13" s="636"/>
      <c r="V13" s="636"/>
      <c r="W13" s="636"/>
      <c r="X13" s="636"/>
      <c r="Y13" s="637"/>
      <c r="Z13" s="661" t="s">
        <v>196</v>
      </c>
      <c r="AA13" s="661"/>
      <c r="AB13" s="661"/>
      <c r="AC13" s="661"/>
      <c r="AD13" s="662" t="s">
        <v>196</v>
      </c>
      <c r="AE13" s="662"/>
      <c r="AF13" s="662"/>
      <c r="AG13" s="662"/>
      <c r="AH13" s="662"/>
      <c r="AI13" s="662"/>
      <c r="AJ13" s="662"/>
      <c r="AK13" s="662"/>
      <c r="AL13" s="638" t="s">
        <v>196</v>
      </c>
      <c r="AM13" s="639"/>
      <c r="AN13" s="639"/>
      <c r="AO13" s="663"/>
      <c r="AP13" s="632" t="s">
        <v>212</v>
      </c>
      <c r="AQ13" s="633"/>
      <c r="AR13" s="633"/>
      <c r="AS13" s="633"/>
      <c r="AT13" s="633"/>
      <c r="AU13" s="633"/>
      <c r="AV13" s="633"/>
      <c r="AW13" s="633"/>
      <c r="AX13" s="633"/>
      <c r="AY13" s="633"/>
      <c r="AZ13" s="633"/>
      <c r="BA13" s="633"/>
      <c r="BB13" s="633"/>
      <c r="BC13" s="633"/>
      <c r="BD13" s="633"/>
      <c r="BE13" s="633"/>
      <c r="BF13" s="634"/>
      <c r="BG13" s="635">
        <v>957427</v>
      </c>
      <c r="BH13" s="636"/>
      <c r="BI13" s="636"/>
      <c r="BJ13" s="636"/>
      <c r="BK13" s="636"/>
      <c r="BL13" s="636"/>
      <c r="BM13" s="636"/>
      <c r="BN13" s="637"/>
      <c r="BO13" s="661">
        <v>41.2</v>
      </c>
      <c r="BP13" s="661"/>
      <c r="BQ13" s="661"/>
      <c r="BR13" s="661"/>
      <c r="BS13" s="662" t="s">
        <v>111</v>
      </c>
      <c r="BT13" s="662"/>
      <c r="BU13" s="662"/>
      <c r="BV13" s="662"/>
      <c r="BW13" s="662"/>
      <c r="BX13" s="662"/>
      <c r="BY13" s="662"/>
      <c r="BZ13" s="662"/>
      <c r="CA13" s="662"/>
      <c r="CB13" s="709"/>
      <c r="CD13" s="632" t="s">
        <v>213</v>
      </c>
      <c r="CE13" s="633"/>
      <c r="CF13" s="633"/>
      <c r="CG13" s="633"/>
      <c r="CH13" s="633"/>
      <c r="CI13" s="633"/>
      <c r="CJ13" s="633"/>
      <c r="CK13" s="633"/>
      <c r="CL13" s="633"/>
      <c r="CM13" s="633"/>
      <c r="CN13" s="633"/>
      <c r="CO13" s="633"/>
      <c r="CP13" s="633"/>
      <c r="CQ13" s="634"/>
      <c r="CR13" s="635">
        <v>567461</v>
      </c>
      <c r="CS13" s="636"/>
      <c r="CT13" s="636"/>
      <c r="CU13" s="636"/>
      <c r="CV13" s="636"/>
      <c r="CW13" s="636"/>
      <c r="CX13" s="636"/>
      <c r="CY13" s="637"/>
      <c r="CZ13" s="661">
        <v>4.3</v>
      </c>
      <c r="DA13" s="661"/>
      <c r="DB13" s="661"/>
      <c r="DC13" s="661"/>
      <c r="DD13" s="641">
        <v>241042</v>
      </c>
      <c r="DE13" s="636"/>
      <c r="DF13" s="636"/>
      <c r="DG13" s="636"/>
      <c r="DH13" s="636"/>
      <c r="DI13" s="636"/>
      <c r="DJ13" s="636"/>
      <c r="DK13" s="636"/>
      <c r="DL13" s="636"/>
      <c r="DM13" s="636"/>
      <c r="DN13" s="636"/>
      <c r="DO13" s="636"/>
      <c r="DP13" s="637"/>
      <c r="DQ13" s="641">
        <v>318364</v>
      </c>
      <c r="DR13" s="636"/>
      <c r="DS13" s="636"/>
      <c r="DT13" s="636"/>
      <c r="DU13" s="636"/>
      <c r="DV13" s="636"/>
      <c r="DW13" s="636"/>
      <c r="DX13" s="636"/>
      <c r="DY13" s="636"/>
      <c r="DZ13" s="636"/>
      <c r="EA13" s="636"/>
      <c r="EB13" s="636"/>
      <c r="EC13" s="671"/>
    </row>
    <row r="14" spans="2:143" ht="11.25" customHeight="1" x14ac:dyDescent="0.2">
      <c r="B14" s="632" t="s">
        <v>214</v>
      </c>
      <c r="C14" s="633"/>
      <c r="D14" s="633"/>
      <c r="E14" s="633"/>
      <c r="F14" s="633"/>
      <c r="G14" s="633"/>
      <c r="H14" s="633"/>
      <c r="I14" s="633"/>
      <c r="J14" s="633"/>
      <c r="K14" s="633"/>
      <c r="L14" s="633"/>
      <c r="M14" s="633"/>
      <c r="N14" s="633"/>
      <c r="O14" s="633"/>
      <c r="P14" s="633"/>
      <c r="Q14" s="634"/>
      <c r="R14" s="635">
        <v>8</v>
      </c>
      <c r="S14" s="636"/>
      <c r="T14" s="636"/>
      <c r="U14" s="636"/>
      <c r="V14" s="636"/>
      <c r="W14" s="636"/>
      <c r="X14" s="636"/>
      <c r="Y14" s="637"/>
      <c r="Z14" s="661">
        <v>0</v>
      </c>
      <c r="AA14" s="661"/>
      <c r="AB14" s="661"/>
      <c r="AC14" s="661"/>
      <c r="AD14" s="662">
        <v>8</v>
      </c>
      <c r="AE14" s="662"/>
      <c r="AF14" s="662"/>
      <c r="AG14" s="662"/>
      <c r="AH14" s="662"/>
      <c r="AI14" s="662"/>
      <c r="AJ14" s="662"/>
      <c r="AK14" s="662"/>
      <c r="AL14" s="638">
        <v>0</v>
      </c>
      <c r="AM14" s="639"/>
      <c r="AN14" s="639"/>
      <c r="AO14" s="663"/>
      <c r="AP14" s="632" t="s">
        <v>215</v>
      </c>
      <c r="AQ14" s="633"/>
      <c r="AR14" s="633"/>
      <c r="AS14" s="633"/>
      <c r="AT14" s="633"/>
      <c r="AU14" s="633"/>
      <c r="AV14" s="633"/>
      <c r="AW14" s="633"/>
      <c r="AX14" s="633"/>
      <c r="AY14" s="633"/>
      <c r="AZ14" s="633"/>
      <c r="BA14" s="633"/>
      <c r="BB14" s="633"/>
      <c r="BC14" s="633"/>
      <c r="BD14" s="633"/>
      <c r="BE14" s="633"/>
      <c r="BF14" s="634"/>
      <c r="BG14" s="635">
        <v>100684</v>
      </c>
      <c r="BH14" s="636"/>
      <c r="BI14" s="636"/>
      <c r="BJ14" s="636"/>
      <c r="BK14" s="636"/>
      <c r="BL14" s="636"/>
      <c r="BM14" s="636"/>
      <c r="BN14" s="637"/>
      <c r="BO14" s="661">
        <v>4.3</v>
      </c>
      <c r="BP14" s="661"/>
      <c r="BQ14" s="661"/>
      <c r="BR14" s="661"/>
      <c r="BS14" s="662" t="s">
        <v>111</v>
      </c>
      <c r="BT14" s="662"/>
      <c r="BU14" s="662"/>
      <c r="BV14" s="662"/>
      <c r="BW14" s="662"/>
      <c r="BX14" s="662"/>
      <c r="BY14" s="662"/>
      <c r="BZ14" s="662"/>
      <c r="CA14" s="662"/>
      <c r="CB14" s="709"/>
      <c r="CD14" s="632" t="s">
        <v>216</v>
      </c>
      <c r="CE14" s="633"/>
      <c r="CF14" s="633"/>
      <c r="CG14" s="633"/>
      <c r="CH14" s="633"/>
      <c r="CI14" s="633"/>
      <c r="CJ14" s="633"/>
      <c r="CK14" s="633"/>
      <c r="CL14" s="633"/>
      <c r="CM14" s="633"/>
      <c r="CN14" s="633"/>
      <c r="CO14" s="633"/>
      <c r="CP14" s="633"/>
      <c r="CQ14" s="634"/>
      <c r="CR14" s="635">
        <v>379078</v>
      </c>
      <c r="CS14" s="636"/>
      <c r="CT14" s="636"/>
      <c r="CU14" s="636"/>
      <c r="CV14" s="636"/>
      <c r="CW14" s="636"/>
      <c r="CX14" s="636"/>
      <c r="CY14" s="637"/>
      <c r="CZ14" s="661">
        <v>2.9</v>
      </c>
      <c r="DA14" s="661"/>
      <c r="DB14" s="661"/>
      <c r="DC14" s="661"/>
      <c r="DD14" s="641">
        <v>83800</v>
      </c>
      <c r="DE14" s="636"/>
      <c r="DF14" s="636"/>
      <c r="DG14" s="636"/>
      <c r="DH14" s="636"/>
      <c r="DI14" s="636"/>
      <c r="DJ14" s="636"/>
      <c r="DK14" s="636"/>
      <c r="DL14" s="636"/>
      <c r="DM14" s="636"/>
      <c r="DN14" s="636"/>
      <c r="DO14" s="636"/>
      <c r="DP14" s="637"/>
      <c r="DQ14" s="641">
        <v>298406</v>
      </c>
      <c r="DR14" s="636"/>
      <c r="DS14" s="636"/>
      <c r="DT14" s="636"/>
      <c r="DU14" s="636"/>
      <c r="DV14" s="636"/>
      <c r="DW14" s="636"/>
      <c r="DX14" s="636"/>
      <c r="DY14" s="636"/>
      <c r="DZ14" s="636"/>
      <c r="EA14" s="636"/>
      <c r="EB14" s="636"/>
      <c r="EC14" s="671"/>
    </row>
    <row r="15" spans="2:143" ht="11.25" customHeight="1" x14ac:dyDescent="0.2">
      <c r="B15" s="632" t="s">
        <v>217</v>
      </c>
      <c r="C15" s="633"/>
      <c r="D15" s="633"/>
      <c r="E15" s="633"/>
      <c r="F15" s="633"/>
      <c r="G15" s="633"/>
      <c r="H15" s="633"/>
      <c r="I15" s="633"/>
      <c r="J15" s="633"/>
      <c r="K15" s="633"/>
      <c r="L15" s="633"/>
      <c r="M15" s="633"/>
      <c r="N15" s="633"/>
      <c r="O15" s="633"/>
      <c r="P15" s="633"/>
      <c r="Q15" s="634"/>
      <c r="R15" s="635" t="s">
        <v>196</v>
      </c>
      <c r="S15" s="636"/>
      <c r="T15" s="636"/>
      <c r="U15" s="636"/>
      <c r="V15" s="636"/>
      <c r="W15" s="636"/>
      <c r="X15" s="636"/>
      <c r="Y15" s="637"/>
      <c r="Z15" s="661" t="s">
        <v>111</v>
      </c>
      <c r="AA15" s="661"/>
      <c r="AB15" s="661"/>
      <c r="AC15" s="661"/>
      <c r="AD15" s="662" t="s">
        <v>111</v>
      </c>
      <c r="AE15" s="662"/>
      <c r="AF15" s="662"/>
      <c r="AG15" s="662"/>
      <c r="AH15" s="662"/>
      <c r="AI15" s="662"/>
      <c r="AJ15" s="662"/>
      <c r="AK15" s="662"/>
      <c r="AL15" s="638" t="s">
        <v>111</v>
      </c>
      <c r="AM15" s="639"/>
      <c r="AN15" s="639"/>
      <c r="AO15" s="663"/>
      <c r="AP15" s="632" t="s">
        <v>218</v>
      </c>
      <c r="AQ15" s="633"/>
      <c r="AR15" s="633"/>
      <c r="AS15" s="633"/>
      <c r="AT15" s="633"/>
      <c r="AU15" s="633"/>
      <c r="AV15" s="633"/>
      <c r="AW15" s="633"/>
      <c r="AX15" s="633"/>
      <c r="AY15" s="633"/>
      <c r="AZ15" s="633"/>
      <c r="BA15" s="633"/>
      <c r="BB15" s="633"/>
      <c r="BC15" s="633"/>
      <c r="BD15" s="633"/>
      <c r="BE15" s="633"/>
      <c r="BF15" s="634"/>
      <c r="BG15" s="635">
        <v>159104</v>
      </c>
      <c r="BH15" s="636"/>
      <c r="BI15" s="636"/>
      <c r="BJ15" s="636"/>
      <c r="BK15" s="636"/>
      <c r="BL15" s="636"/>
      <c r="BM15" s="636"/>
      <c r="BN15" s="637"/>
      <c r="BO15" s="661">
        <v>6.8</v>
      </c>
      <c r="BP15" s="661"/>
      <c r="BQ15" s="661"/>
      <c r="BR15" s="661"/>
      <c r="BS15" s="662" t="s">
        <v>118</v>
      </c>
      <c r="BT15" s="662"/>
      <c r="BU15" s="662"/>
      <c r="BV15" s="662"/>
      <c r="BW15" s="662"/>
      <c r="BX15" s="662"/>
      <c r="BY15" s="662"/>
      <c r="BZ15" s="662"/>
      <c r="CA15" s="662"/>
      <c r="CB15" s="709"/>
      <c r="CD15" s="632" t="s">
        <v>219</v>
      </c>
      <c r="CE15" s="633"/>
      <c r="CF15" s="633"/>
      <c r="CG15" s="633"/>
      <c r="CH15" s="633"/>
      <c r="CI15" s="633"/>
      <c r="CJ15" s="633"/>
      <c r="CK15" s="633"/>
      <c r="CL15" s="633"/>
      <c r="CM15" s="633"/>
      <c r="CN15" s="633"/>
      <c r="CO15" s="633"/>
      <c r="CP15" s="633"/>
      <c r="CQ15" s="634"/>
      <c r="CR15" s="635">
        <v>1534261</v>
      </c>
      <c r="CS15" s="636"/>
      <c r="CT15" s="636"/>
      <c r="CU15" s="636"/>
      <c r="CV15" s="636"/>
      <c r="CW15" s="636"/>
      <c r="CX15" s="636"/>
      <c r="CY15" s="637"/>
      <c r="CZ15" s="661">
        <v>11.7</v>
      </c>
      <c r="DA15" s="661"/>
      <c r="DB15" s="661"/>
      <c r="DC15" s="661"/>
      <c r="DD15" s="641">
        <v>184499</v>
      </c>
      <c r="DE15" s="636"/>
      <c r="DF15" s="636"/>
      <c r="DG15" s="636"/>
      <c r="DH15" s="636"/>
      <c r="DI15" s="636"/>
      <c r="DJ15" s="636"/>
      <c r="DK15" s="636"/>
      <c r="DL15" s="636"/>
      <c r="DM15" s="636"/>
      <c r="DN15" s="636"/>
      <c r="DO15" s="636"/>
      <c r="DP15" s="637"/>
      <c r="DQ15" s="641">
        <v>1065482</v>
      </c>
      <c r="DR15" s="636"/>
      <c r="DS15" s="636"/>
      <c r="DT15" s="636"/>
      <c r="DU15" s="636"/>
      <c r="DV15" s="636"/>
      <c r="DW15" s="636"/>
      <c r="DX15" s="636"/>
      <c r="DY15" s="636"/>
      <c r="DZ15" s="636"/>
      <c r="EA15" s="636"/>
      <c r="EB15" s="636"/>
      <c r="EC15" s="671"/>
    </row>
    <row r="16" spans="2:143" ht="11.25" customHeight="1" x14ac:dyDescent="0.2">
      <c r="B16" s="632" t="s">
        <v>220</v>
      </c>
      <c r="C16" s="633"/>
      <c r="D16" s="633"/>
      <c r="E16" s="633"/>
      <c r="F16" s="633"/>
      <c r="G16" s="633"/>
      <c r="H16" s="633"/>
      <c r="I16" s="633"/>
      <c r="J16" s="633"/>
      <c r="K16" s="633"/>
      <c r="L16" s="633"/>
      <c r="M16" s="633"/>
      <c r="N16" s="633"/>
      <c r="O16" s="633"/>
      <c r="P16" s="633"/>
      <c r="Q16" s="634"/>
      <c r="R16" s="635">
        <v>7276</v>
      </c>
      <c r="S16" s="636"/>
      <c r="T16" s="636"/>
      <c r="U16" s="636"/>
      <c r="V16" s="636"/>
      <c r="W16" s="636"/>
      <c r="X16" s="636"/>
      <c r="Y16" s="637"/>
      <c r="Z16" s="661">
        <v>0.1</v>
      </c>
      <c r="AA16" s="661"/>
      <c r="AB16" s="661"/>
      <c r="AC16" s="661"/>
      <c r="AD16" s="662">
        <v>7276</v>
      </c>
      <c r="AE16" s="662"/>
      <c r="AF16" s="662"/>
      <c r="AG16" s="662"/>
      <c r="AH16" s="662"/>
      <c r="AI16" s="662"/>
      <c r="AJ16" s="662"/>
      <c r="AK16" s="662"/>
      <c r="AL16" s="638">
        <v>0.1</v>
      </c>
      <c r="AM16" s="639"/>
      <c r="AN16" s="639"/>
      <c r="AO16" s="663"/>
      <c r="AP16" s="632" t="s">
        <v>221</v>
      </c>
      <c r="AQ16" s="633"/>
      <c r="AR16" s="633"/>
      <c r="AS16" s="633"/>
      <c r="AT16" s="633"/>
      <c r="AU16" s="633"/>
      <c r="AV16" s="633"/>
      <c r="AW16" s="633"/>
      <c r="AX16" s="633"/>
      <c r="AY16" s="633"/>
      <c r="AZ16" s="633"/>
      <c r="BA16" s="633"/>
      <c r="BB16" s="633"/>
      <c r="BC16" s="633"/>
      <c r="BD16" s="633"/>
      <c r="BE16" s="633"/>
      <c r="BF16" s="634"/>
      <c r="BG16" s="635" t="s">
        <v>111</v>
      </c>
      <c r="BH16" s="636"/>
      <c r="BI16" s="636"/>
      <c r="BJ16" s="636"/>
      <c r="BK16" s="636"/>
      <c r="BL16" s="636"/>
      <c r="BM16" s="636"/>
      <c r="BN16" s="637"/>
      <c r="BO16" s="661" t="s">
        <v>111</v>
      </c>
      <c r="BP16" s="661"/>
      <c r="BQ16" s="661"/>
      <c r="BR16" s="661"/>
      <c r="BS16" s="662" t="s">
        <v>111</v>
      </c>
      <c r="BT16" s="662"/>
      <c r="BU16" s="662"/>
      <c r="BV16" s="662"/>
      <c r="BW16" s="662"/>
      <c r="BX16" s="662"/>
      <c r="BY16" s="662"/>
      <c r="BZ16" s="662"/>
      <c r="CA16" s="662"/>
      <c r="CB16" s="709"/>
      <c r="CD16" s="632" t="s">
        <v>222</v>
      </c>
      <c r="CE16" s="633"/>
      <c r="CF16" s="633"/>
      <c r="CG16" s="633"/>
      <c r="CH16" s="633"/>
      <c r="CI16" s="633"/>
      <c r="CJ16" s="633"/>
      <c r="CK16" s="633"/>
      <c r="CL16" s="633"/>
      <c r="CM16" s="633"/>
      <c r="CN16" s="633"/>
      <c r="CO16" s="633"/>
      <c r="CP16" s="633"/>
      <c r="CQ16" s="634"/>
      <c r="CR16" s="635">
        <v>693</v>
      </c>
      <c r="CS16" s="636"/>
      <c r="CT16" s="636"/>
      <c r="CU16" s="636"/>
      <c r="CV16" s="636"/>
      <c r="CW16" s="636"/>
      <c r="CX16" s="636"/>
      <c r="CY16" s="637"/>
      <c r="CZ16" s="661">
        <v>0</v>
      </c>
      <c r="DA16" s="661"/>
      <c r="DB16" s="661"/>
      <c r="DC16" s="661"/>
      <c r="DD16" s="641" t="s">
        <v>111</v>
      </c>
      <c r="DE16" s="636"/>
      <c r="DF16" s="636"/>
      <c r="DG16" s="636"/>
      <c r="DH16" s="636"/>
      <c r="DI16" s="636"/>
      <c r="DJ16" s="636"/>
      <c r="DK16" s="636"/>
      <c r="DL16" s="636"/>
      <c r="DM16" s="636"/>
      <c r="DN16" s="636"/>
      <c r="DO16" s="636"/>
      <c r="DP16" s="637"/>
      <c r="DQ16" s="641">
        <v>693</v>
      </c>
      <c r="DR16" s="636"/>
      <c r="DS16" s="636"/>
      <c r="DT16" s="636"/>
      <c r="DU16" s="636"/>
      <c r="DV16" s="636"/>
      <c r="DW16" s="636"/>
      <c r="DX16" s="636"/>
      <c r="DY16" s="636"/>
      <c r="DZ16" s="636"/>
      <c r="EA16" s="636"/>
      <c r="EB16" s="636"/>
      <c r="EC16" s="671"/>
    </row>
    <row r="17" spans="2:133" ht="11.25" customHeight="1" x14ac:dyDescent="0.2">
      <c r="B17" s="632" t="s">
        <v>223</v>
      </c>
      <c r="C17" s="633"/>
      <c r="D17" s="633"/>
      <c r="E17" s="633"/>
      <c r="F17" s="633"/>
      <c r="G17" s="633"/>
      <c r="H17" s="633"/>
      <c r="I17" s="633"/>
      <c r="J17" s="633"/>
      <c r="K17" s="633"/>
      <c r="L17" s="633"/>
      <c r="M17" s="633"/>
      <c r="N17" s="633"/>
      <c r="O17" s="633"/>
      <c r="P17" s="633"/>
      <c r="Q17" s="634"/>
      <c r="R17" s="635">
        <v>21914</v>
      </c>
      <c r="S17" s="636"/>
      <c r="T17" s="636"/>
      <c r="U17" s="636"/>
      <c r="V17" s="636"/>
      <c r="W17" s="636"/>
      <c r="X17" s="636"/>
      <c r="Y17" s="637"/>
      <c r="Z17" s="661">
        <v>0.2</v>
      </c>
      <c r="AA17" s="661"/>
      <c r="AB17" s="661"/>
      <c r="AC17" s="661"/>
      <c r="AD17" s="662">
        <v>21914</v>
      </c>
      <c r="AE17" s="662"/>
      <c r="AF17" s="662"/>
      <c r="AG17" s="662"/>
      <c r="AH17" s="662"/>
      <c r="AI17" s="662"/>
      <c r="AJ17" s="662"/>
      <c r="AK17" s="662"/>
      <c r="AL17" s="638">
        <v>0.3</v>
      </c>
      <c r="AM17" s="639"/>
      <c r="AN17" s="639"/>
      <c r="AO17" s="663"/>
      <c r="AP17" s="632" t="s">
        <v>224</v>
      </c>
      <c r="AQ17" s="633"/>
      <c r="AR17" s="633"/>
      <c r="AS17" s="633"/>
      <c r="AT17" s="633"/>
      <c r="AU17" s="633"/>
      <c r="AV17" s="633"/>
      <c r="AW17" s="633"/>
      <c r="AX17" s="633"/>
      <c r="AY17" s="633"/>
      <c r="AZ17" s="633"/>
      <c r="BA17" s="633"/>
      <c r="BB17" s="633"/>
      <c r="BC17" s="633"/>
      <c r="BD17" s="633"/>
      <c r="BE17" s="633"/>
      <c r="BF17" s="634"/>
      <c r="BG17" s="635" t="s">
        <v>111</v>
      </c>
      <c r="BH17" s="636"/>
      <c r="BI17" s="636"/>
      <c r="BJ17" s="636"/>
      <c r="BK17" s="636"/>
      <c r="BL17" s="636"/>
      <c r="BM17" s="636"/>
      <c r="BN17" s="637"/>
      <c r="BO17" s="661" t="s">
        <v>118</v>
      </c>
      <c r="BP17" s="661"/>
      <c r="BQ17" s="661"/>
      <c r="BR17" s="661"/>
      <c r="BS17" s="662" t="s">
        <v>111</v>
      </c>
      <c r="BT17" s="662"/>
      <c r="BU17" s="662"/>
      <c r="BV17" s="662"/>
      <c r="BW17" s="662"/>
      <c r="BX17" s="662"/>
      <c r="BY17" s="662"/>
      <c r="BZ17" s="662"/>
      <c r="CA17" s="662"/>
      <c r="CB17" s="709"/>
      <c r="CD17" s="632" t="s">
        <v>225</v>
      </c>
      <c r="CE17" s="633"/>
      <c r="CF17" s="633"/>
      <c r="CG17" s="633"/>
      <c r="CH17" s="633"/>
      <c r="CI17" s="633"/>
      <c r="CJ17" s="633"/>
      <c r="CK17" s="633"/>
      <c r="CL17" s="633"/>
      <c r="CM17" s="633"/>
      <c r="CN17" s="633"/>
      <c r="CO17" s="633"/>
      <c r="CP17" s="633"/>
      <c r="CQ17" s="634"/>
      <c r="CR17" s="635">
        <v>765788</v>
      </c>
      <c r="CS17" s="636"/>
      <c r="CT17" s="636"/>
      <c r="CU17" s="636"/>
      <c r="CV17" s="636"/>
      <c r="CW17" s="636"/>
      <c r="CX17" s="636"/>
      <c r="CY17" s="637"/>
      <c r="CZ17" s="661">
        <v>5.8</v>
      </c>
      <c r="DA17" s="661"/>
      <c r="DB17" s="661"/>
      <c r="DC17" s="661"/>
      <c r="DD17" s="641" t="s">
        <v>111</v>
      </c>
      <c r="DE17" s="636"/>
      <c r="DF17" s="636"/>
      <c r="DG17" s="636"/>
      <c r="DH17" s="636"/>
      <c r="DI17" s="636"/>
      <c r="DJ17" s="636"/>
      <c r="DK17" s="636"/>
      <c r="DL17" s="636"/>
      <c r="DM17" s="636"/>
      <c r="DN17" s="636"/>
      <c r="DO17" s="636"/>
      <c r="DP17" s="637"/>
      <c r="DQ17" s="641">
        <v>719404</v>
      </c>
      <c r="DR17" s="636"/>
      <c r="DS17" s="636"/>
      <c r="DT17" s="636"/>
      <c r="DU17" s="636"/>
      <c r="DV17" s="636"/>
      <c r="DW17" s="636"/>
      <c r="DX17" s="636"/>
      <c r="DY17" s="636"/>
      <c r="DZ17" s="636"/>
      <c r="EA17" s="636"/>
      <c r="EB17" s="636"/>
      <c r="EC17" s="671"/>
    </row>
    <row r="18" spans="2:133" ht="11.25" customHeight="1" x14ac:dyDescent="0.2">
      <c r="B18" s="632" t="s">
        <v>226</v>
      </c>
      <c r="C18" s="633"/>
      <c r="D18" s="633"/>
      <c r="E18" s="633"/>
      <c r="F18" s="633"/>
      <c r="G18" s="633"/>
      <c r="H18" s="633"/>
      <c r="I18" s="633"/>
      <c r="J18" s="633"/>
      <c r="K18" s="633"/>
      <c r="L18" s="633"/>
      <c r="M18" s="633"/>
      <c r="N18" s="633"/>
      <c r="O18" s="633"/>
      <c r="P18" s="633"/>
      <c r="Q18" s="634"/>
      <c r="R18" s="635">
        <v>55037</v>
      </c>
      <c r="S18" s="636"/>
      <c r="T18" s="636"/>
      <c r="U18" s="636"/>
      <c r="V18" s="636"/>
      <c r="W18" s="636"/>
      <c r="X18" s="636"/>
      <c r="Y18" s="637"/>
      <c r="Z18" s="661">
        <v>0.4</v>
      </c>
      <c r="AA18" s="661"/>
      <c r="AB18" s="661"/>
      <c r="AC18" s="661"/>
      <c r="AD18" s="662">
        <v>55037</v>
      </c>
      <c r="AE18" s="662"/>
      <c r="AF18" s="662"/>
      <c r="AG18" s="662"/>
      <c r="AH18" s="662"/>
      <c r="AI18" s="662"/>
      <c r="AJ18" s="662"/>
      <c r="AK18" s="662"/>
      <c r="AL18" s="638">
        <v>0.9</v>
      </c>
      <c r="AM18" s="639"/>
      <c r="AN18" s="639"/>
      <c r="AO18" s="663"/>
      <c r="AP18" s="632" t="s">
        <v>227</v>
      </c>
      <c r="AQ18" s="633"/>
      <c r="AR18" s="633"/>
      <c r="AS18" s="633"/>
      <c r="AT18" s="633"/>
      <c r="AU18" s="633"/>
      <c r="AV18" s="633"/>
      <c r="AW18" s="633"/>
      <c r="AX18" s="633"/>
      <c r="AY18" s="633"/>
      <c r="AZ18" s="633"/>
      <c r="BA18" s="633"/>
      <c r="BB18" s="633"/>
      <c r="BC18" s="633"/>
      <c r="BD18" s="633"/>
      <c r="BE18" s="633"/>
      <c r="BF18" s="634"/>
      <c r="BG18" s="635" t="s">
        <v>111</v>
      </c>
      <c r="BH18" s="636"/>
      <c r="BI18" s="636"/>
      <c r="BJ18" s="636"/>
      <c r="BK18" s="636"/>
      <c r="BL18" s="636"/>
      <c r="BM18" s="636"/>
      <c r="BN18" s="637"/>
      <c r="BO18" s="661" t="s">
        <v>111</v>
      </c>
      <c r="BP18" s="661"/>
      <c r="BQ18" s="661"/>
      <c r="BR18" s="661"/>
      <c r="BS18" s="662" t="s">
        <v>111</v>
      </c>
      <c r="BT18" s="662"/>
      <c r="BU18" s="662"/>
      <c r="BV18" s="662"/>
      <c r="BW18" s="662"/>
      <c r="BX18" s="662"/>
      <c r="BY18" s="662"/>
      <c r="BZ18" s="662"/>
      <c r="CA18" s="662"/>
      <c r="CB18" s="709"/>
      <c r="CD18" s="632" t="s">
        <v>228</v>
      </c>
      <c r="CE18" s="633"/>
      <c r="CF18" s="633"/>
      <c r="CG18" s="633"/>
      <c r="CH18" s="633"/>
      <c r="CI18" s="633"/>
      <c r="CJ18" s="633"/>
      <c r="CK18" s="633"/>
      <c r="CL18" s="633"/>
      <c r="CM18" s="633"/>
      <c r="CN18" s="633"/>
      <c r="CO18" s="633"/>
      <c r="CP18" s="633"/>
      <c r="CQ18" s="634"/>
      <c r="CR18" s="635" t="s">
        <v>196</v>
      </c>
      <c r="CS18" s="636"/>
      <c r="CT18" s="636"/>
      <c r="CU18" s="636"/>
      <c r="CV18" s="636"/>
      <c r="CW18" s="636"/>
      <c r="CX18" s="636"/>
      <c r="CY18" s="637"/>
      <c r="CZ18" s="661" t="s">
        <v>111</v>
      </c>
      <c r="DA18" s="661"/>
      <c r="DB18" s="661"/>
      <c r="DC18" s="661"/>
      <c r="DD18" s="641" t="s">
        <v>111</v>
      </c>
      <c r="DE18" s="636"/>
      <c r="DF18" s="636"/>
      <c r="DG18" s="636"/>
      <c r="DH18" s="636"/>
      <c r="DI18" s="636"/>
      <c r="DJ18" s="636"/>
      <c r="DK18" s="636"/>
      <c r="DL18" s="636"/>
      <c r="DM18" s="636"/>
      <c r="DN18" s="636"/>
      <c r="DO18" s="636"/>
      <c r="DP18" s="637"/>
      <c r="DQ18" s="641" t="s">
        <v>111</v>
      </c>
      <c r="DR18" s="636"/>
      <c r="DS18" s="636"/>
      <c r="DT18" s="636"/>
      <c r="DU18" s="636"/>
      <c r="DV18" s="636"/>
      <c r="DW18" s="636"/>
      <c r="DX18" s="636"/>
      <c r="DY18" s="636"/>
      <c r="DZ18" s="636"/>
      <c r="EA18" s="636"/>
      <c r="EB18" s="636"/>
      <c r="EC18" s="671"/>
    </row>
    <row r="19" spans="2:133" ht="11.25" customHeight="1" x14ac:dyDescent="0.2">
      <c r="B19" s="632" t="s">
        <v>229</v>
      </c>
      <c r="C19" s="633"/>
      <c r="D19" s="633"/>
      <c r="E19" s="633"/>
      <c r="F19" s="633"/>
      <c r="G19" s="633"/>
      <c r="H19" s="633"/>
      <c r="I19" s="633"/>
      <c r="J19" s="633"/>
      <c r="K19" s="633"/>
      <c r="L19" s="633"/>
      <c r="M19" s="633"/>
      <c r="N19" s="633"/>
      <c r="O19" s="633"/>
      <c r="P19" s="633"/>
      <c r="Q19" s="634"/>
      <c r="R19" s="635">
        <v>34500</v>
      </c>
      <c r="S19" s="636"/>
      <c r="T19" s="636"/>
      <c r="U19" s="636"/>
      <c r="V19" s="636"/>
      <c r="W19" s="636"/>
      <c r="X19" s="636"/>
      <c r="Y19" s="637"/>
      <c r="Z19" s="661">
        <v>0.3</v>
      </c>
      <c r="AA19" s="661"/>
      <c r="AB19" s="661"/>
      <c r="AC19" s="661"/>
      <c r="AD19" s="662">
        <v>34500</v>
      </c>
      <c r="AE19" s="662"/>
      <c r="AF19" s="662"/>
      <c r="AG19" s="662"/>
      <c r="AH19" s="662"/>
      <c r="AI19" s="662"/>
      <c r="AJ19" s="662"/>
      <c r="AK19" s="662"/>
      <c r="AL19" s="638">
        <v>0.5</v>
      </c>
      <c r="AM19" s="639"/>
      <c r="AN19" s="639"/>
      <c r="AO19" s="663"/>
      <c r="AP19" s="632" t="s">
        <v>230</v>
      </c>
      <c r="AQ19" s="633"/>
      <c r="AR19" s="633"/>
      <c r="AS19" s="633"/>
      <c r="AT19" s="633"/>
      <c r="AU19" s="633"/>
      <c r="AV19" s="633"/>
      <c r="AW19" s="633"/>
      <c r="AX19" s="633"/>
      <c r="AY19" s="633"/>
      <c r="AZ19" s="633"/>
      <c r="BA19" s="633"/>
      <c r="BB19" s="633"/>
      <c r="BC19" s="633"/>
      <c r="BD19" s="633"/>
      <c r="BE19" s="633"/>
      <c r="BF19" s="634"/>
      <c r="BG19" s="635" t="s">
        <v>111</v>
      </c>
      <c r="BH19" s="636"/>
      <c r="BI19" s="636"/>
      <c r="BJ19" s="636"/>
      <c r="BK19" s="636"/>
      <c r="BL19" s="636"/>
      <c r="BM19" s="636"/>
      <c r="BN19" s="637"/>
      <c r="BO19" s="661" t="s">
        <v>111</v>
      </c>
      <c r="BP19" s="661"/>
      <c r="BQ19" s="661"/>
      <c r="BR19" s="661"/>
      <c r="BS19" s="662" t="s">
        <v>111</v>
      </c>
      <c r="BT19" s="662"/>
      <c r="BU19" s="662"/>
      <c r="BV19" s="662"/>
      <c r="BW19" s="662"/>
      <c r="BX19" s="662"/>
      <c r="BY19" s="662"/>
      <c r="BZ19" s="662"/>
      <c r="CA19" s="662"/>
      <c r="CB19" s="709"/>
      <c r="CD19" s="632" t="s">
        <v>231</v>
      </c>
      <c r="CE19" s="633"/>
      <c r="CF19" s="633"/>
      <c r="CG19" s="633"/>
      <c r="CH19" s="633"/>
      <c r="CI19" s="633"/>
      <c r="CJ19" s="633"/>
      <c r="CK19" s="633"/>
      <c r="CL19" s="633"/>
      <c r="CM19" s="633"/>
      <c r="CN19" s="633"/>
      <c r="CO19" s="633"/>
      <c r="CP19" s="633"/>
      <c r="CQ19" s="634"/>
      <c r="CR19" s="635" t="s">
        <v>111</v>
      </c>
      <c r="CS19" s="636"/>
      <c r="CT19" s="636"/>
      <c r="CU19" s="636"/>
      <c r="CV19" s="636"/>
      <c r="CW19" s="636"/>
      <c r="CX19" s="636"/>
      <c r="CY19" s="637"/>
      <c r="CZ19" s="661" t="s">
        <v>111</v>
      </c>
      <c r="DA19" s="661"/>
      <c r="DB19" s="661"/>
      <c r="DC19" s="661"/>
      <c r="DD19" s="641" t="s">
        <v>111</v>
      </c>
      <c r="DE19" s="636"/>
      <c r="DF19" s="636"/>
      <c r="DG19" s="636"/>
      <c r="DH19" s="636"/>
      <c r="DI19" s="636"/>
      <c r="DJ19" s="636"/>
      <c r="DK19" s="636"/>
      <c r="DL19" s="636"/>
      <c r="DM19" s="636"/>
      <c r="DN19" s="636"/>
      <c r="DO19" s="636"/>
      <c r="DP19" s="637"/>
      <c r="DQ19" s="641" t="s">
        <v>111</v>
      </c>
      <c r="DR19" s="636"/>
      <c r="DS19" s="636"/>
      <c r="DT19" s="636"/>
      <c r="DU19" s="636"/>
      <c r="DV19" s="636"/>
      <c r="DW19" s="636"/>
      <c r="DX19" s="636"/>
      <c r="DY19" s="636"/>
      <c r="DZ19" s="636"/>
      <c r="EA19" s="636"/>
      <c r="EB19" s="636"/>
      <c r="EC19" s="671"/>
    </row>
    <row r="20" spans="2:133" ht="11.25" customHeight="1" x14ac:dyDescent="0.2">
      <c r="B20" s="632" t="s">
        <v>232</v>
      </c>
      <c r="C20" s="633"/>
      <c r="D20" s="633"/>
      <c r="E20" s="633"/>
      <c r="F20" s="633"/>
      <c r="G20" s="633"/>
      <c r="H20" s="633"/>
      <c r="I20" s="633"/>
      <c r="J20" s="633"/>
      <c r="K20" s="633"/>
      <c r="L20" s="633"/>
      <c r="M20" s="633"/>
      <c r="N20" s="633"/>
      <c r="O20" s="633"/>
      <c r="P20" s="633"/>
      <c r="Q20" s="634"/>
      <c r="R20" s="635">
        <v>2179</v>
      </c>
      <c r="S20" s="636"/>
      <c r="T20" s="636"/>
      <c r="U20" s="636"/>
      <c r="V20" s="636"/>
      <c r="W20" s="636"/>
      <c r="X20" s="636"/>
      <c r="Y20" s="637"/>
      <c r="Z20" s="661">
        <v>0</v>
      </c>
      <c r="AA20" s="661"/>
      <c r="AB20" s="661"/>
      <c r="AC20" s="661"/>
      <c r="AD20" s="662">
        <v>2179</v>
      </c>
      <c r="AE20" s="662"/>
      <c r="AF20" s="662"/>
      <c r="AG20" s="662"/>
      <c r="AH20" s="662"/>
      <c r="AI20" s="662"/>
      <c r="AJ20" s="662"/>
      <c r="AK20" s="662"/>
      <c r="AL20" s="638">
        <v>0</v>
      </c>
      <c r="AM20" s="639"/>
      <c r="AN20" s="639"/>
      <c r="AO20" s="663"/>
      <c r="AP20" s="632" t="s">
        <v>233</v>
      </c>
      <c r="AQ20" s="633"/>
      <c r="AR20" s="633"/>
      <c r="AS20" s="633"/>
      <c r="AT20" s="633"/>
      <c r="AU20" s="633"/>
      <c r="AV20" s="633"/>
      <c r="AW20" s="633"/>
      <c r="AX20" s="633"/>
      <c r="AY20" s="633"/>
      <c r="AZ20" s="633"/>
      <c r="BA20" s="633"/>
      <c r="BB20" s="633"/>
      <c r="BC20" s="633"/>
      <c r="BD20" s="633"/>
      <c r="BE20" s="633"/>
      <c r="BF20" s="634"/>
      <c r="BG20" s="635" t="s">
        <v>111</v>
      </c>
      <c r="BH20" s="636"/>
      <c r="BI20" s="636"/>
      <c r="BJ20" s="636"/>
      <c r="BK20" s="636"/>
      <c r="BL20" s="636"/>
      <c r="BM20" s="636"/>
      <c r="BN20" s="637"/>
      <c r="BO20" s="661" t="s">
        <v>196</v>
      </c>
      <c r="BP20" s="661"/>
      <c r="BQ20" s="661"/>
      <c r="BR20" s="661"/>
      <c r="BS20" s="662" t="s">
        <v>111</v>
      </c>
      <c r="BT20" s="662"/>
      <c r="BU20" s="662"/>
      <c r="BV20" s="662"/>
      <c r="BW20" s="662"/>
      <c r="BX20" s="662"/>
      <c r="BY20" s="662"/>
      <c r="BZ20" s="662"/>
      <c r="CA20" s="662"/>
      <c r="CB20" s="709"/>
      <c r="CD20" s="632" t="s">
        <v>234</v>
      </c>
      <c r="CE20" s="633"/>
      <c r="CF20" s="633"/>
      <c r="CG20" s="633"/>
      <c r="CH20" s="633"/>
      <c r="CI20" s="633"/>
      <c r="CJ20" s="633"/>
      <c r="CK20" s="633"/>
      <c r="CL20" s="633"/>
      <c r="CM20" s="633"/>
      <c r="CN20" s="633"/>
      <c r="CO20" s="633"/>
      <c r="CP20" s="633"/>
      <c r="CQ20" s="634"/>
      <c r="CR20" s="635">
        <v>13109583</v>
      </c>
      <c r="CS20" s="636"/>
      <c r="CT20" s="636"/>
      <c r="CU20" s="636"/>
      <c r="CV20" s="636"/>
      <c r="CW20" s="636"/>
      <c r="CX20" s="636"/>
      <c r="CY20" s="637"/>
      <c r="CZ20" s="661">
        <v>100</v>
      </c>
      <c r="DA20" s="661"/>
      <c r="DB20" s="661"/>
      <c r="DC20" s="661"/>
      <c r="DD20" s="641">
        <v>735000</v>
      </c>
      <c r="DE20" s="636"/>
      <c r="DF20" s="636"/>
      <c r="DG20" s="636"/>
      <c r="DH20" s="636"/>
      <c r="DI20" s="636"/>
      <c r="DJ20" s="636"/>
      <c r="DK20" s="636"/>
      <c r="DL20" s="636"/>
      <c r="DM20" s="636"/>
      <c r="DN20" s="636"/>
      <c r="DO20" s="636"/>
      <c r="DP20" s="637"/>
      <c r="DQ20" s="641">
        <v>7400868</v>
      </c>
      <c r="DR20" s="636"/>
      <c r="DS20" s="636"/>
      <c r="DT20" s="636"/>
      <c r="DU20" s="636"/>
      <c r="DV20" s="636"/>
      <c r="DW20" s="636"/>
      <c r="DX20" s="636"/>
      <c r="DY20" s="636"/>
      <c r="DZ20" s="636"/>
      <c r="EA20" s="636"/>
      <c r="EB20" s="636"/>
      <c r="EC20" s="671"/>
    </row>
    <row r="21" spans="2:133" ht="11.25" customHeight="1" x14ac:dyDescent="0.2">
      <c r="B21" s="632" t="s">
        <v>235</v>
      </c>
      <c r="C21" s="633"/>
      <c r="D21" s="633"/>
      <c r="E21" s="633"/>
      <c r="F21" s="633"/>
      <c r="G21" s="633"/>
      <c r="H21" s="633"/>
      <c r="I21" s="633"/>
      <c r="J21" s="633"/>
      <c r="K21" s="633"/>
      <c r="L21" s="633"/>
      <c r="M21" s="633"/>
      <c r="N21" s="633"/>
      <c r="O21" s="633"/>
      <c r="P21" s="633"/>
      <c r="Q21" s="634"/>
      <c r="R21" s="635">
        <v>1108</v>
      </c>
      <c r="S21" s="636"/>
      <c r="T21" s="636"/>
      <c r="U21" s="636"/>
      <c r="V21" s="636"/>
      <c r="W21" s="636"/>
      <c r="X21" s="636"/>
      <c r="Y21" s="637"/>
      <c r="Z21" s="661">
        <v>0</v>
      </c>
      <c r="AA21" s="661"/>
      <c r="AB21" s="661"/>
      <c r="AC21" s="661"/>
      <c r="AD21" s="662">
        <v>1108</v>
      </c>
      <c r="AE21" s="662"/>
      <c r="AF21" s="662"/>
      <c r="AG21" s="662"/>
      <c r="AH21" s="662"/>
      <c r="AI21" s="662"/>
      <c r="AJ21" s="662"/>
      <c r="AK21" s="662"/>
      <c r="AL21" s="638">
        <v>0</v>
      </c>
      <c r="AM21" s="639"/>
      <c r="AN21" s="639"/>
      <c r="AO21" s="663"/>
      <c r="AP21" s="632" t="s">
        <v>236</v>
      </c>
      <c r="AQ21" s="707"/>
      <c r="AR21" s="707"/>
      <c r="AS21" s="707"/>
      <c r="AT21" s="707"/>
      <c r="AU21" s="707"/>
      <c r="AV21" s="707"/>
      <c r="AW21" s="707"/>
      <c r="AX21" s="707"/>
      <c r="AY21" s="707"/>
      <c r="AZ21" s="707"/>
      <c r="BA21" s="707"/>
      <c r="BB21" s="707"/>
      <c r="BC21" s="707"/>
      <c r="BD21" s="707"/>
      <c r="BE21" s="707"/>
      <c r="BF21" s="708"/>
      <c r="BG21" s="635" t="s">
        <v>111</v>
      </c>
      <c r="BH21" s="636"/>
      <c r="BI21" s="636"/>
      <c r="BJ21" s="636"/>
      <c r="BK21" s="636"/>
      <c r="BL21" s="636"/>
      <c r="BM21" s="636"/>
      <c r="BN21" s="637"/>
      <c r="BO21" s="661" t="s">
        <v>118</v>
      </c>
      <c r="BP21" s="661"/>
      <c r="BQ21" s="661"/>
      <c r="BR21" s="661"/>
      <c r="BS21" s="662" t="s">
        <v>111</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237</v>
      </c>
      <c r="C22" s="693"/>
      <c r="D22" s="693"/>
      <c r="E22" s="693"/>
      <c r="F22" s="693"/>
      <c r="G22" s="693"/>
      <c r="H22" s="693"/>
      <c r="I22" s="693"/>
      <c r="J22" s="693"/>
      <c r="K22" s="693"/>
      <c r="L22" s="693"/>
      <c r="M22" s="693"/>
      <c r="N22" s="693"/>
      <c r="O22" s="693"/>
      <c r="P22" s="693"/>
      <c r="Q22" s="694"/>
      <c r="R22" s="635">
        <v>17250</v>
      </c>
      <c r="S22" s="636"/>
      <c r="T22" s="636"/>
      <c r="U22" s="636"/>
      <c r="V22" s="636"/>
      <c r="W22" s="636"/>
      <c r="X22" s="636"/>
      <c r="Y22" s="637"/>
      <c r="Z22" s="661">
        <v>0.1</v>
      </c>
      <c r="AA22" s="661"/>
      <c r="AB22" s="661"/>
      <c r="AC22" s="661"/>
      <c r="AD22" s="662" t="s">
        <v>111</v>
      </c>
      <c r="AE22" s="662"/>
      <c r="AF22" s="662"/>
      <c r="AG22" s="662"/>
      <c r="AH22" s="662"/>
      <c r="AI22" s="662"/>
      <c r="AJ22" s="662"/>
      <c r="AK22" s="662"/>
      <c r="AL22" s="638" t="s">
        <v>111</v>
      </c>
      <c r="AM22" s="639"/>
      <c r="AN22" s="639"/>
      <c r="AO22" s="663"/>
      <c r="AP22" s="632" t="s">
        <v>238</v>
      </c>
      <c r="AQ22" s="707"/>
      <c r="AR22" s="707"/>
      <c r="AS22" s="707"/>
      <c r="AT22" s="707"/>
      <c r="AU22" s="707"/>
      <c r="AV22" s="707"/>
      <c r="AW22" s="707"/>
      <c r="AX22" s="707"/>
      <c r="AY22" s="707"/>
      <c r="AZ22" s="707"/>
      <c r="BA22" s="707"/>
      <c r="BB22" s="707"/>
      <c r="BC22" s="707"/>
      <c r="BD22" s="707"/>
      <c r="BE22" s="707"/>
      <c r="BF22" s="708"/>
      <c r="BG22" s="635" t="s">
        <v>111</v>
      </c>
      <c r="BH22" s="636"/>
      <c r="BI22" s="636"/>
      <c r="BJ22" s="636"/>
      <c r="BK22" s="636"/>
      <c r="BL22" s="636"/>
      <c r="BM22" s="636"/>
      <c r="BN22" s="637"/>
      <c r="BO22" s="661" t="s">
        <v>111</v>
      </c>
      <c r="BP22" s="661"/>
      <c r="BQ22" s="661"/>
      <c r="BR22" s="661"/>
      <c r="BS22" s="662" t="s">
        <v>111</v>
      </c>
      <c r="BT22" s="662"/>
      <c r="BU22" s="662"/>
      <c r="BV22" s="662"/>
      <c r="BW22" s="662"/>
      <c r="BX22" s="662"/>
      <c r="BY22" s="662"/>
      <c r="BZ22" s="662"/>
      <c r="CA22" s="662"/>
      <c r="CB22" s="709"/>
      <c r="CD22" s="688" t="s">
        <v>239</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240</v>
      </c>
      <c r="C23" s="633"/>
      <c r="D23" s="633"/>
      <c r="E23" s="633"/>
      <c r="F23" s="633"/>
      <c r="G23" s="633"/>
      <c r="H23" s="633"/>
      <c r="I23" s="633"/>
      <c r="J23" s="633"/>
      <c r="K23" s="633"/>
      <c r="L23" s="633"/>
      <c r="M23" s="633"/>
      <c r="N23" s="633"/>
      <c r="O23" s="633"/>
      <c r="P23" s="633"/>
      <c r="Q23" s="634"/>
      <c r="R23" s="635">
        <v>3389786</v>
      </c>
      <c r="S23" s="636"/>
      <c r="T23" s="636"/>
      <c r="U23" s="636"/>
      <c r="V23" s="636"/>
      <c r="W23" s="636"/>
      <c r="X23" s="636"/>
      <c r="Y23" s="637"/>
      <c r="Z23" s="661">
        <v>24.7</v>
      </c>
      <c r="AA23" s="661"/>
      <c r="AB23" s="661"/>
      <c r="AC23" s="661"/>
      <c r="AD23" s="662">
        <v>3171075</v>
      </c>
      <c r="AE23" s="662"/>
      <c r="AF23" s="662"/>
      <c r="AG23" s="662"/>
      <c r="AH23" s="662"/>
      <c r="AI23" s="662"/>
      <c r="AJ23" s="662"/>
      <c r="AK23" s="662"/>
      <c r="AL23" s="638">
        <v>50.1</v>
      </c>
      <c r="AM23" s="639"/>
      <c r="AN23" s="639"/>
      <c r="AO23" s="663"/>
      <c r="AP23" s="632" t="s">
        <v>241</v>
      </c>
      <c r="AQ23" s="707"/>
      <c r="AR23" s="707"/>
      <c r="AS23" s="707"/>
      <c r="AT23" s="707"/>
      <c r="AU23" s="707"/>
      <c r="AV23" s="707"/>
      <c r="AW23" s="707"/>
      <c r="AX23" s="707"/>
      <c r="AY23" s="707"/>
      <c r="AZ23" s="707"/>
      <c r="BA23" s="707"/>
      <c r="BB23" s="707"/>
      <c r="BC23" s="707"/>
      <c r="BD23" s="707"/>
      <c r="BE23" s="707"/>
      <c r="BF23" s="708"/>
      <c r="BG23" s="635" t="s">
        <v>118</v>
      </c>
      <c r="BH23" s="636"/>
      <c r="BI23" s="636"/>
      <c r="BJ23" s="636"/>
      <c r="BK23" s="636"/>
      <c r="BL23" s="636"/>
      <c r="BM23" s="636"/>
      <c r="BN23" s="637"/>
      <c r="BO23" s="661" t="s">
        <v>111</v>
      </c>
      <c r="BP23" s="661"/>
      <c r="BQ23" s="661"/>
      <c r="BR23" s="661"/>
      <c r="BS23" s="662" t="s">
        <v>111</v>
      </c>
      <c r="BT23" s="662"/>
      <c r="BU23" s="662"/>
      <c r="BV23" s="662"/>
      <c r="BW23" s="662"/>
      <c r="BX23" s="662"/>
      <c r="BY23" s="662"/>
      <c r="BZ23" s="662"/>
      <c r="CA23" s="662"/>
      <c r="CB23" s="709"/>
      <c r="CD23" s="688" t="s">
        <v>179</v>
      </c>
      <c r="CE23" s="689"/>
      <c r="CF23" s="689"/>
      <c r="CG23" s="689"/>
      <c r="CH23" s="689"/>
      <c r="CI23" s="689"/>
      <c r="CJ23" s="689"/>
      <c r="CK23" s="689"/>
      <c r="CL23" s="689"/>
      <c r="CM23" s="689"/>
      <c r="CN23" s="689"/>
      <c r="CO23" s="689"/>
      <c r="CP23" s="689"/>
      <c r="CQ23" s="690"/>
      <c r="CR23" s="688" t="s">
        <v>242</v>
      </c>
      <c r="CS23" s="689"/>
      <c r="CT23" s="689"/>
      <c r="CU23" s="689"/>
      <c r="CV23" s="689"/>
      <c r="CW23" s="689"/>
      <c r="CX23" s="689"/>
      <c r="CY23" s="690"/>
      <c r="CZ23" s="688" t="s">
        <v>243</v>
      </c>
      <c r="DA23" s="689"/>
      <c r="DB23" s="689"/>
      <c r="DC23" s="690"/>
      <c r="DD23" s="688" t="s">
        <v>244</v>
      </c>
      <c r="DE23" s="689"/>
      <c r="DF23" s="689"/>
      <c r="DG23" s="689"/>
      <c r="DH23" s="689"/>
      <c r="DI23" s="689"/>
      <c r="DJ23" s="689"/>
      <c r="DK23" s="690"/>
      <c r="DL23" s="720" t="s">
        <v>245</v>
      </c>
      <c r="DM23" s="721"/>
      <c r="DN23" s="721"/>
      <c r="DO23" s="721"/>
      <c r="DP23" s="721"/>
      <c r="DQ23" s="721"/>
      <c r="DR23" s="721"/>
      <c r="DS23" s="721"/>
      <c r="DT23" s="721"/>
      <c r="DU23" s="721"/>
      <c r="DV23" s="722"/>
      <c r="DW23" s="688" t="s">
        <v>246</v>
      </c>
      <c r="DX23" s="689"/>
      <c r="DY23" s="689"/>
      <c r="DZ23" s="689"/>
      <c r="EA23" s="689"/>
      <c r="EB23" s="689"/>
      <c r="EC23" s="690"/>
    </row>
    <row r="24" spans="2:133" ht="11.25" customHeight="1" x14ac:dyDescent="0.2">
      <c r="B24" s="632" t="s">
        <v>247</v>
      </c>
      <c r="C24" s="633"/>
      <c r="D24" s="633"/>
      <c r="E24" s="633"/>
      <c r="F24" s="633"/>
      <c r="G24" s="633"/>
      <c r="H24" s="633"/>
      <c r="I24" s="633"/>
      <c r="J24" s="633"/>
      <c r="K24" s="633"/>
      <c r="L24" s="633"/>
      <c r="M24" s="633"/>
      <c r="N24" s="633"/>
      <c r="O24" s="633"/>
      <c r="P24" s="633"/>
      <c r="Q24" s="634"/>
      <c r="R24" s="635">
        <v>3171075</v>
      </c>
      <c r="S24" s="636"/>
      <c r="T24" s="636"/>
      <c r="U24" s="636"/>
      <c r="V24" s="636"/>
      <c r="W24" s="636"/>
      <c r="X24" s="636"/>
      <c r="Y24" s="637"/>
      <c r="Z24" s="661">
        <v>23.1</v>
      </c>
      <c r="AA24" s="661"/>
      <c r="AB24" s="661"/>
      <c r="AC24" s="661"/>
      <c r="AD24" s="662">
        <v>3171075</v>
      </c>
      <c r="AE24" s="662"/>
      <c r="AF24" s="662"/>
      <c r="AG24" s="662"/>
      <c r="AH24" s="662"/>
      <c r="AI24" s="662"/>
      <c r="AJ24" s="662"/>
      <c r="AK24" s="662"/>
      <c r="AL24" s="638">
        <v>50.1</v>
      </c>
      <c r="AM24" s="639"/>
      <c r="AN24" s="639"/>
      <c r="AO24" s="663"/>
      <c r="AP24" s="632" t="s">
        <v>248</v>
      </c>
      <c r="AQ24" s="707"/>
      <c r="AR24" s="707"/>
      <c r="AS24" s="707"/>
      <c r="AT24" s="707"/>
      <c r="AU24" s="707"/>
      <c r="AV24" s="707"/>
      <c r="AW24" s="707"/>
      <c r="AX24" s="707"/>
      <c r="AY24" s="707"/>
      <c r="AZ24" s="707"/>
      <c r="BA24" s="707"/>
      <c r="BB24" s="707"/>
      <c r="BC24" s="707"/>
      <c r="BD24" s="707"/>
      <c r="BE24" s="707"/>
      <c r="BF24" s="708"/>
      <c r="BG24" s="635" t="s">
        <v>111</v>
      </c>
      <c r="BH24" s="636"/>
      <c r="BI24" s="636"/>
      <c r="BJ24" s="636"/>
      <c r="BK24" s="636"/>
      <c r="BL24" s="636"/>
      <c r="BM24" s="636"/>
      <c r="BN24" s="637"/>
      <c r="BO24" s="661" t="s">
        <v>111</v>
      </c>
      <c r="BP24" s="661"/>
      <c r="BQ24" s="661"/>
      <c r="BR24" s="661"/>
      <c r="BS24" s="662" t="s">
        <v>111</v>
      </c>
      <c r="BT24" s="662"/>
      <c r="BU24" s="662"/>
      <c r="BV24" s="662"/>
      <c r="BW24" s="662"/>
      <c r="BX24" s="662"/>
      <c r="BY24" s="662"/>
      <c r="BZ24" s="662"/>
      <c r="CA24" s="662"/>
      <c r="CB24" s="709"/>
      <c r="CD24" s="685" t="s">
        <v>249</v>
      </c>
      <c r="CE24" s="686"/>
      <c r="CF24" s="686"/>
      <c r="CG24" s="686"/>
      <c r="CH24" s="686"/>
      <c r="CI24" s="686"/>
      <c r="CJ24" s="686"/>
      <c r="CK24" s="686"/>
      <c r="CL24" s="686"/>
      <c r="CM24" s="686"/>
      <c r="CN24" s="686"/>
      <c r="CO24" s="686"/>
      <c r="CP24" s="686"/>
      <c r="CQ24" s="687"/>
      <c r="CR24" s="682">
        <v>6862954</v>
      </c>
      <c r="CS24" s="683"/>
      <c r="CT24" s="683"/>
      <c r="CU24" s="683"/>
      <c r="CV24" s="683"/>
      <c r="CW24" s="683"/>
      <c r="CX24" s="683"/>
      <c r="CY24" s="711"/>
      <c r="CZ24" s="712">
        <v>52.4</v>
      </c>
      <c r="DA24" s="697"/>
      <c r="DB24" s="697"/>
      <c r="DC24" s="714"/>
      <c r="DD24" s="710">
        <v>3142855</v>
      </c>
      <c r="DE24" s="683"/>
      <c r="DF24" s="683"/>
      <c r="DG24" s="683"/>
      <c r="DH24" s="683"/>
      <c r="DI24" s="683"/>
      <c r="DJ24" s="683"/>
      <c r="DK24" s="711"/>
      <c r="DL24" s="710">
        <v>3130307</v>
      </c>
      <c r="DM24" s="683"/>
      <c r="DN24" s="683"/>
      <c r="DO24" s="683"/>
      <c r="DP24" s="683"/>
      <c r="DQ24" s="683"/>
      <c r="DR24" s="683"/>
      <c r="DS24" s="683"/>
      <c r="DT24" s="683"/>
      <c r="DU24" s="683"/>
      <c r="DV24" s="711"/>
      <c r="DW24" s="712">
        <v>47.1</v>
      </c>
      <c r="DX24" s="697"/>
      <c r="DY24" s="697"/>
      <c r="DZ24" s="697"/>
      <c r="EA24" s="697"/>
      <c r="EB24" s="697"/>
      <c r="EC24" s="713"/>
    </row>
    <row r="25" spans="2:133" ht="11.25" customHeight="1" x14ac:dyDescent="0.2">
      <c r="B25" s="632" t="s">
        <v>250</v>
      </c>
      <c r="C25" s="633"/>
      <c r="D25" s="633"/>
      <c r="E25" s="633"/>
      <c r="F25" s="633"/>
      <c r="G25" s="633"/>
      <c r="H25" s="633"/>
      <c r="I25" s="633"/>
      <c r="J25" s="633"/>
      <c r="K25" s="633"/>
      <c r="L25" s="633"/>
      <c r="M25" s="633"/>
      <c r="N25" s="633"/>
      <c r="O25" s="633"/>
      <c r="P25" s="633"/>
      <c r="Q25" s="634"/>
      <c r="R25" s="635">
        <v>218711</v>
      </c>
      <c r="S25" s="636"/>
      <c r="T25" s="636"/>
      <c r="U25" s="636"/>
      <c r="V25" s="636"/>
      <c r="W25" s="636"/>
      <c r="X25" s="636"/>
      <c r="Y25" s="637"/>
      <c r="Z25" s="661">
        <v>1.6</v>
      </c>
      <c r="AA25" s="661"/>
      <c r="AB25" s="661"/>
      <c r="AC25" s="661"/>
      <c r="AD25" s="662" t="s">
        <v>111</v>
      </c>
      <c r="AE25" s="662"/>
      <c r="AF25" s="662"/>
      <c r="AG25" s="662"/>
      <c r="AH25" s="662"/>
      <c r="AI25" s="662"/>
      <c r="AJ25" s="662"/>
      <c r="AK25" s="662"/>
      <c r="AL25" s="638" t="s">
        <v>111</v>
      </c>
      <c r="AM25" s="639"/>
      <c r="AN25" s="639"/>
      <c r="AO25" s="663"/>
      <c r="AP25" s="632" t="s">
        <v>251</v>
      </c>
      <c r="AQ25" s="707"/>
      <c r="AR25" s="707"/>
      <c r="AS25" s="707"/>
      <c r="AT25" s="707"/>
      <c r="AU25" s="707"/>
      <c r="AV25" s="707"/>
      <c r="AW25" s="707"/>
      <c r="AX25" s="707"/>
      <c r="AY25" s="707"/>
      <c r="AZ25" s="707"/>
      <c r="BA25" s="707"/>
      <c r="BB25" s="707"/>
      <c r="BC25" s="707"/>
      <c r="BD25" s="707"/>
      <c r="BE25" s="707"/>
      <c r="BF25" s="708"/>
      <c r="BG25" s="635" t="s">
        <v>111</v>
      </c>
      <c r="BH25" s="636"/>
      <c r="BI25" s="636"/>
      <c r="BJ25" s="636"/>
      <c r="BK25" s="636"/>
      <c r="BL25" s="636"/>
      <c r="BM25" s="636"/>
      <c r="BN25" s="637"/>
      <c r="BO25" s="661" t="s">
        <v>196</v>
      </c>
      <c r="BP25" s="661"/>
      <c r="BQ25" s="661"/>
      <c r="BR25" s="661"/>
      <c r="BS25" s="662" t="s">
        <v>111</v>
      </c>
      <c r="BT25" s="662"/>
      <c r="BU25" s="662"/>
      <c r="BV25" s="662"/>
      <c r="BW25" s="662"/>
      <c r="BX25" s="662"/>
      <c r="BY25" s="662"/>
      <c r="BZ25" s="662"/>
      <c r="CA25" s="662"/>
      <c r="CB25" s="709"/>
      <c r="CD25" s="632" t="s">
        <v>252</v>
      </c>
      <c r="CE25" s="633"/>
      <c r="CF25" s="633"/>
      <c r="CG25" s="633"/>
      <c r="CH25" s="633"/>
      <c r="CI25" s="633"/>
      <c r="CJ25" s="633"/>
      <c r="CK25" s="633"/>
      <c r="CL25" s="633"/>
      <c r="CM25" s="633"/>
      <c r="CN25" s="633"/>
      <c r="CO25" s="633"/>
      <c r="CP25" s="633"/>
      <c r="CQ25" s="634"/>
      <c r="CR25" s="635">
        <v>1625036</v>
      </c>
      <c r="CS25" s="645"/>
      <c r="CT25" s="645"/>
      <c r="CU25" s="645"/>
      <c r="CV25" s="645"/>
      <c r="CW25" s="645"/>
      <c r="CX25" s="645"/>
      <c r="CY25" s="646"/>
      <c r="CZ25" s="638">
        <v>12.4</v>
      </c>
      <c r="DA25" s="647"/>
      <c r="DB25" s="647"/>
      <c r="DC25" s="648"/>
      <c r="DD25" s="641">
        <v>1440149</v>
      </c>
      <c r="DE25" s="645"/>
      <c r="DF25" s="645"/>
      <c r="DG25" s="645"/>
      <c r="DH25" s="645"/>
      <c r="DI25" s="645"/>
      <c r="DJ25" s="645"/>
      <c r="DK25" s="646"/>
      <c r="DL25" s="641">
        <v>1438199</v>
      </c>
      <c r="DM25" s="645"/>
      <c r="DN25" s="645"/>
      <c r="DO25" s="645"/>
      <c r="DP25" s="645"/>
      <c r="DQ25" s="645"/>
      <c r="DR25" s="645"/>
      <c r="DS25" s="645"/>
      <c r="DT25" s="645"/>
      <c r="DU25" s="645"/>
      <c r="DV25" s="646"/>
      <c r="DW25" s="638">
        <v>21.6</v>
      </c>
      <c r="DX25" s="647"/>
      <c r="DY25" s="647"/>
      <c r="DZ25" s="647"/>
      <c r="EA25" s="647"/>
      <c r="EB25" s="647"/>
      <c r="EC25" s="666"/>
    </row>
    <row r="26" spans="2:133" ht="11.25" customHeight="1" x14ac:dyDescent="0.2">
      <c r="B26" s="632" t="s">
        <v>253</v>
      </c>
      <c r="C26" s="633"/>
      <c r="D26" s="633"/>
      <c r="E26" s="633"/>
      <c r="F26" s="633"/>
      <c r="G26" s="633"/>
      <c r="H26" s="633"/>
      <c r="I26" s="633"/>
      <c r="J26" s="633"/>
      <c r="K26" s="633"/>
      <c r="L26" s="633"/>
      <c r="M26" s="633"/>
      <c r="N26" s="633"/>
      <c r="O26" s="633"/>
      <c r="P26" s="633"/>
      <c r="Q26" s="634"/>
      <c r="R26" s="635" t="s">
        <v>111</v>
      </c>
      <c r="S26" s="636"/>
      <c r="T26" s="636"/>
      <c r="U26" s="636"/>
      <c r="V26" s="636"/>
      <c r="W26" s="636"/>
      <c r="X26" s="636"/>
      <c r="Y26" s="637"/>
      <c r="Z26" s="661" t="s">
        <v>111</v>
      </c>
      <c r="AA26" s="661"/>
      <c r="AB26" s="661"/>
      <c r="AC26" s="661"/>
      <c r="AD26" s="662" t="s">
        <v>196</v>
      </c>
      <c r="AE26" s="662"/>
      <c r="AF26" s="662"/>
      <c r="AG26" s="662"/>
      <c r="AH26" s="662"/>
      <c r="AI26" s="662"/>
      <c r="AJ26" s="662"/>
      <c r="AK26" s="662"/>
      <c r="AL26" s="638" t="s">
        <v>111</v>
      </c>
      <c r="AM26" s="639"/>
      <c r="AN26" s="639"/>
      <c r="AO26" s="663"/>
      <c r="AP26" s="632" t="s">
        <v>254</v>
      </c>
      <c r="AQ26" s="707"/>
      <c r="AR26" s="707"/>
      <c r="AS26" s="707"/>
      <c r="AT26" s="707"/>
      <c r="AU26" s="707"/>
      <c r="AV26" s="707"/>
      <c r="AW26" s="707"/>
      <c r="AX26" s="707"/>
      <c r="AY26" s="707"/>
      <c r="AZ26" s="707"/>
      <c r="BA26" s="707"/>
      <c r="BB26" s="707"/>
      <c r="BC26" s="707"/>
      <c r="BD26" s="707"/>
      <c r="BE26" s="707"/>
      <c r="BF26" s="708"/>
      <c r="BG26" s="635" t="s">
        <v>196</v>
      </c>
      <c r="BH26" s="636"/>
      <c r="BI26" s="636"/>
      <c r="BJ26" s="636"/>
      <c r="BK26" s="636"/>
      <c r="BL26" s="636"/>
      <c r="BM26" s="636"/>
      <c r="BN26" s="637"/>
      <c r="BO26" s="661" t="s">
        <v>111</v>
      </c>
      <c r="BP26" s="661"/>
      <c r="BQ26" s="661"/>
      <c r="BR26" s="661"/>
      <c r="BS26" s="662" t="s">
        <v>111</v>
      </c>
      <c r="BT26" s="662"/>
      <c r="BU26" s="662"/>
      <c r="BV26" s="662"/>
      <c r="BW26" s="662"/>
      <c r="BX26" s="662"/>
      <c r="BY26" s="662"/>
      <c r="BZ26" s="662"/>
      <c r="CA26" s="662"/>
      <c r="CB26" s="709"/>
      <c r="CD26" s="632" t="s">
        <v>255</v>
      </c>
      <c r="CE26" s="633"/>
      <c r="CF26" s="633"/>
      <c r="CG26" s="633"/>
      <c r="CH26" s="633"/>
      <c r="CI26" s="633"/>
      <c r="CJ26" s="633"/>
      <c r="CK26" s="633"/>
      <c r="CL26" s="633"/>
      <c r="CM26" s="633"/>
      <c r="CN26" s="633"/>
      <c r="CO26" s="633"/>
      <c r="CP26" s="633"/>
      <c r="CQ26" s="634"/>
      <c r="CR26" s="635">
        <v>850943</v>
      </c>
      <c r="CS26" s="636"/>
      <c r="CT26" s="636"/>
      <c r="CU26" s="636"/>
      <c r="CV26" s="636"/>
      <c r="CW26" s="636"/>
      <c r="CX26" s="636"/>
      <c r="CY26" s="637"/>
      <c r="CZ26" s="638">
        <v>6.5</v>
      </c>
      <c r="DA26" s="647"/>
      <c r="DB26" s="647"/>
      <c r="DC26" s="648"/>
      <c r="DD26" s="641">
        <v>746708</v>
      </c>
      <c r="DE26" s="636"/>
      <c r="DF26" s="636"/>
      <c r="DG26" s="636"/>
      <c r="DH26" s="636"/>
      <c r="DI26" s="636"/>
      <c r="DJ26" s="636"/>
      <c r="DK26" s="637"/>
      <c r="DL26" s="641" t="s">
        <v>111</v>
      </c>
      <c r="DM26" s="636"/>
      <c r="DN26" s="636"/>
      <c r="DO26" s="636"/>
      <c r="DP26" s="636"/>
      <c r="DQ26" s="636"/>
      <c r="DR26" s="636"/>
      <c r="DS26" s="636"/>
      <c r="DT26" s="636"/>
      <c r="DU26" s="636"/>
      <c r="DV26" s="637"/>
      <c r="DW26" s="638" t="s">
        <v>111</v>
      </c>
      <c r="DX26" s="647"/>
      <c r="DY26" s="647"/>
      <c r="DZ26" s="647"/>
      <c r="EA26" s="647"/>
      <c r="EB26" s="647"/>
      <c r="EC26" s="666"/>
    </row>
    <row r="27" spans="2:133" ht="11.25" customHeight="1" x14ac:dyDescent="0.2">
      <c r="B27" s="632" t="s">
        <v>256</v>
      </c>
      <c r="C27" s="633"/>
      <c r="D27" s="633"/>
      <c r="E27" s="633"/>
      <c r="F27" s="633"/>
      <c r="G27" s="633"/>
      <c r="H27" s="633"/>
      <c r="I27" s="633"/>
      <c r="J27" s="633"/>
      <c r="K27" s="633"/>
      <c r="L27" s="633"/>
      <c r="M27" s="633"/>
      <c r="N27" s="633"/>
      <c r="O27" s="633"/>
      <c r="P27" s="633"/>
      <c r="Q27" s="634"/>
      <c r="R27" s="635">
        <v>6525682</v>
      </c>
      <c r="S27" s="636"/>
      <c r="T27" s="636"/>
      <c r="U27" s="636"/>
      <c r="V27" s="636"/>
      <c r="W27" s="636"/>
      <c r="X27" s="636"/>
      <c r="Y27" s="637"/>
      <c r="Z27" s="661">
        <v>47.6</v>
      </c>
      <c r="AA27" s="661"/>
      <c r="AB27" s="661"/>
      <c r="AC27" s="661"/>
      <c r="AD27" s="662">
        <v>6306971</v>
      </c>
      <c r="AE27" s="662"/>
      <c r="AF27" s="662"/>
      <c r="AG27" s="662"/>
      <c r="AH27" s="662"/>
      <c r="AI27" s="662"/>
      <c r="AJ27" s="662"/>
      <c r="AK27" s="662"/>
      <c r="AL27" s="638">
        <v>99.7</v>
      </c>
      <c r="AM27" s="639"/>
      <c r="AN27" s="639"/>
      <c r="AO27" s="663"/>
      <c r="AP27" s="632" t="s">
        <v>257</v>
      </c>
      <c r="AQ27" s="633"/>
      <c r="AR27" s="633"/>
      <c r="AS27" s="633"/>
      <c r="AT27" s="633"/>
      <c r="AU27" s="633"/>
      <c r="AV27" s="633"/>
      <c r="AW27" s="633"/>
      <c r="AX27" s="633"/>
      <c r="AY27" s="633"/>
      <c r="AZ27" s="633"/>
      <c r="BA27" s="633"/>
      <c r="BB27" s="633"/>
      <c r="BC27" s="633"/>
      <c r="BD27" s="633"/>
      <c r="BE27" s="633"/>
      <c r="BF27" s="634"/>
      <c r="BG27" s="635">
        <v>2324463</v>
      </c>
      <c r="BH27" s="636"/>
      <c r="BI27" s="636"/>
      <c r="BJ27" s="636"/>
      <c r="BK27" s="636"/>
      <c r="BL27" s="636"/>
      <c r="BM27" s="636"/>
      <c r="BN27" s="637"/>
      <c r="BO27" s="661">
        <v>100</v>
      </c>
      <c r="BP27" s="661"/>
      <c r="BQ27" s="661"/>
      <c r="BR27" s="661"/>
      <c r="BS27" s="662">
        <v>19494</v>
      </c>
      <c r="BT27" s="662"/>
      <c r="BU27" s="662"/>
      <c r="BV27" s="662"/>
      <c r="BW27" s="662"/>
      <c r="BX27" s="662"/>
      <c r="BY27" s="662"/>
      <c r="BZ27" s="662"/>
      <c r="CA27" s="662"/>
      <c r="CB27" s="709"/>
      <c r="CD27" s="632" t="s">
        <v>258</v>
      </c>
      <c r="CE27" s="633"/>
      <c r="CF27" s="633"/>
      <c r="CG27" s="633"/>
      <c r="CH27" s="633"/>
      <c r="CI27" s="633"/>
      <c r="CJ27" s="633"/>
      <c r="CK27" s="633"/>
      <c r="CL27" s="633"/>
      <c r="CM27" s="633"/>
      <c r="CN27" s="633"/>
      <c r="CO27" s="633"/>
      <c r="CP27" s="633"/>
      <c r="CQ27" s="634"/>
      <c r="CR27" s="635">
        <v>4472130</v>
      </c>
      <c r="CS27" s="645"/>
      <c r="CT27" s="645"/>
      <c r="CU27" s="645"/>
      <c r="CV27" s="645"/>
      <c r="CW27" s="645"/>
      <c r="CX27" s="645"/>
      <c r="CY27" s="646"/>
      <c r="CZ27" s="638">
        <v>34.1</v>
      </c>
      <c r="DA27" s="647"/>
      <c r="DB27" s="647"/>
      <c r="DC27" s="648"/>
      <c r="DD27" s="641">
        <v>983302</v>
      </c>
      <c r="DE27" s="645"/>
      <c r="DF27" s="645"/>
      <c r="DG27" s="645"/>
      <c r="DH27" s="645"/>
      <c r="DI27" s="645"/>
      <c r="DJ27" s="645"/>
      <c r="DK27" s="646"/>
      <c r="DL27" s="641">
        <v>972704</v>
      </c>
      <c r="DM27" s="645"/>
      <c r="DN27" s="645"/>
      <c r="DO27" s="645"/>
      <c r="DP27" s="645"/>
      <c r="DQ27" s="645"/>
      <c r="DR27" s="645"/>
      <c r="DS27" s="645"/>
      <c r="DT27" s="645"/>
      <c r="DU27" s="645"/>
      <c r="DV27" s="646"/>
      <c r="DW27" s="638">
        <v>14.6</v>
      </c>
      <c r="DX27" s="647"/>
      <c r="DY27" s="647"/>
      <c r="DZ27" s="647"/>
      <c r="EA27" s="647"/>
      <c r="EB27" s="647"/>
      <c r="EC27" s="666"/>
    </row>
    <row r="28" spans="2:133" ht="11.25" customHeight="1" x14ac:dyDescent="0.2">
      <c r="B28" s="632" t="s">
        <v>259</v>
      </c>
      <c r="C28" s="633"/>
      <c r="D28" s="633"/>
      <c r="E28" s="633"/>
      <c r="F28" s="633"/>
      <c r="G28" s="633"/>
      <c r="H28" s="633"/>
      <c r="I28" s="633"/>
      <c r="J28" s="633"/>
      <c r="K28" s="633"/>
      <c r="L28" s="633"/>
      <c r="M28" s="633"/>
      <c r="N28" s="633"/>
      <c r="O28" s="633"/>
      <c r="P28" s="633"/>
      <c r="Q28" s="634"/>
      <c r="R28" s="635">
        <v>3644</v>
      </c>
      <c r="S28" s="636"/>
      <c r="T28" s="636"/>
      <c r="U28" s="636"/>
      <c r="V28" s="636"/>
      <c r="W28" s="636"/>
      <c r="X28" s="636"/>
      <c r="Y28" s="637"/>
      <c r="Z28" s="661">
        <v>0</v>
      </c>
      <c r="AA28" s="661"/>
      <c r="AB28" s="661"/>
      <c r="AC28" s="661"/>
      <c r="AD28" s="662">
        <v>3644</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260</v>
      </c>
      <c r="CE28" s="633"/>
      <c r="CF28" s="633"/>
      <c r="CG28" s="633"/>
      <c r="CH28" s="633"/>
      <c r="CI28" s="633"/>
      <c r="CJ28" s="633"/>
      <c r="CK28" s="633"/>
      <c r="CL28" s="633"/>
      <c r="CM28" s="633"/>
      <c r="CN28" s="633"/>
      <c r="CO28" s="633"/>
      <c r="CP28" s="633"/>
      <c r="CQ28" s="634"/>
      <c r="CR28" s="635">
        <v>765788</v>
      </c>
      <c r="CS28" s="636"/>
      <c r="CT28" s="636"/>
      <c r="CU28" s="636"/>
      <c r="CV28" s="636"/>
      <c r="CW28" s="636"/>
      <c r="CX28" s="636"/>
      <c r="CY28" s="637"/>
      <c r="CZ28" s="638">
        <v>5.8</v>
      </c>
      <c r="DA28" s="647"/>
      <c r="DB28" s="647"/>
      <c r="DC28" s="648"/>
      <c r="DD28" s="641">
        <v>719404</v>
      </c>
      <c r="DE28" s="636"/>
      <c r="DF28" s="636"/>
      <c r="DG28" s="636"/>
      <c r="DH28" s="636"/>
      <c r="DI28" s="636"/>
      <c r="DJ28" s="636"/>
      <c r="DK28" s="637"/>
      <c r="DL28" s="641">
        <v>719404</v>
      </c>
      <c r="DM28" s="636"/>
      <c r="DN28" s="636"/>
      <c r="DO28" s="636"/>
      <c r="DP28" s="636"/>
      <c r="DQ28" s="636"/>
      <c r="DR28" s="636"/>
      <c r="DS28" s="636"/>
      <c r="DT28" s="636"/>
      <c r="DU28" s="636"/>
      <c r="DV28" s="637"/>
      <c r="DW28" s="638">
        <v>10.8</v>
      </c>
      <c r="DX28" s="647"/>
      <c r="DY28" s="647"/>
      <c r="DZ28" s="647"/>
      <c r="EA28" s="647"/>
      <c r="EB28" s="647"/>
      <c r="EC28" s="666"/>
    </row>
    <row r="29" spans="2:133" ht="11.25" customHeight="1" x14ac:dyDescent="0.2">
      <c r="B29" s="632" t="s">
        <v>261</v>
      </c>
      <c r="C29" s="633"/>
      <c r="D29" s="633"/>
      <c r="E29" s="633"/>
      <c r="F29" s="633"/>
      <c r="G29" s="633"/>
      <c r="H29" s="633"/>
      <c r="I29" s="633"/>
      <c r="J29" s="633"/>
      <c r="K29" s="633"/>
      <c r="L29" s="633"/>
      <c r="M29" s="633"/>
      <c r="N29" s="633"/>
      <c r="O29" s="633"/>
      <c r="P29" s="633"/>
      <c r="Q29" s="634"/>
      <c r="R29" s="635">
        <v>141215</v>
      </c>
      <c r="S29" s="636"/>
      <c r="T29" s="636"/>
      <c r="U29" s="636"/>
      <c r="V29" s="636"/>
      <c r="W29" s="636"/>
      <c r="X29" s="636"/>
      <c r="Y29" s="637"/>
      <c r="Z29" s="661">
        <v>1</v>
      </c>
      <c r="AA29" s="661"/>
      <c r="AB29" s="661"/>
      <c r="AC29" s="661"/>
      <c r="AD29" s="662" t="s">
        <v>111</v>
      </c>
      <c r="AE29" s="662"/>
      <c r="AF29" s="662"/>
      <c r="AG29" s="662"/>
      <c r="AH29" s="662"/>
      <c r="AI29" s="662"/>
      <c r="AJ29" s="662"/>
      <c r="AK29" s="662"/>
      <c r="AL29" s="638" t="s">
        <v>111</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262</v>
      </c>
      <c r="CE29" s="656"/>
      <c r="CF29" s="632" t="s">
        <v>70</v>
      </c>
      <c r="CG29" s="633"/>
      <c r="CH29" s="633"/>
      <c r="CI29" s="633"/>
      <c r="CJ29" s="633"/>
      <c r="CK29" s="633"/>
      <c r="CL29" s="633"/>
      <c r="CM29" s="633"/>
      <c r="CN29" s="633"/>
      <c r="CO29" s="633"/>
      <c r="CP29" s="633"/>
      <c r="CQ29" s="634"/>
      <c r="CR29" s="635">
        <v>765788</v>
      </c>
      <c r="CS29" s="645"/>
      <c r="CT29" s="645"/>
      <c r="CU29" s="645"/>
      <c r="CV29" s="645"/>
      <c r="CW29" s="645"/>
      <c r="CX29" s="645"/>
      <c r="CY29" s="646"/>
      <c r="CZ29" s="638">
        <v>5.8</v>
      </c>
      <c r="DA29" s="647"/>
      <c r="DB29" s="647"/>
      <c r="DC29" s="648"/>
      <c r="DD29" s="641">
        <v>719404</v>
      </c>
      <c r="DE29" s="645"/>
      <c r="DF29" s="645"/>
      <c r="DG29" s="645"/>
      <c r="DH29" s="645"/>
      <c r="DI29" s="645"/>
      <c r="DJ29" s="645"/>
      <c r="DK29" s="646"/>
      <c r="DL29" s="641">
        <v>719404</v>
      </c>
      <c r="DM29" s="645"/>
      <c r="DN29" s="645"/>
      <c r="DO29" s="645"/>
      <c r="DP29" s="645"/>
      <c r="DQ29" s="645"/>
      <c r="DR29" s="645"/>
      <c r="DS29" s="645"/>
      <c r="DT29" s="645"/>
      <c r="DU29" s="645"/>
      <c r="DV29" s="646"/>
      <c r="DW29" s="638">
        <v>10.8</v>
      </c>
      <c r="DX29" s="647"/>
      <c r="DY29" s="647"/>
      <c r="DZ29" s="647"/>
      <c r="EA29" s="647"/>
      <c r="EB29" s="647"/>
      <c r="EC29" s="666"/>
    </row>
    <row r="30" spans="2:133" ht="11.25" customHeight="1" x14ac:dyDescent="0.2">
      <c r="B30" s="632" t="s">
        <v>263</v>
      </c>
      <c r="C30" s="633"/>
      <c r="D30" s="633"/>
      <c r="E30" s="633"/>
      <c r="F30" s="633"/>
      <c r="G30" s="633"/>
      <c r="H30" s="633"/>
      <c r="I30" s="633"/>
      <c r="J30" s="633"/>
      <c r="K30" s="633"/>
      <c r="L30" s="633"/>
      <c r="M30" s="633"/>
      <c r="N30" s="633"/>
      <c r="O30" s="633"/>
      <c r="P30" s="633"/>
      <c r="Q30" s="634"/>
      <c r="R30" s="635">
        <v>129753</v>
      </c>
      <c r="S30" s="636"/>
      <c r="T30" s="636"/>
      <c r="U30" s="636"/>
      <c r="V30" s="636"/>
      <c r="W30" s="636"/>
      <c r="X30" s="636"/>
      <c r="Y30" s="637"/>
      <c r="Z30" s="661">
        <v>0.9</v>
      </c>
      <c r="AA30" s="661"/>
      <c r="AB30" s="661"/>
      <c r="AC30" s="661"/>
      <c r="AD30" s="662">
        <v>5928</v>
      </c>
      <c r="AE30" s="662"/>
      <c r="AF30" s="662"/>
      <c r="AG30" s="662"/>
      <c r="AH30" s="662"/>
      <c r="AI30" s="662"/>
      <c r="AJ30" s="662"/>
      <c r="AK30" s="662"/>
      <c r="AL30" s="638">
        <v>0.1</v>
      </c>
      <c r="AM30" s="639"/>
      <c r="AN30" s="639"/>
      <c r="AO30" s="663"/>
      <c r="AP30" s="688" t="s">
        <v>179</v>
      </c>
      <c r="AQ30" s="689"/>
      <c r="AR30" s="689"/>
      <c r="AS30" s="689"/>
      <c r="AT30" s="689"/>
      <c r="AU30" s="689"/>
      <c r="AV30" s="689"/>
      <c r="AW30" s="689"/>
      <c r="AX30" s="689"/>
      <c r="AY30" s="689"/>
      <c r="AZ30" s="689"/>
      <c r="BA30" s="689"/>
      <c r="BB30" s="689"/>
      <c r="BC30" s="689"/>
      <c r="BD30" s="689"/>
      <c r="BE30" s="689"/>
      <c r="BF30" s="690"/>
      <c r="BG30" s="688" t="s">
        <v>264</v>
      </c>
      <c r="BH30" s="700"/>
      <c r="BI30" s="700"/>
      <c r="BJ30" s="700"/>
      <c r="BK30" s="700"/>
      <c r="BL30" s="700"/>
      <c r="BM30" s="700"/>
      <c r="BN30" s="700"/>
      <c r="BO30" s="700"/>
      <c r="BP30" s="700"/>
      <c r="BQ30" s="701"/>
      <c r="BR30" s="688" t="s">
        <v>265</v>
      </c>
      <c r="BS30" s="700"/>
      <c r="BT30" s="700"/>
      <c r="BU30" s="700"/>
      <c r="BV30" s="700"/>
      <c r="BW30" s="700"/>
      <c r="BX30" s="700"/>
      <c r="BY30" s="700"/>
      <c r="BZ30" s="700"/>
      <c r="CA30" s="700"/>
      <c r="CB30" s="701"/>
      <c r="CD30" s="657"/>
      <c r="CE30" s="658"/>
      <c r="CF30" s="632" t="s">
        <v>266</v>
      </c>
      <c r="CG30" s="633"/>
      <c r="CH30" s="633"/>
      <c r="CI30" s="633"/>
      <c r="CJ30" s="633"/>
      <c r="CK30" s="633"/>
      <c r="CL30" s="633"/>
      <c r="CM30" s="633"/>
      <c r="CN30" s="633"/>
      <c r="CO30" s="633"/>
      <c r="CP30" s="633"/>
      <c r="CQ30" s="634"/>
      <c r="CR30" s="635">
        <v>726332</v>
      </c>
      <c r="CS30" s="636"/>
      <c r="CT30" s="636"/>
      <c r="CU30" s="636"/>
      <c r="CV30" s="636"/>
      <c r="CW30" s="636"/>
      <c r="CX30" s="636"/>
      <c r="CY30" s="637"/>
      <c r="CZ30" s="638">
        <v>5.5</v>
      </c>
      <c r="DA30" s="647"/>
      <c r="DB30" s="647"/>
      <c r="DC30" s="648"/>
      <c r="DD30" s="641">
        <v>688034</v>
      </c>
      <c r="DE30" s="636"/>
      <c r="DF30" s="636"/>
      <c r="DG30" s="636"/>
      <c r="DH30" s="636"/>
      <c r="DI30" s="636"/>
      <c r="DJ30" s="636"/>
      <c r="DK30" s="637"/>
      <c r="DL30" s="641">
        <v>688034</v>
      </c>
      <c r="DM30" s="636"/>
      <c r="DN30" s="636"/>
      <c r="DO30" s="636"/>
      <c r="DP30" s="636"/>
      <c r="DQ30" s="636"/>
      <c r="DR30" s="636"/>
      <c r="DS30" s="636"/>
      <c r="DT30" s="636"/>
      <c r="DU30" s="636"/>
      <c r="DV30" s="637"/>
      <c r="DW30" s="638">
        <v>10.3</v>
      </c>
      <c r="DX30" s="647"/>
      <c r="DY30" s="647"/>
      <c r="DZ30" s="647"/>
      <c r="EA30" s="647"/>
      <c r="EB30" s="647"/>
      <c r="EC30" s="666"/>
    </row>
    <row r="31" spans="2:133" ht="11.25" customHeight="1" x14ac:dyDescent="0.2">
      <c r="B31" s="632" t="s">
        <v>267</v>
      </c>
      <c r="C31" s="633"/>
      <c r="D31" s="633"/>
      <c r="E31" s="633"/>
      <c r="F31" s="633"/>
      <c r="G31" s="633"/>
      <c r="H31" s="633"/>
      <c r="I31" s="633"/>
      <c r="J31" s="633"/>
      <c r="K31" s="633"/>
      <c r="L31" s="633"/>
      <c r="M31" s="633"/>
      <c r="N31" s="633"/>
      <c r="O31" s="633"/>
      <c r="P31" s="633"/>
      <c r="Q31" s="634"/>
      <c r="R31" s="635">
        <v>14528</v>
      </c>
      <c r="S31" s="636"/>
      <c r="T31" s="636"/>
      <c r="U31" s="636"/>
      <c r="V31" s="636"/>
      <c r="W31" s="636"/>
      <c r="X31" s="636"/>
      <c r="Y31" s="637"/>
      <c r="Z31" s="661">
        <v>0.1</v>
      </c>
      <c r="AA31" s="661"/>
      <c r="AB31" s="661"/>
      <c r="AC31" s="661"/>
      <c r="AD31" s="662" t="s">
        <v>111</v>
      </c>
      <c r="AE31" s="662"/>
      <c r="AF31" s="662"/>
      <c r="AG31" s="662"/>
      <c r="AH31" s="662"/>
      <c r="AI31" s="662"/>
      <c r="AJ31" s="662"/>
      <c r="AK31" s="662"/>
      <c r="AL31" s="638" t="s">
        <v>111</v>
      </c>
      <c r="AM31" s="639"/>
      <c r="AN31" s="639"/>
      <c r="AO31" s="663"/>
      <c r="AP31" s="702" t="s">
        <v>268</v>
      </c>
      <c r="AQ31" s="703"/>
      <c r="AR31" s="703"/>
      <c r="AS31" s="703"/>
      <c r="AT31" s="704" t="s">
        <v>269</v>
      </c>
      <c r="AU31" s="199"/>
      <c r="AV31" s="199"/>
      <c r="AW31" s="199"/>
      <c r="AX31" s="685" t="s">
        <v>154</v>
      </c>
      <c r="AY31" s="686"/>
      <c r="AZ31" s="686"/>
      <c r="BA31" s="686"/>
      <c r="BB31" s="686"/>
      <c r="BC31" s="686"/>
      <c r="BD31" s="686"/>
      <c r="BE31" s="686"/>
      <c r="BF31" s="687"/>
      <c r="BG31" s="695">
        <v>99</v>
      </c>
      <c r="BH31" s="696"/>
      <c r="BI31" s="696"/>
      <c r="BJ31" s="696"/>
      <c r="BK31" s="696"/>
      <c r="BL31" s="696"/>
      <c r="BM31" s="697">
        <v>97</v>
      </c>
      <c r="BN31" s="696"/>
      <c r="BO31" s="696"/>
      <c r="BP31" s="696"/>
      <c r="BQ31" s="698"/>
      <c r="BR31" s="695">
        <v>98.5</v>
      </c>
      <c r="BS31" s="696"/>
      <c r="BT31" s="696"/>
      <c r="BU31" s="696"/>
      <c r="BV31" s="696"/>
      <c r="BW31" s="696"/>
      <c r="BX31" s="697">
        <v>96.3</v>
      </c>
      <c r="BY31" s="696"/>
      <c r="BZ31" s="696"/>
      <c r="CA31" s="696"/>
      <c r="CB31" s="698"/>
      <c r="CD31" s="657"/>
      <c r="CE31" s="658"/>
      <c r="CF31" s="632" t="s">
        <v>270</v>
      </c>
      <c r="CG31" s="633"/>
      <c r="CH31" s="633"/>
      <c r="CI31" s="633"/>
      <c r="CJ31" s="633"/>
      <c r="CK31" s="633"/>
      <c r="CL31" s="633"/>
      <c r="CM31" s="633"/>
      <c r="CN31" s="633"/>
      <c r="CO31" s="633"/>
      <c r="CP31" s="633"/>
      <c r="CQ31" s="634"/>
      <c r="CR31" s="635">
        <v>39456</v>
      </c>
      <c r="CS31" s="645"/>
      <c r="CT31" s="645"/>
      <c r="CU31" s="645"/>
      <c r="CV31" s="645"/>
      <c r="CW31" s="645"/>
      <c r="CX31" s="645"/>
      <c r="CY31" s="646"/>
      <c r="CZ31" s="638">
        <v>0.3</v>
      </c>
      <c r="DA31" s="647"/>
      <c r="DB31" s="647"/>
      <c r="DC31" s="648"/>
      <c r="DD31" s="641">
        <v>31370</v>
      </c>
      <c r="DE31" s="645"/>
      <c r="DF31" s="645"/>
      <c r="DG31" s="645"/>
      <c r="DH31" s="645"/>
      <c r="DI31" s="645"/>
      <c r="DJ31" s="645"/>
      <c r="DK31" s="646"/>
      <c r="DL31" s="641">
        <v>31370</v>
      </c>
      <c r="DM31" s="645"/>
      <c r="DN31" s="645"/>
      <c r="DO31" s="645"/>
      <c r="DP31" s="645"/>
      <c r="DQ31" s="645"/>
      <c r="DR31" s="645"/>
      <c r="DS31" s="645"/>
      <c r="DT31" s="645"/>
      <c r="DU31" s="645"/>
      <c r="DV31" s="646"/>
      <c r="DW31" s="638">
        <v>0.5</v>
      </c>
      <c r="DX31" s="647"/>
      <c r="DY31" s="647"/>
      <c r="DZ31" s="647"/>
      <c r="EA31" s="647"/>
      <c r="EB31" s="647"/>
      <c r="EC31" s="666"/>
    </row>
    <row r="32" spans="2:133" ht="11.25" customHeight="1" x14ac:dyDescent="0.2">
      <c r="B32" s="632" t="s">
        <v>271</v>
      </c>
      <c r="C32" s="633"/>
      <c r="D32" s="633"/>
      <c r="E32" s="633"/>
      <c r="F32" s="633"/>
      <c r="G32" s="633"/>
      <c r="H32" s="633"/>
      <c r="I32" s="633"/>
      <c r="J32" s="633"/>
      <c r="K32" s="633"/>
      <c r="L32" s="633"/>
      <c r="M32" s="633"/>
      <c r="N32" s="633"/>
      <c r="O32" s="633"/>
      <c r="P32" s="633"/>
      <c r="Q32" s="634"/>
      <c r="R32" s="635">
        <v>3622172</v>
      </c>
      <c r="S32" s="636"/>
      <c r="T32" s="636"/>
      <c r="U32" s="636"/>
      <c r="V32" s="636"/>
      <c r="W32" s="636"/>
      <c r="X32" s="636"/>
      <c r="Y32" s="637"/>
      <c r="Z32" s="661">
        <v>26.4</v>
      </c>
      <c r="AA32" s="661"/>
      <c r="AB32" s="661"/>
      <c r="AC32" s="661"/>
      <c r="AD32" s="662" t="s">
        <v>196</v>
      </c>
      <c r="AE32" s="662"/>
      <c r="AF32" s="662"/>
      <c r="AG32" s="662"/>
      <c r="AH32" s="662"/>
      <c r="AI32" s="662"/>
      <c r="AJ32" s="662"/>
      <c r="AK32" s="662"/>
      <c r="AL32" s="638" t="s">
        <v>111</v>
      </c>
      <c r="AM32" s="639"/>
      <c r="AN32" s="639"/>
      <c r="AO32" s="663"/>
      <c r="AP32" s="672"/>
      <c r="AQ32" s="673"/>
      <c r="AR32" s="673"/>
      <c r="AS32" s="673"/>
      <c r="AT32" s="705"/>
      <c r="AU32" s="195" t="s">
        <v>272</v>
      </c>
      <c r="AX32" s="632" t="s">
        <v>273</v>
      </c>
      <c r="AY32" s="633"/>
      <c r="AZ32" s="633"/>
      <c r="BA32" s="633"/>
      <c r="BB32" s="633"/>
      <c r="BC32" s="633"/>
      <c r="BD32" s="633"/>
      <c r="BE32" s="633"/>
      <c r="BF32" s="634"/>
      <c r="BG32" s="699">
        <v>99.1</v>
      </c>
      <c r="BH32" s="645"/>
      <c r="BI32" s="645"/>
      <c r="BJ32" s="645"/>
      <c r="BK32" s="645"/>
      <c r="BL32" s="645"/>
      <c r="BM32" s="639">
        <v>97.3</v>
      </c>
      <c r="BN32" s="645"/>
      <c r="BO32" s="645"/>
      <c r="BP32" s="645"/>
      <c r="BQ32" s="670"/>
      <c r="BR32" s="699">
        <v>98.7</v>
      </c>
      <c r="BS32" s="645"/>
      <c r="BT32" s="645"/>
      <c r="BU32" s="645"/>
      <c r="BV32" s="645"/>
      <c r="BW32" s="645"/>
      <c r="BX32" s="639">
        <v>96.9</v>
      </c>
      <c r="BY32" s="645"/>
      <c r="BZ32" s="645"/>
      <c r="CA32" s="645"/>
      <c r="CB32" s="670"/>
      <c r="CD32" s="659"/>
      <c r="CE32" s="660"/>
      <c r="CF32" s="632" t="s">
        <v>274</v>
      </c>
      <c r="CG32" s="633"/>
      <c r="CH32" s="633"/>
      <c r="CI32" s="633"/>
      <c r="CJ32" s="633"/>
      <c r="CK32" s="633"/>
      <c r="CL32" s="633"/>
      <c r="CM32" s="633"/>
      <c r="CN32" s="633"/>
      <c r="CO32" s="633"/>
      <c r="CP32" s="633"/>
      <c r="CQ32" s="634"/>
      <c r="CR32" s="635" t="s">
        <v>111</v>
      </c>
      <c r="CS32" s="636"/>
      <c r="CT32" s="636"/>
      <c r="CU32" s="636"/>
      <c r="CV32" s="636"/>
      <c r="CW32" s="636"/>
      <c r="CX32" s="636"/>
      <c r="CY32" s="637"/>
      <c r="CZ32" s="638" t="s">
        <v>111</v>
      </c>
      <c r="DA32" s="647"/>
      <c r="DB32" s="647"/>
      <c r="DC32" s="648"/>
      <c r="DD32" s="641" t="s">
        <v>196</v>
      </c>
      <c r="DE32" s="636"/>
      <c r="DF32" s="636"/>
      <c r="DG32" s="636"/>
      <c r="DH32" s="636"/>
      <c r="DI32" s="636"/>
      <c r="DJ32" s="636"/>
      <c r="DK32" s="637"/>
      <c r="DL32" s="641" t="s">
        <v>111</v>
      </c>
      <c r="DM32" s="636"/>
      <c r="DN32" s="636"/>
      <c r="DO32" s="636"/>
      <c r="DP32" s="636"/>
      <c r="DQ32" s="636"/>
      <c r="DR32" s="636"/>
      <c r="DS32" s="636"/>
      <c r="DT32" s="636"/>
      <c r="DU32" s="636"/>
      <c r="DV32" s="637"/>
      <c r="DW32" s="638" t="s">
        <v>111</v>
      </c>
      <c r="DX32" s="647"/>
      <c r="DY32" s="647"/>
      <c r="DZ32" s="647"/>
      <c r="EA32" s="647"/>
      <c r="EB32" s="647"/>
      <c r="EC32" s="666"/>
    </row>
    <row r="33" spans="2:133" ht="11.25" customHeight="1" x14ac:dyDescent="0.2">
      <c r="B33" s="692" t="s">
        <v>275</v>
      </c>
      <c r="C33" s="693"/>
      <c r="D33" s="693"/>
      <c r="E33" s="693"/>
      <c r="F33" s="693"/>
      <c r="G33" s="693"/>
      <c r="H33" s="693"/>
      <c r="I33" s="693"/>
      <c r="J33" s="693"/>
      <c r="K33" s="693"/>
      <c r="L33" s="693"/>
      <c r="M33" s="693"/>
      <c r="N33" s="693"/>
      <c r="O33" s="693"/>
      <c r="P33" s="693"/>
      <c r="Q33" s="694"/>
      <c r="R33" s="635" t="s">
        <v>111</v>
      </c>
      <c r="S33" s="636"/>
      <c r="T33" s="636"/>
      <c r="U33" s="636"/>
      <c r="V33" s="636"/>
      <c r="W33" s="636"/>
      <c r="X33" s="636"/>
      <c r="Y33" s="637"/>
      <c r="Z33" s="661" t="s">
        <v>111</v>
      </c>
      <c r="AA33" s="661"/>
      <c r="AB33" s="661"/>
      <c r="AC33" s="661"/>
      <c r="AD33" s="662" t="s">
        <v>111</v>
      </c>
      <c r="AE33" s="662"/>
      <c r="AF33" s="662"/>
      <c r="AG33" s="662"/>
      <c r="AH33" s="662"/>
      <c r="AI33" s="662"/>
      <c r="AJ33" s="662"/>
      <c r="AK33" s="662"/>
      <c r="AL33" s="638" t="s">
        <v>208</v>
      </c>
      <c r="AM33" s="639"/>
      <c r="AN33" s="639"/>
      <c r="AO33" s="663"/>
      <c r="AP33" s="674"/>
      <c r="AQ33" s="675"/>
      <c r="AR33" s="675"/>
      <c r="AS33" s="675"/>
      <c r="AT33" s="706"/>
      <c r="AU33" s="200"/>
      <c r="AV33" s="200"/>
      <c r="AW33" s="200"/>
      <c r="AX33" s="612" t="s">
        <v>276</v>
      </c>
      <c r="AY33" s="613"/>
      <c r="AZ33" s="613"/>
      <c r="BA33" s="613"/>
      <c r="BB33" s="613"/>
      <c r="BC33" s="613"/>
      <c r="BD33" s="613"/>
      <c r="BE33" s="613"/>
      <c r="BF33" s="614"/>
      <c r="BG33" s="691">
        <v>98.8</v>
      </c>
      <c r="BH33" s="616"/>
      <c r="BI33" s="616"/>
      <c r="BJ33" s="616"/>
      <c r="BK33" s="616"/>
      <c r="BL33" s="616"/>
      <c r="BM33" s="653">
        <v>96.3</v>
      </c>
      <c r="BN33" s="616"/>
      <c r="BO33" s="616"/>
      <c r="BP33" s="616"/>
      <c r="BQ33" s="664"/>
      <c r="BR33" s="691">
        <v>97.9</v>
      </c>
      <c r="BS33" s="616"/>
      <c r="BT33" s="616"/>
      <c r="BU33" s="616"/>
      <c r="BV33" s="616"/>
      <c r="BW33" s="616"/>
      <c r="BX33" s="653">
        <v>95.2</v>
      </c>
      <c r="BY33" s="616"/>
      <c r="BZ33" s="616"/>
      <c r="CA33" s="616"/>
      <c r="CB33" s="664"/>
      <c r="CD33" s="632" t="s">
        <v>277</v>
      </c>
      <c r="CE33" s="633"/>
      <c r="CF33" s="633"/>
      <c r="CG33" s="633"/>
      <c r="CH33" s="633"/>
      <c r="CI33" s="633"/>
      <c r="CJ33" s="633"/>
      <c r="CK33" s="633"/>
      <c r="CL33" s="633"/>
      <c r="CM33" s="633"/>
      <c r="CN33" s="633"/>
      <c r="CO33" s="633"/>
      <c r="CP33" s="633"/>
      <c r="CQ33" s="634"/>
      <c r="CR33" s="635">
        <v>5510936</v>
      </c>
      <c r="CS33" s="645"/>
      <c r="CT33" s="645"/>
      <c r="CU33" s="645"/>
      <c r="CV33" s="645"/>
      <c r="CW33" s="645"/>
      <c r="CX33" s="645"/>
      <c r="CY33" s="646"/>
      <c r="CZ33" s="638">
        <v>42</v>
      </c>
      <c r="DA33" s="647"/>
      <c r="DB33" s="647"/>
      <c r="DC33" s="648"/>
      <c r="DD33" s="641">
        <v>4005811</v>
      </c>
      <c r="DE33" s="645"/>
      <c r="DF33" s="645"/>
      <c r="DG33" s="645"/>
      <c r="DH33" s="645"/>
      <c r="DI33" s="645"/>
      <c r="DJ33" s="645"/>
      <c r="DK33" s="646"/>
      <c r="DL33" s="641">
        <v>2590471</v>
      </c>
      <c r="DM33" s="645"/>
      <c r="DN33" s="645"/>
      <c r="DO33" s="645"/>
      <c r="DP33" s="645"/>
      <c r="DQ33" s="645"/>
      <c r="DR33" s="645"/>
      <c r="DS33" s="645"/>
      <c r="DT33" s="645"/>
      <c r="DU33" s="645"/>
      <c r="DV33" s="646"/>
      <c r="DW33" s="638">
        <v>39</v>
      </c>
      <c r="DX33" s="647"/>
      <c r="DY33" s="647"/>
      <c r="DZ33" s="647"/>
      <c r="EA33" s="647"/>
      <c r="EB33" s="647"/>
      <c r="EC33" s="666"/>
    </row>
    <row r="34" spans="2:133" ht="11.25" customHeight="1" x14ac:dyDescent="0.2">
      <c r="B34" s="632" t="s">
        <v>278</v>
      </c>
      <c r="C34" s="633"/>
      <c r="D34" s="633"/>
      <c r="E34" s="633"/>
      <c r="F34" s="633"/>
      <c r="G34" s="633"/>
      <c r="H34" s="633"/>
      <c r="I34" s="633"/>
      <c r="J34" s="633"/>
      <c r="K34" s="633"/>
      <c r="L34" s="633"/>
      <c r="M34" s="633"/>
      <c r="N34" s="633"/>
      <c r="O34" s="633"/>
      <c r="P34" s="633"/>
      <c r="Q34" s="634"/>
      <c r="R34" s="635">
        <v>1410168</v>
      </c>
      <c r="S34" s="636"/>
      <c r="T34" s="636"/>
      <c r="U34" s="636"/>
      <c r="V34" s="636"/>
      <c r="W34" s="636"/>
      <c r="X34" s="636"/>
      <c r="Y34" s="637"/>
      <c r="Z34" s="661">
        <v>10.3</v>
      </c>
      <c r="AA34" s="661"/>
      <c r="AB34" s="661"/>
      <c r="AC34" s="661"/>
      <c r="AD34" s="662" t="s">
        <v>118</v>
      </c>
      <c r="AE34" s="662"/>
      <c r="AF34" s="662"/>
      <c r="AG34" s="662"/>
      <c r="AH34" s="662"/>
      <c r="AI34" s="662"/>
      <c r="AJ34" s="662"/>
      <c r="AK34" s="662"/>
      <c r="AL34" s="638" t="s">
        <v>111</v>
      </c>
      <c r="AM34" s="639"/>
      <c r="AN34" s="639"/>
      <c r="AO34" s="663"/>
      <c r="AP34" s="201"/>
      <c r="AQ34" s="202"/>
      <c r="AS34" s="199"/>
      <c r="AT34" s="199"/>
      <c r="AU34" s="199"/>
      <c r="AV34" s="199"/>
      <c r="AW34" s="199"/>
      <c r="AX34" s="199"/>
      <c r="AY34" s="199"/>
      <c r="AZ34" s="199"/>
      <c r="BA34" s="199"/>
      <c r="BB34" s="199"/>
      <c r="BC34" s="199"/>
      <c r="BD34" s="199"/>
      <c r="BE34" s="199"/>
      <c r="BF34" s="199"/>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D34" s="632" t="s">
        <v>279</v>
      </c>
      <c r="CE34" s="633"/>
      <c r="CF34" s="633"/>
      <c r="CG34" s="633"/>
      <c r="CH34" s="633"/>
      <c r="CI34" s="633"/>
      <c r="CJ34" s="633"/>
      <c r="CK34" s="633"/>
      <c r="CL34" s="633"/>
      <c r="CM34" s="633"/>
      <c r="CN34" s="633"/>
      <c r="CO34" s="633"/>
      <c r="CP34" s="633"/>
      <c r="CQ34" s="634"/>
      <c r="CR34" s="635">
        <v>1965864</v>
      </c>
      <c r="CS34" s="636"/>
      <c r="CT34" s="636"/>
      <c r="CU34" s="636"/>
      <c r="CV34" s="636"/>
      <c r="CW34" s="636"/>
      <c r="CX34" s="636"/>
      <c r="CY34" s="637"/>
      <c r="CZ34" s="638">
        <v>15</v>
      </c>
      <c r="DA34" s="647"/>
      <c r="DB34" s="647"/>
      <c r="DC34" s="648"/>
      <c r="DD34" s="641">
        <v>1203224</v>
      </c>
      <c r="DE34" s="636"/>
      <c r="DF34" s="636"/>
      <c r="DG34" s="636"/>
      <c r="DH34" s="636"/>
      <c r="DI34" s="636"/>
      <c r="DJ34" s="636"/>
      <c r="DK34" s="637"/>
      <c r="DL34" s="641">
        <v>1172698</v>
      </c>
      <c r="DM34" s="636"/>
      <c r="DN34" s="636"/>
      <c r="DO34" s="636"/>
      <c r="DP34" s="636"/>
      <c r="DQ34" s="636"/>
      <c r="DR34" s="636"/>
      <c r="DS34" s="636"/>
      <c r="DT34" s="636"/>
      <c r="DU34" s="636"/>
      <c r="DV34" s="637"/>
      <c r="DW34" s="638">
        <v>17.600000000000001</v>
      </c>
      <c r="DX34" s="647"/>
      <c r="DY34" s="647"/>
      <c r="DZ34" s="647"/>
      <c r="EA34" s="647"/>
      <c r="EB34" s="647"/>
      <c r="EC34" s="666"/>
    </row>
    <row r="35" spans="2:133" ht="11.25" customHeight="1" x14ac:dyDescent="0.2">
      <c r="B35" s="632" t="s">
        <v>280</v>
      </c>
      <c r="C35" s="633"/>
      <c r="D35" s="633"/>
      <c r="E35" s="633"/>
      <c r="F35" s="633"/>
      <c r="G35" s="633"/>
      <c r="H35" s="633"/>
      <c r="I35" s="633"/>
      <c r="J35" s="633"/>
      <c r="K35" s="633"/>
      <c r="L35" s="633"/>
      <c r="M35" s="633"/>
      <c r="N35" s="633"/>
      <c r="O35" s="633"/>
      <c r="P35" s="633"/>
      <c r="Q35" s="634"/>
      <c r="R35" s="635">
        <v>31578</v>
      </c>
      <c r="S35" s="636"/>
      <c r="T35" s="636"/>
      <c r="U35" s="636"/>
      <c r="V35" s="636"/>
      <c r="W35" s="636"/>
      <c r="X35" s="636"/>
      <c r="Y35" s="637"/>
      <c r="Z35" s="661">
        <v>0.2</v>
      </c>
      <c r="AA35" s="661"/>
      <c r="AB35" s="661"/>
      <c r="AC35" s="661"/>
      <c r="AD35" s="662">
        <v>3581</v>
      </c>
      <c r="AE35" s="662"/>
      <c r="AF35" s="662"/>
      <c r="AG35" s="662"/>
      <c r="AH35" s="662"/>
      <c r="AI35" s="662"/>
      <c r="AJ35" s="662"/>
      <c r="AK35" s="662"/>
      <c r="AL35" s="638">
        <v>0.1</v>
      </c>
      <c r="AM35" s="639"/>
      <c r="AN35" s="639"/>
      <c r="AO35" s="663"/>
      <c r="AP35" s="203"/>
      <c r="AQ35" s="688" t="s">
        <v>281</v>
      </c>
      <c r="AR35" s="689"/>
      <c r="AS35" s="689"/>
      <c r="AT35" s="689"/>
      <c r="AU35" s="689"/>
      <c r="AV35" s="689"/>
      <c r="AW35" s="689"/>
      <c r="AX35" s="689"/>
      <c r="AY35" s="689"/>
      <c r="AZ35" s="689"/>
      <c r="BA35" s="689"/>
      <c r="BB35" s="689"/>
      <c r="BC35" s="689"/>
      <c r="BD35" s="689"/>
      <c r="BE35" s="689"/>
      <c r="BF35" s="690"/>
      <c r="BG35" s="688" t="s">
        <v>282</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283</v>
      </c>
      <c r="CE35" s="633"/>
      <c r="CF35" s="633"/>
      <c r="CG35" s="633"/>
      <c r="CH35" s="633"/>
      <c r="CI35" s="633"/>
      <c r="CJ35" s="633"/>
      <c r="CK35" s="633"/>
      <c r="CL35" s="633"/>
      <c r="CM35" s="633"/>
      <c r="CN35" s="633"/>
      <c r="CO35" s="633"/>
      <c r="CP35" s="633"/>
      <c r="CQ35" s="634"/>
      <c r="CR35" s="635">
        <v>77339</v>
      </c>
      <c r="CS35" s="645"/>
      <c r="CT35" s="645"/>
      <c r="CU35" s="645"/>
      <c r="CV35" s="645"/>
      <c r="CW35" s="645"/>
      <c r="CX35" s="645"/>
      <c r="CY35" s="646"/>
      <c r="CZ35" s="638">
        <v>0.6</v>
      </c>
      <c r="DA35" s="647"/>
      <c r="DB35" s="647"/>
      <c r="DC35" s="648"/>
      <c r="DD35" s="641">
        <v>49336</v>
      </c>
      <c r="DE35" s="645"/>
      <c r="DF35" s="645"/>
      <c r="DG35" s="645"/>
      <c r="DH35" s="645"/>
      <c r="DI35" s="645"/>
      <c r="DJ35" s="645"/>
      <c r="DK35" s="646"/>
      <c r="DL35" s="641">
        <v>49336</v>
      </c>
      <c r="DM35" s="645"/>
      <c r="DN35" s="645"/>
      <c r="DO35" s="645"/>
      <c r="DP35" s="645"/>
      <c r="DQ35" s="645"/>
      <c r="DR35" s="645"/>
      <c r="DS35" s="645"/>
      <c r="DT35" s="645"/>
      <c r="DU35" s="645"/>
      <c r="DV35" s="646"/>
      <c r="DW35" s="638">
        <v>0.7</v>
      </c>
      <c r="DX35" s="647"/>
      <c r="DY35" s="647"/>
      <c r="DZ35" s="647"/>
      <c r="EA35" s="647"/>
      <c r="EB35" s="647"/>
      <c r="EC35" s="666"/>
    </row>
    <row r="36" spans="2:133" ht="11.25" customHeight="1" x14ac:dyDescent="0.2">
      <c r="B36" s="632" t="s">
        <v>284</v>
      </c>
      <c r="C36" s="633"/>
      <c r="D36" s="633"/>
      <c r="E36" s="633"/>
      <c r="F36" s="633"/>
      <c r="G36" s="633"/>
      <c r="H36" s="633"/>
      <c r="I36" s="633"/>
      <c r="J36" s="633"/>
      <c r="K36" s="633"/>
      <c r="L36" s="633"/>
      <c r="M36" s="633"/>
      <c r="N36" s="633"/>
      <c r="O36" s="633"/>
      <c r="P36" s="633"/>
      <c r="Q36" s="634"/>
      <c r="R36" s="635">
        <v>170268</v>
      </c>
      <c r="S36" s="636"/>
      <c r="T36" s="636"/>
      <c r="U36" s="636"/>
      <c r="V36" s="636"/>
      <c r="W36" s="636"/>
      <c r="X36" s="636"/>
      <c r="Y36" s="637"/>
      <c r="Z36" s="661">
        <v>1.2</v>
      </c>
      <c r="AA36" s="661"/>
      <c r="AB36" s="661"/>
      <c r="AC36" s="661"/>
      <c r="AD36" s="662" t="s">
        <v>111</v>
      </c>
      <c r="AE36" s="662"/>
      <c r="AF36" s="662"/>
      <c r="AG36" s="662"/>
      <c r="AH36" s="662"/>
      <c r="AI36" s="662"/>
      <c r="AJ36" s="662"/>
      <c r="AK36" s="662"/>
      <c r="AL36" s="638" t="s">
        <v>111</v>
      </c>
      <c r="AM36" s="639"/>
      <c r="AN36" s="639"/>
      <c r="AO36" s="663"/>
      <c r="AP36" s="203"/>
      <c r="AQ36" s="679" t="s">
        <v>285</v>
      </c>
      <c r="AR36" s="680"/>
      <c r="AS36" s="680"/>
      <c r="AT36" s="680"/>
      <c r="AU36" s="680"/>
      <c r="AV36" s="680"/>
      <c r="AW36" s="680"/>
      <c r="AX36" s="680"/>
      <c r="AY36" s="681"/>
      <c r="AZ36" s="682">
        <v>1237008</v>
      </c>
      <c r="BA36" s="683"/>
      <c r="BB36" s="683"/>
      <c r="BC36" s="683"/>
      <c r="BD36" s="683"/>
      <c r="BE36" s="683"/>
      <c r="BF36" s="684"/>
      <c r="BG36" s="685" t="s">
        <v>286</v>
      </c>
      <c r="BH36" s="686"/>
      <c r="BI36" s="686"/>
      <c r="BJ36" s="686"/>
      <c r="BK36" s="686"/>
      <c r="BL36" s="686"/>
      <c r="BM36" s="686"/>
      <c r="BN36" s="686"/>
      <c r="BO36" s="686"/>
      <c r="BP36" s="686"/>
      <c r="BQ36" s="686"/>
      <c r="BR36" s="686"/>
      <c r="BS36" s="686"/>
      <c r="BT36" s="686"/>
      <c r="BU36" s="687"/>
      <c r="BV36" s="682">
        <v>217771</v>
      </c>
      <c r="BW36" s="683"/>
      <c r="BX36" s="683"/>
      <c r="BY36" s="683"/>
      <c r="BZ36" s="683"/>
      <c r="CA36" s="683"/>
      <c r="CB36" s="684"/>
      <c r="CD36" s="632" t="s">
        <v>287</v>
      </c>
      <c r="CE36" s="633"/>
      <c r="CF36" s="633"/>
      <c r="CG36" s="633"/>
      <c r="CH36" s="633"/>
      <c r="CI36" s="633"/>
      <c r="CJ36" s="633"/>
      <c r="CK36" s="633"/>
      <c r="CL36" s="633"/>
      <c r="CM36" s="633"/>
      <c r="CN36" s="633"/>
      <c r="CO36" s="633"/>
      <c r="CP36" s="633"/>
      <c r="CQ36" s="634"/>
      <c r="CR36" s="635">
        <v>1034025</v>
      </c>
      <c r="CS36" s="636"/>
      <c r="CT36" s="636"/>
      <c r="CU36" s="636"/>
      <c r="CV36" s="636"/>
      <c r="CW36" s="636"/>
      <c r="CX36" s="636"/>
      <c r="CY36" s="637"/>
      <c r="CZ36" s="638">
        <v>7.9</v>
      </c>
      <c r="DA36" s="647"/>
      <c r="DB36" s="647"/>
      <c r="DC36" s="648"/>
      <c r="DD36" s="641">
        <v>724589</v>
      </c>
      <c r="DE36" s="636"/>
      <c r="DF36" s="636"/>
      <c r="DG36" s="636"/>
      <c r="DH36" s="636"/>
      <c r="DI36" s="636"/>
      <c r="DJ36" s="636"/>
      <c r="DK36" s="637"/>
      <c r="DL36" s="641">
        <v>582576</v>
      </c>
      <c r="DM36" s="636"/>
      <c r="DN36" s="636"/>
      <c r="DO36" s="636"/>
      <c r="DP36" s="636"/>
      <c r="DQ36" s="636"/>
      <c r="DR36" s="636"/>
      <c r="DS36" s="636"/>
      <c r="DT36" s="636"/>
      <c r="DU36" s="636"/>
      <c r="DV36" s="637"/>
      <c r="DW36" s="638">
        <v>8.8000000000000007</v>
      </c>
      <c r="DX36" s="647"/>
      <c r="DY36" s="647"/>
      <c r="DZ36" s="647"/>
      <c r="EA36" s="647"/>
      <c r="EB36" s="647"/>
      <c r="EC36" s="666"/>
    </row>
    <row r="37" spans="2:133" ht="11.25" customHeight="1" x14ac:dyDescent="0.2">
      <c r="B37" s="632" t="s">
        <v>288</v>
      </c>
      <c r="C37" s="633"/>
      <c r="D37" s="633"/>
      <c r="E37" s="633"/>
      <c r="F37" s="633"/>
      <c r="G37" s="633"/>
      <c r="H37" s="633"/>
      <c r="I37" s="633"/>
      <c r="J37" s="633"/>
      <c r="K37" s="633"/>
      <c r="L37" s="633"/>
      <c r="M37" s="633"/>
      <c r="N37" s="633"/>
      <c r="O37" s="633"/>
      <c r="P37" s="633"/>
      <c r="Q37" s="634"/>
      <c r="R37" s="635">
        <v>396911</v>
      </c>
      <c r="S37" s="636"/>
      <c r="T37" s="636"/>
      <c r="U37" s="636"/>
      <c r="V37" s="636"/>
      <c r="W37" s="636"/>
      <c r="X37" s="636"/>
      <c r="Y37" s="637"/>
      <c r="Z37" s="661">
        <v>2.9</v>
      </c>
      <c r="AA37" s="661"/>
      <c r="AB37" s="661"/>
      <c r="AC37" s="661"/>
      <c r="AD37" s="662" t="s">
        <v>111</v>
      </c>
      <c r="AE37" s="662"/>
      <c r="AF37" s="662"/>
      <c r="AG37" s="662"/>
      <c r="AH37" s="662"/>
      <c r="AI37" s="662"/>
      <c r="AJ37" s="662"/>
      <c r="AK37" s="662"/>
      <c r="AL37" s="638" t="s">
        <v>111</v>
      </c>
      <c r="AM37" s="639"/>
      <c r="AN37" s="639"/>
      <c r="AO37" s="663"/>
      <c r="AQ37" s="667" t="s">
        <v>289</v>
      </c>
      <c r="AR37" s="668"/>
      <c r="AS37" s="668"/>
      <c r="AT37" s="668"/>
      <c r="AU37" s="668"/>
      <c r="AV37" s="668"/>
      <c r="AW37" s="668"/>
      <c r="AX37" s="668"/>
      <c r="AY37" s="669"/>
      <c r="AZ37" s="635">
        <v>187659</v>
      </c>
      <c r="BA37" s="636"/>
      <c r="BB37" s="636"/>
      <c r="BC37" s="636"/>
      <c r="BD37" s="645"/>
      <c r="BE37" s="645"/>
      <c r="BF37" s="670"/>
      <c r="BG37" s="632" t="s">
        <v>290</v>
      </c>
      <c r="BH37" s="633"/>
      <c r="BI37" s="633"/>
      <c r="BJ37" s="633"/>
      <c r="BK37" s="633"/>
      <c r="BL37" s="633"/>
      <c r="BM37" s="633"/>
      <c r="BN37" s="633"/>
      <c r="BO37" s="633"/>
      <c r="BP37" s="633"/>
      <c r="BQ37" s="633"/>
      <c r="BR37" s="633"/>
      <c r="BS37" s="633"/>
      <c r="BT37" s="633"/>
      <c r="BU37" s="634"/>
      <c r="BV37" s="635">
        <v>181208</v>
      </c>
      <c r="BW37" s="636"/>
      <c r="BX37" s="636"/>
      <c r="BY37" s="636"/>
      <c r="BZ37" s="636"/>
      <c r="CA37" s="636"/>
      <c r="CB37" s="671"/>
      <c r="CD37" s="632" t="s">
        <v>291</v>
      </c>
      <c r="CE37" s="633"/>
      <c r="CF37" s="633"/>
      <c r="CG37" s="633"/>
      <c r="CH37" s="633"/>
      <c r="CI37" s="633"/>
      <c r="CJ37" s="633"/>
      <c r="CK37" s="633"/>
      <c r="CL37" s="633"/>
      <c r="CM37" s="633"/>
      <c r="CN37" s="633"/>
      <c r="CO37" s="633"/>
      <c r="CP37" s="633"/>
      <c r="CQ37" s="634"/>
      <c r="CR37" s="635">
        <v>7614</v>
      </c>
      <c r="CS37" s="645"/>
      <c r="CT37" s="645"/>
      <c r="CU37" s="645"/>
      <c r="CV37" s="645"/>
      <c r="CW37" s="645"/>
      <c r="CX37" s="645"/>
      <c r="CY37" s="646"/>
      <c r="CZ37" s="638">
        <v>0.1</v>
      </c>
      <c r="DA37" s="647"/>
      <c r="DB37" s="647"/>
      <c r="DC37" s="648"/>
      <c r="DD37" s="641">
        <v>7614</v>
      </c>
      <c r="DE37" s="645"/>
      <c r="DF37" s="645"/>
      <c r="DG37" s="645"/>
      <c r="DH37" s="645"/>
      <c r="DI37" s="645"/>
      <c r="DJ37" s="645"/>
      <c r="DK37" s="646"/>
      <c r="DL37" s="641">
        <v>7494</v>
      </c>
      <c r="DM37" s="645"/>
      <c r="DN37" s="645"/>
      <c r="DO37" s="645"/>
      <c r="DP37" s="645"/>
      <c r="DQ37" s="645"/>
      <c r="DR37" s="645"/>
      <c r="DS37" s="645"/>
      <c r="DT37" s="645"/>
      <c r="DU37" s="645"/>
      <c r="DV37" s="646"/>
      <c r="DW37" s="638">
        <v>0.1</v>
      </c>
      <c r="DX37" s="647"/>
      <c r="DY37" s="647"/>
      <c r="DZ37" s="647"/>
      <c r="EA37" s="647"/>
      <c r="EB37" s="647"/>
      <c r="EC37" s="666"/>
    </row>
    <row r="38" spans="2:133" ht="11.25" customHeight="1" x14ac:dyDescent="0.2">
      <c r="B38" s="632" t="s">
        <v>292</v>
      </c>
      <c r="C38" s="633"/>
      <c r="D38" s="633"/>
      <c r="E38" s="633"/>
      <c r="F38" s="633"/>
      <c r="G38" s="633"/>
      <c r="H38" s="633"/>
      <c r="I38" s="633"/>
      <c r="J38" s="633"/>
      <c r="K38" s="633"/>
      <c r="L38" s="633"/>
      <c r="M38" s="633"/>
      <c r="N38" s="633"/>
      <c r="O38" s="633"/>
      <c r="P38" s="633"/>
      <c r="Q38" s="634"/>
      <c r="R38" s="635">
        <v>433811</v>
      </c>
      <c r="S38" s="636"/>
      <c r="T38" s="636"/>
      <c r="U38" s="636"/>
      <c r="V38" s="636"/>
      <c r="W38" s="636"/>
      <c r="X38" s="636"/>
      <c r="Y38" s="637"/>
      <c r="Z38" s="661">
        <v>3.2</v>
      </c>
      <c r="AA38" s="661"/>
      <c r="AB38" s="661"/>
      <c r="AC38" s="661"/>
      <c r="AD38" s="662" t="s">
        <v>111</v>
      </c>
      <c r="AE38" s="662"/>
      <c r="AF38" s="662"/>
      <c r="AG38" s="662"/>
      <c r="AH38" s="662"/>
      <c r="AI38" s="662"/>
      <c r="AJ38" s="662"/>
      <c r="AK38" s="662"/>
      <c r="AL38" s="638" t="s">
        <v>111</v>
      </c>
      <c r="AM38" s="639"/>
      <c r="AN38" s="639"/>
      <c r="AO38" s="663"/>
      <c r="AQ38" s="667" t="s">
        <v>293</v>
      </c>
      <c r="AR38" s="668"/>
      <c r="AS38" s="668"/>
      <c r="AT38" s="668"/>
      <c r="AU38" s="668"/>
      <c r="AV38" s="668"/>
      <c r="AW38" s="668"/>
      <c r="AX38" s="668"/>
      <c r="AY38" s="669"/>
      <c r="AZ38" s="635">
        <v>24557</v>
      </c>
      <c r="BA38" s="636"/>
      <c r="BB38" s="636"/>
      <c r="BC38" s="636"/>
      <c r="BD38" s="645"/>
      <c r="BE38" s="645"/>
      <c r="BF38" s="670"/>
      <c r="BG38" s="632" t="s">
        <v>294</v>
      </c>
      <c r="BH38" s="633"/>
      <c r="BI38" s="633"/>
      <c r="BJ38" s="633"/>
      <c r="BK38" s="633"/>
      <c r="BL38" s="633"/>
      <c r="BM38" s="633"/>
      <c r="BN38" s="633"/>
      <c r="BO38" s="633"/>
      <c r="BP38" s="633"/>
      <c r="BQ38" s="633"/>
      <c r="BR38" s="633"/>
      <c r="BS38" s="633"/>
      <c r="BT38" s="633"/>
      <c r="BU38" s="634"/>
      <c r="BV38" s="635">
        <v>3355</v>
      </c>
      <c r="BW38" s="636"/>
      <c r="BX38" s="636"/>
      <c r="BY38" s="636"/>
      <c r="BZ38" s="636"/>
      <c r="CA38" s="636"/>
      <c r="CB38" s="671"/>
      <c r="CD38" s="632" t="s">
        <v>295</v>
      </c>
      <c r="CE38" s="633"/>
      <c r="CF38" s="633"/>
      <c r="CG38" s="633"/>
      <c r="CH38" s="633"/>
      <c r="CI38" s="633"/>
      <c r="CJ38" s="633"/>
      <c r="CK38" s="633"/>
      <c r="CL38" s="633"/>
      <c r="CM38" s="633"/>
      <c r="CN38" s="633"/>
      <c r="CO38" s="633"/>
      <c r="CP38" s="633"/>
      <c r="CQ38" s="634"/>
      <c r="CR38" s="635">
        <v>1212451</v>
      </c>
      <c r="CS38" s="636"/>
      <c r="CT38" s="636"/>
      <c r="CU38" s="636"/>
      <c r="CV38" s="636"/>
      <c r="CW38" s="636"/>
      <c r="CX38" s="636"/>
      <c r="CY38" s="637"/>
      <c r="CZ38" s="638">
        <v>9.1999999999999993</v>
      </c>
      <c r="DA38" s="647"/>
      <c r="DB38" s="647"/>
      <c r="DC38" s="648"/>
      <c r="DD38" s="641">
        <v>1007569</v>
      </c>
      <c r="DE38" s="636"/>
      <c r="DF38" s="636"/>
      <c r="DG38" s="636"/>
      <c r="DH38" s="636"/>
      <c r="DI38" s="636"/>
      <c r="DJ38" s="636"/>
      <c r="DK38" s="637"/>
      <c r="DL38" s="641">
        <v>783861</v>
      </c>
      <c r="DM38" s="636"/>
      <c r="DN38" s="636"/>
      <c r="DO38" s="636"/>
      <c r="DP38" s="636"/>
      <c r="DQ38" s="636"/>
      <c r="DR38" s="636"/>
      <c r="DS38" s="636"/>
      <c r="DT38" s="636"/>
      <c r="DU38" s="636"/>
      <c r="DV38" s="637"/>
      <c r="DW38" s="638">
        <v>11.8</v>
      </c>
      <c r="DX38" s="647"/>
      <c r="DY38" s="647"/>
      <c r="DZ38" s="647"/>
      <c r="EA38" s="647"/>
      <c r="EB38" s="647"/>
      <c r="EC38" s="666"/>
    </row>
    <row r="39" spans="2:133" ht="11.25" customHeight="1" x14ac:dyDescent="0.2">
      <c r="B39" s="632" t="s">
        <v>296</v>
      </c>
      <c r="C39" s="633"/>
      <c r="D39" s="633"/>
      <c r="E39" s="633"/>
      <c r="F39" s="633"/>
      <c r="G39" s="633"/>
      <c r="H39" s="633"/>
      <c r="I39" s="633"/>
      <c r="J39" s="633"/>
      <c r="K39" s="633"/>
      <c r="L39" s="633"/>
      <c r="M39" s="633"/>
      <c r="N39" s="633"/>
      <c r="O39" s="633"/>
      <c r="P39" s="633"/>
      <c r="Q39" s="634"/>
      <c r="R39" s="635">
        <v>255387</v>
      </c>
      <c r="S39" s="636"/>
      <c r="T39" s="636"/>
      <c r="U39" s="636"/>
      <c r="V39" s="636"/>
      <c r="W39" s="636"/>
      <c r="X39" s="636"/>
      <c r="Y39" s="637"/>
      <c r="Z39" s="661">
        <v>1.9</v>
      </c>
      <c r="AA39" s="661"/>
      <c r="AB39" s="661"/>
      <c r="AC39" s="661"/>
      <c r="AD39" s="662">
        <v>5972</v>
      </c>
      <c r="AE39" s="662"/>
      <c r="AF39" s="662"/>
      <c r="AG39" s="662"/>
      <c r="AH39" s="662"/>
      <c r="AI39" s="662"/>
      <c r="AJ39" s="662"/>
      <c r="AK39" s="662"/>
      <c r="AL39" s="638">
        <v>0.1</v>
      </c>
      <c r="AM39" s="639"/>
      <c r="AN39" s="639"/>
      <c r="AO39" s="663"/>
      <c r="AQ39" s="667" t="s">
        <v>297</v>
      </c>
      <c r="AR39" s="668"/>
      <c r="AS39" s="668"/>
      <c r="AT39" s="668"/>
      <c r="AU39" s="668"/>
      <c r="AV39" s="668"/>
      <c r="AW39" s="668"/>
      <c r="AX39" s="668"/>
      <c r="AY39" s="669"/>
      <c r="AZ39" s="635" t="s">
        <v>111</v>
      </c>
      <c r="BA39" s="636"/>
      <c r="BB39" s="636"/>
      <c r="BC39" s="636"/>
      <c r="BD39" s="645"/>
      <c r="BE39" s="645"/>
      <c r="BF39" s="670"/>
      <c r="BG39" s="632" t="s">
        <v>298</v>
      </c>
      <c r="BH39" s="633"/>
      <c r="BI39" s="633"/>
      <c r="BJ39" s="633"/>
      <c r="BK39" s="633"/>
      <c r="BL39" s="633"/>
      <c r="BM39" s="633"/>
      <c r="BN39" s="633"/>
      <c r="BO39" s="633"/>
      <c r="BP39" s="633"/>
      <c r="BQ39" s="633"/>
      <c r="BR39" s="633"/>
      <c r="BS39" s="633"/>
      <c r="BT39" s="633"/>
      <c r="BU39" s="634"/>
      <c r="BV39" s="635">
        <v>5299</v>
      </c>
      <c r="BW39" s="636"/>
      <c r="BX39" s="636"/>
      <c r="BY39" s="636"/>
      <c r="BZ39" s="636"/>
      <c r="CA39" s="636"/>
      <c r="CB39" s="671"/>
      <c r="CD39" s="632" t="s">
        <v>299</v>
      </c>
      <c r="CE39" s="633"/>
      <c r="CF39" s="633"/>
      <c r="CG39" s="633"/>
      <c r="CH39" s="633"/>
      <c r="CI39" s="633"/>
      <c r="CJ39" s="633"/>
      <c r="CK39" s="633"/>
      <c r="CL39" s="633"/>
      <c r="CM39" s="633"/>
      <c r="CN39" s="633"/>
      <c r="CO39" s="633"/>
      <c r="CP39" s="633"/>
      <c r="CQ39" s="634"/>
      <c r="CR39" s="635">
        <v>1181757</v>
      </c>
      <c r="CS39" s="645"/>
      <c r="CT39" s="645"/>
      <c r="CU39" s="645"/>
      <c r="CV39" s="645"/>
      <c r="CW39" s="645"/>
      <c r="CX39" s="645"/>
      <c r="CY39" s="646"/>
      <c r="CZ39" s="638">
        <v>9</v>
      </c>
      <c r="DA39" s="647"/>
      <c r="DB39" s="647"/>
      <c r="DC39" s="648"/>
      <c r="DD39" s="641">
        <v>981593</v>
      </c>
      <c r="DE39" s="645"/>
      <c r="DF39" s="645"/>
      <c r="DG39" s="645"/>
      <c r="DH39" s="645"/>
      <c r="DI39" s="645"/>
      <c r="DJ39" s="645"/>
      <c r="DK39" s="646"/>
      <c r="DL39" s="641" t="s">
        <v>111</v>
      </c>
      <c r="DM39" s="645"/>
      <c r="DN39" s="645"/>
      <c r="DO39" s="645"/>
      <c r="DP39" s="645"/>
      <c r="DQ39" s="645"/>
      <c r="DR39" s="645"/>
      <c r="DS39" s="645"/>
      <c r="DT39" s="645"/>
      <c r="DU39" s="645"/>
      <c r="DV39" s="646"/>
      <c r="DW39" s="638" t="s">
        <v>111</v>
      </c>
      <c r="DX39" s="647"/>
      <c r="DY39" s="647"/>
      <c r="DZ39" s="647"/>
      <c r="EA39" s="647"/>
      <c r="EB39" s="647"/>
      <c r="EC39" s="666"/>
    </row>
    <row r="40" spans="2:133" ht="11.25" customHeight="1" x14ac:dyDescent="0.2">
      <c r="B40" s="632" t="s">
        <v>300</v>
      </c>
      <c r="C40" s="633"/>
      <c r="D40" s="633"/>
      <c r="E40" s="633"/>
      <c r="F40" s="633"/>
      <c r="G40" s="633"/>
      <c r="H40" s="633"/>
      <c r="I40" s="633"/>
      <c r="J40" s="633"/>
      <c r="K40" s="633"/>
      <c r="L40" s="633"/>
      <c r="M40" s="633"/>
      <c r="N40" s="633"/>
      <c r="O40" s="633"/>
      <c r="P40" s="633"/>
      <c r="Q40" s="634"/>
      <c r="R40" s="635">
        <v>572624</v>
      </c>
      <c r="S40" s="636"/>
      <c r="T40" s="636"/>
      <c r="U40" s="636"/>
      <c r="V40" s="636"/>
      <c r="W40" s="636"/>
      <c r="X40" s="636"/>
      <c r="Y40" s="637"/>
      <c r="Z40" s="661">
        <v>4.2</v>
      </c>
      <c r="AA40" s="661"/>
      <c r="AB40" s="661"/>
      <c r="AC40" s="661"/>
      <c r="AD40" s="662" t="s">
        <v>111</v>
      </c>
      <c r="AE40" s="662"/>
      <c r="AF40" s="662"/>
      <c r="AG40" s="662"/>
      <c r="AH40" s="662"/>
      <c r="AI40" s="662"/>
      <c r="AJ40" s="662"/>
      <c r="AK40" s="662"/>
      <c r="AL40" s="638" t="s">
        <v>111</v>
      </c>
      <c r="AM40" s="639"/>
      <c r="AN40" s="639"/>
      <c r="AO40" s="663"/>
      <c r="AQ40" s="667" t="s">
        <v>301</v>
      </c>
      <c r="AR40" s="668"/>
      <c r="AS40" s="668"/>
      <c r="AT40" s="668"/>
      <c r="AU40" s="668"/>
      <c r="AV40" s="668"/>
      <c r="AW40" s="668"/>
      <c r="AX40" s="668"/>
      <c r="AY40" s="669"/>
      <c r="AZ40" s="635" t="s">
        <v>111</v>
      </c>
      <c r="BA40" s="636"/>
      <c r="BB40" s="636"/>
      <c r="BC40" s="636"/>
      <c r="BD40" s="645"/>
      <c r="BE40" s="645"/>
      <c r="BF40" s="670"/>
      <c r="BG40" s="672" t="s">
        <v>302</v>
      </c>
      <c r="BH40" s="673"/>
      <c r="BI40" s="673"/>
      <c r="BJ40" s="673"/>
      <c r="BK40" s="673"/>
      <c r="BL40" s="204"/>
      <c r="BM40" s="633" t="s">
        <v>303</v>
      </c>
      <c r="BN40" s="633"/>
      <c r="BO40" s="633"/>
      <c r="BP40" s="633"/>
      <c r="BQ40" s="633"/>
      <c r="BR40" s="633"/>
      <c r="BS40" s="633"/>
      <c r="BT40" s="633"/>
      <c r="BU40" s="634"/>
      <c r="BV40" s="635">
        <v>93</v>
      </c>
      <c r="BW40" s="636"/>
      <c r="BX40" s="636"/>
      <c r="BY40" s="636"/>
      <c r="BZ40" s="636"/>
      <c r="CA40" s="636"/>
      <c r="CB40" s="671"/>
      <c r="CD40" s="632" t="s">
        <v>304</v>
      </c>
      <c r="CE40" s="633"/>
      <c r="CF40" s="633"/>
      <c r="CG40" s="633"/>
      <c r="CH40" s="633"/>
      <c r="CI40" s="633"/>
      <c r="CJ40" s="633"/>
      <c r="CK40" s="633"/>
      <c r="CL40" s="633"/>
      <c r="CM40" s="633"/>
      <c r="CN40" s="633"/>
      <c r="CO40" s="633"/>
      <c r="CP40" s="633"/>
      <c r="CQ40" s="634"/>
      <c r="CR40" s="635">
        <v>39500</v>
      </c>
      <c r="CS40" s="636"/>
      <c r="CT40" s="636"/>
      <c r="CU40" s="636"/>
      <c r="CV40" s="636"/>
      <c r="CW40" s="636"/>
      <c r="CX40" s="636"/>
      <c r="CY40" s="637"/>
      <c r="CZ40" s="638">
        <v>0.3</v>
      </c>
      <c r="DA40" s="647"/>
      <c r="DB40" s="647"/>
      <c r="DC40" s="648"/>
      <c r="DD40" s="641">
        <v>39500</v>
      </c>
      <c r="DE40" s="636"/>
      <c r="DF40" s="636"/>
      <c r="DG40" s="636"/>
      <c r="DH40" s="636"/>
      <c r="DI40" s="636"/>
      <c r="DJ40" s="636"/>
      <c r="DK40" s="637"/>
      <c r="DL40" s="641">
        <v>2000</v>
      </c>
      <c r="DM40" s="636"/>
      <c r="DN40" s="636"/>
      <c r="DO40" s="636"/>
      <c r="DP40" s="636"/>
      <c r="DQ40" s="636"/>
      <c r="DR40" s="636"/>
      <c r="DS40" s="636"/>
      <c r="DT40" s="636"/>
      <c r="DU40" s="636"/>
      <c r="DV40" s="637"/>
      <c r="DW40" s="638">
        <v>0</v>
      </c>
      <c r="DX40" s="647"/>
      <c r="DY40" s="647"/>
      <c r="DZ40" s="647"/>
      <c r="EA40" s="647"/>
      <c r="EB40" s="647"/>
      <c r="EC40" s="666"/>
    </row>
    <row r="41" spans="2:133" ht="11.25" customHeight="1" x14ac:dyDescent="0.2">
      <c r="B41" s="632" t="s">
        <v>305</v>
      </c>
      <c r="C41" s="633"/>
      <c r="D41" s="633"/>
      <c r="E41" s="633"/>
      <c r="F41" s="633"/>
      <c r="G41" s="633"/>
      <c r="H41" s="633"/>
      <c r="I41" s="633"/>
      <c r="J41" s="633"/>
      <c r="K41" s="633"/>
      <c r="L41" s="633"/>
      <c r="M41" s="633"/>
      <c r="N41" s="633"/>
      <c r="O41" s="633"/>
      <c r="P41" s="633"/>
      <c r="Q41" s="634"/>
      <c r="R41" s="635" t="s">
        <v>111</v>
      </c>
      <c r="S41" s="636"/>
      <c r="T41" s="636"/>
      <c r="U41" s="636"/>
      <c r="V41" s="636"/>
      <c r="W41" s="636"/>
      <c r="X41" s="636"/>
      <c r="Y41" s="637"/>
      <c r="Z41" s="661" t="s">
        <v>111</v>
      </c>
      <c r="AA41" s="661"/>
      <c r="AB41" s="661"/>
      <c r="AC41" s="661"/>
      <c r="AD41" s="662" t="s">
        <v>111</v>
      </c>
      <c r="AE41" s="662"/>
      <c r="AF41" s="662"/>
      <c r="AG41" s="662"/>
      <c r="AH41" s="662"/>
      <c r="AI41" s="662"/>
      <c r="AJ41" s="662"/>
      <c r="AK41" s="662"/>
      <c r="AL41" s="638" t="s">
        <v>111</v>
      </c>
      <c r="AM41" s="639"/>
      <c r="AN41" s="639"/>
      <c r="AO41" s="663"/>
      <c r="AQ41" s="667" t="s">
        <v>306</v>
      </c>
      <c r="AR41" s="668"/>
      <c r="AS41" s="668"/>
      <c r="AT41" s="668"/>
      <c r="AU41" s="668"/>
      <c r="AV41" s="668"/>
      <c r="AW41" s="668"/>
      <c r="AX41" s="668"/>
      <c r="AY41" s="669"/>
      <c r="AZ41" s="635">
        <v>269347</v>
      </c>
      <c r="BA41" s="636"/>
      <c r="BB41" s="636"/>
      <c r="BC41" s="636"/>
      <c r="BD41" s="645"/>
      <c r="BE41" s="645"/>
      <c r="BF41" s="670"/>
      <c r="BG41" s="672"/>
      <c r="BH41" s="673"/>
      <c r="BI41" s="673"/>
      <c r="BJ41" s="673"/>
      <c r="BK41" s="673"/>
      <c r="BL41" s="204"/>
      <c r="BM41" s="633" t="s">
        <v>307</v>
      </c>
      <c r="BN41" s="633"/>
      <c r="BO41" s="633"/>
      <c r="BP41" s="633"/>
      <c r="BQ41" s="633"/>
      <c r="BR41" s="633"/>
      <c r="BS41" s="633"/>
      <c r="BT41" s="633"/>
      <c r="BU41" s="634"/>
      <c r="BV41" s="635" t="s">
        <v>118</v>
      </c>
      <c r="BW41" s="636"/>
      <c r="BX41" s="636"/>
      <c r="BY41" s="636"/>
      <c r="BZ41" s="636"/>
      <c r="CA41" s="636"/>
      <c r="CB41" s="671"/>
      <c r="CD41" s="632" t="s">
        <v>308</v>
      </c>
      <c r="CE41" s="633"/>
      <c r="CF41" s="633"/>
      <c r="CG41" s="633"/>
      <c r="CH41" s="633"/>
      <c r="CI41" s="633"/>
      <c r="CJ41" s="633"/>
      <c r="CK41" s="633"/>
      <c r="CL41" s="633"/>
      <c r="CM41" s="633"/>
      <c r="CN41" s="633"/>
      <c r="CO41" s="633"/>
      <c r="CP41" s="633"/>
      <c r="CQ41" s="634"/>
      <c r="CR41" s="635" t="s">
        <v>196</v>
      </c>
      <c r="CS41" s="645"/>
      <c r="CT41" s="645"/>
      <c r="CU41" s="645"/>
      <c r="CV41" s="645"/>
      <c r="CW41" s="645"/>
      <c r="CX41" s="645"/>
      <c r="CY41" s="646"/>
      <c r="CZ41" s="638" t="s">
        <v>111</v>
      </c>
      <c r="DA41" s="647"/>
      <c r="DB41" s="647"/>
      <c r="DC41" s="648"/>
      <c r="DD41" s="641" t="s">
        <v>111</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309</v>
      </c>
      <c r="C42" s="633"/>
      <c r="D42" s="633"/>
      <c r="E42" s="633"/>
      <c r="F42" s="633"/>
      <c r="G42" s="633"/>
      <c r="H42" s="633"/>
      <c r="I42" s="633"/>
      <c r="J42" s="633"/>
      <c r="K42" s="633"/>
      <c r="L42" s="633"/>
      <c r="M42" s="633"/>
      <c r="N42" s="633"/>
      <c r="O42" s="633"/>
      <c r="P42" s="633"/>
      <c r="Q42" s="634"/>
      <c r="R42" s="635" t="s">
        <v>208</v>
      </c>
      <c r="S42" s="636"/>
      <c r="T42" s="636"/>
      <c r="U42" s="636"/>
      <c r="V42" s="636"/>
      <c r="W42" s="636"/>
      <c r="X42" s="636"/>
      <c r="Y42" s="637"/>
      <c r="Z42" s="661" t="s">
        <v>196</v>
      </c>
      <c r="AA42" s="661"/>
      <c r="AB42" s="661"/>
      <c r="AC42" s="661"/>
      <c r="AD42" s="662" t="s">
        <v>111</v>
      </c>
      <c r="AE42" s="662"/>
      <c r="AF42" s="662"/>
      <c r="AG42" s="662"/>
      <c r="AH42" s="662"/>
      <c r="AI42" s="662"/>
      <c r="AJ42" s="662"/>
      <c r="AK42" s="662"/>
      <c r="AL42" s="638" t="s">
        <v>118</v>
      </c>
      <c r="AM42" s="639"/>
      <c r="AN42" s="639"/>
      <c r="AO42" s="663"/>
      <c r="AQ42" s="676" t="s">
        <v>310</v>
      </c>
      <c r="AR42" s="677"/>
      <c r="AS42" s="677"/>
      <c r="AT42" s="677"/>
      <c r="AU42" s="677"/>
      <c r="AV42" s="677"/>
      <c r="AW42" s="677"/>
      <c r="AX42" s="677"/>
      <c r="AY42" s="678"/>
      <c r="AZ42" s="615">
        <v>755445</v>
      </c>
      <c r="BA42" s="649"/>
      <c r="BB42" s="649"/>
      <c r="BC42" s="649"/>
      <c r="BD42" s="616"/>
      <c r="BE42" s="616"/>
      <c r="BF42" s="664"/>
      <c r="BG42" s="674"/>
      <c r="BH42" s="675"/>
      <c r="BI42" s="675"/>
      <c r="BJ42" s="675"/>
      <c r="BK42" s="675"/>
      <c r="BL42" s="205"/>
      <c r="BM42" s="613" t="s">
        <v>311</v>
      </c>
      <c r="BN42" s="613"/>
      <c r="BO42" s="613"/>
      <c r="BP42" s="613"/>
      <c r="BQ42" s="613"/>
      <c r="BR42" s="613"/>
      <c r="BS42" s="613"/>
      <c r="BT42" s="613"/>
      <c r="BU42" s="614"/>
      <c r="BV42" s="615">
        <v>377</v>
      </c>
      <c r="BW42" s="649"/>
      <c r="BX42" s="649"/>
      <c r="BY42" s="649"/>
      <c r="BZ42" s="649"/>
      <c r="CA42" s="649"/>
      <c r="CB42" s="665"/>
      <c r="CD42" s="632" t="s">
        <v>312</v>
      </c>
      <c r="CE42" s="633"/>
      <c r="CF42" s="633"/>
      <c r="CG42" s="633"/>
      <c r="CH42" s="633"/>
      <c r="CI42" s="633"/>
      <c r="CJ42" s="633"/>
      <c r="CK42" s="633"/>
      <c r="CL42" s="633"/>
      <c r="CM42" s="633"/>
      <c r="CN42" s="633"/>
      <c r="CO42" s="633"/>
      <c r="CP42" s="633"/>
      <c r="CQ42" s="634"/>
      <c r="CR42" s="635">
        <v>735693</v>
      </c>
      <c r="CS42" s="645"/>
      <c r="CT42" s="645"/>
      <c r="CU42" s="645"/>
      <c r="CV42" s="645"/>
      <c r="CW42" s="645"/>
      <c r="CX42" s="645"/>
      <c r="CY42" s="646"/>
      <c r="CZ42" s="638">
        <v>5.6</v>
      </c>
      <c r="DA42" s="647"/>
      <c r="DB42" s="647"/>
      <c r="DC42" s="648"/>
      <c r="DD42" s="641">
        <v>252202</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313</v>
      </c>
      <c r="C43" s="633"/>
      <c r="D43" s="633"/>
      <c r="E43" s="633"/>
      <c r="F43" s="633"/>
      <c r="G43" s="633"/>
      <c r="H43" s="633"/>
      <c r="I43" s="633"/>
      <c r="J43" s="633"/>
      <c r="K43" s="633"/>
      <c r="L43" s="633"/>
      <c r="M43" s="633"/>
      <c r="N43" s="633"/>
      <c r="O43" s="633"/>
      <c r="P43" s="633"/>
      <c r="Q43" s="634"/>
      <c r="R43" s="635">
        <v>322124</v>
      </c>
      <c r="S43" s="636"/>
      <c r="T43" s="636"/>
      <c r="U43" s="636"/>
      <c r="V43" s="636"/>
      <c r="W43" s="636"/>
      <c r="X43" s="636"/>
      <c r="Y43" s="637"/>
      <c r="Z43" s="661">
        <v>2.2999999999999998</v>
      </c>
      <c r="AA43" s="661"/>
      <c r="AB43" s="661"/>
      <c r="AC43" s="661"/>
      <c r="AD43" s="662" t="s">
        <v>111</v>
      </c>
      <c r="AE43" s="662"/>
      <c r="AF43" s="662"/>
      <c r="AG43" s="662"/>
      <c r="AH43" s="662"/>
      <c r="AI43" s="662"/>
      <c r="AJ43" s="662"/>
      <c r="AK43" s="662"/>
      <c r="AL43" s="638" t="s">
        <v>111</v>
      </c>
      <c r="AM43" s="639"/>
      <c r="AN43" s="639"/>
      <c r="AO43" s="663"/>
      <c r="CD43" s="632" t="s">
        <v>314</v>
      </c>
      <c r="CE43" s="633"/>
      <c r="CF43" s="633"/>
      <c r="CG43" s="633"/>
      <c r="CH43" s="633"/>
      <c r="CI43" s="633"/>
      <c r="CJ43" s="633"/>
      <c r="CK43" s="633"/>
      <c r="CL43" s="633"/>
      <c r="CM43" s="633"/>
      <c r="CN43" s="633"/>
      <c r="CO43" s="633"/>
      <c r="CP43" s="633"/>
      <c r="CQ43" s="634"/>
      <c r="CR43" s="635">
        <v>18366</v>
      </c>
      <c r="CS43" s="645"/>
      <c r="CT43" s="645"/>
      <c r="CU43" s="645"/>
      <c r="CV43" s="645"/>
      <c r="CW43" s="645"/>
      <c r="CX43" s="645"/>
      <c r="CY43" s="646"/>
      <c r="CZ43" s="638">
        <v>0.1</v>
      </c>
      <c r="DA43" s="647"/>
      <c r="DB43" s="647"/>
      <c r="DC43" s="648"/>
      <c r="DD43" s="641">
        <v>17198</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315</v>
      </c>
      <c r="C44" s="613"/>
      <c r="D44" s="613"/>
      <c r="E44" s="613"/>
      <c r="F44" s="613"/>
      <c r="G44" s="613"/>
      <c r="H44" s="613"/>
      <c r="I44" s="613"/>
      <c r="J44" s="613"/>
      <c r="K44" s="613"/>
      <c r="L44" s="613"/>
      <c r="M44" s="613"/>
      <c r="N44" s="613"/>
      <c r="O44" s="613"/>
      <c r="P44" s="613"/>
      <c r="Q44" s="614"/>
      <c r="R44" s="615">
        <v>13707741</v>
      </c>
      <c r="S44" s="649"/>
      <c r="T44" s="649"/>
      <c r="U44" s="649"/>
      <c r="V44" s="649"/>
      <c r="W44" s="649"/>
      <c r="X44" s="649"/>
      <c r="Y44" s="650"/>
      <c r="Z44" s="651">
        <v>100</v>
      </c>
      <c r="AA44" s="651"/>
      <c r="AB44" s="651"/>
      <c r="AC44" s="651"/>
      <c r="AD44" s="652">
        <v>6326096</v>
      </c>
      <c r="AE44" s="652"/>
      <c r="AF44" s="652"/>
      <c r="AG44" s="652"/>
      <c r="AH44" s="652"/>
      <c r="AI44" s="652"/>
      <c r="AJ44" s="652"/>
      <c r="AK44" s="652"/>
      <c r="AL44" s="618">
        <v>100</v>
      </c>
      <c r="AM44" s="653"/>
      <c r="AN44" s="653"/>
      <c r="AO44" s="654"/>
      <c r="CD44" s="655" t="s">
        <v>262</v>
      </c>
      <c r="CE44" s="656"/>
      <c r="CF44" s="632" t="s">
        <v>316</v>
      </c>
      <c r="CG44" s="633"/>
      <c r="CH44" s="633"/>
      <c r="CI44" s="633"/>
      <c r="CJ44" s="633"/>
      <c r="CK44" s="633"/>
      <c r="CL44" s="633"/>
      <c r="CM44" s="633"/>
      <c r="CN44" s="633"/>
      <c r="CO44" s="633"/>
      <c r="CP44" s="633"/>
      <c r="CQ44" s="634"/>
      <c r="CR44" s="635">
        <v>735000</v>
      </c>
      <c r="CS44" s="636"/>
      <c r="CT44" s="636"/>
      <c r="CU44" s="636"/>
      <c r="CV44" s="636"/>
      <c r="CW44" s="636"/>
      <c r="CX44" s="636"/>
      <c r="CY44" s="637"/>
      <c r="CZ44" s="638">
        <v>5.6</v>
      </c>
      <c r="DA44" s="639"/>
      <c r="DB44" s="639"/>
      <c r="DC44" s="640"/>
      <c r="DD44" s="641">
        <v>251509</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317</v>
      </c>
      <c r="CG45" s="633"/>
      <c r="CH45" s="633"/>
      <c r="CI45" s="633"/>
      <c r="CJ45" s="633"/>
      <c r="CK45" s="633"/>
      <c r="CL45" s="633"/>
      <c r="CM45" s="633"/>
      <c r="CN45" s="633"/>
      <c r="CO45" s="633"/>
      <c r="CP45" s="633"/>
      <c r="CQ45" s="634"/>
      <c r="CR45" s="635">
        <v>275509</v>
      </c>
      <c r="CS45" s="645"/>
      <c r="CT45" s="645"/>
      <c r="CU45" s="645"/>
      <c r="CV45" s="645"/>
      <c r="CW45" s="645"/>
      <c r="CX45" s="645"/>
      <c r="CY45" s="646"/>
      <c r="CZ45" s="638">
        <v>2.1</v>
      </c>
      <c r="DA45" s="647"/>
      <c r="DB45" s="647"/>
      <c r="DC45" s="648"/>
      <c r="DD45" s="641">
        <v>15762</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195" t="s">
        <v>318</v>
      </c>
      <c r="CD46" s="657"/>
      <c r="CE46" s="658"/>
      <c r="CF46" s="632" t="s">
        <v>319</v>
      </c>
      <c r="CG46" s="633"/>
      <c r="CH46" s="633"/>
      <c r="CI46" s="633"/>
      <c r="CJ46" s="633"/>
      <c r="CK46" s="633"/>
      <c r="CL46" s="633"/>
      <c r="CM46" s="633"/>
      <c r="CN46" s="633"/>
      <c r="CO46" s="633"/>
      <c r="CP46" s="633"/>
      <c r="CQ46" s="634"/>
      <c r="CR46" s="635">
        <v>451528</v>
      </c>
      <c r="CS46" s="636"/>
      <c r="CT46" s="636"/>
      <c r="CU46" s="636"/>
      <c r="CV46" s="636"/>
      <c r="CW46" s="636"/>
      <c r="CX46" s="636"/>
      <c r="CY46" s="637"/>
      <c r="CZ46" s="638">
        <v>3.4</v>
      </c>
      <c r="DA46" s="639"/>
      <c r="DB46" s="639"/>
      <c r="DC46" s="640"/>
      <c r="DD46" s="641">
        <v>232384</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320</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321</v>
      </c>
      <c r="CG47" s="633"/>
      <c r="CH47" s="633"/>
      <c r="CI47" s="633"/>
      <c r="CJ47" s="633"/>
      <c r="CK47" s="633"/>
      <c r="CL47" s="633"/>
      <c r="CM47" s="633"/>
      <c r="CN47" s="633"/>
      <c r="CO47" s="633"/>
      <c r="CP47" s="633"/>
      <c r="CQ47" s="634"/>
      <c r="CR47" s="635">
        <v>693</v>
      </c>
      <c r="CS47" s="645"/>
      <c r="CT47" s="645"/>
      <c r="CU47" s="645"/>
      <c r="CV47" s="645"/>
      <c r="CW47" s="645"/>
      <c r="CX47" s="645"/>
      <c r="CY47" s="646"/>
      <c r="CZ47" s="638">
        <v>0</v>
      </c>
      <c r="DA47" s="647"/>
      <c r="DB47" s="647"/>
      <c r="DC47" s="648"/>
      <c r="DD47" s="641">
        <v>693</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322</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323</v>
      </c>
      <c r="CG48" s="633"/>
      <c r="CH48" s="633"/>
      <c r="CI48" s="633"/>
      <c r="CJ48" s="633"/>
      <c r="CK48" s="633"/>
      <c r="CL48" s="633"/>
      <c r="CM48" s="633"/>
      <c r="CN48" s="633"/>
      <c r="CO48" s="633"/>
      <c r="CP48" s="633"/>
      <c r="CQ48" s="634"/>
      <c r="CR48" s="635" t="s">
        <v>196</v>
      </c>
      <c r="CS48" s="636"/>
      <c r="CT48" s="636"/>
      <c r="CU48" s="636"/>
      <c r="CV48" s="636"/>
      <c r="CW48" s="636"/>
      <c r="CX48" s="636"/>
      <c r="CY48" s="637"/>
      <c r="CZ48" s="638" t="s">
        <v>196</v>
      </c>
      <c r="DA48" s="639"/>
      <c r="DB48" s="639"/>
      <c r="DC48" s="640"/>
      <c r="DD48" s="641" t="s">
        <v>196</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206"/>
      <c r="CD49" s="612" t="s">
        <v>324</v>
      </c>
      <c r="CE49" s="613"/>
      <c r="CF49" s="613"/>
      <c r="CG49" s="613"/>
      <c r="CH49" s="613"/>
      <c r="CI49" s="613"/>
      <c r="CJ49" s="613"/>
      <c r="CK49" s="613"/>
      <c r="CL49" s="613"/>
      <c r="CM49" s="613"/>
      <c r="CN49" s="613"/>
      <c r="CO49" s="613"/>
      <c r="CP49" s="613"/>
      <c r="CQ49" s="614"/>
      <c r="CR49" s="615">
        <v>13109583</v>
      </c>
      <c r="CS49" s="616"/>
      <c r="CT49" s="616"/>
      <c r="CU49" s="616"/>
      <c r="CV49" s="616"/>
      <c r="CW49" s="616"/>
      <c r="CX49" s="616"/>
      <c r="CY49" s="617"/>
      <c r="CZ49" s="618">
        <v>100</v>
      </c>
      <c r="DA49" s="619"/>
      <c r="DB49" s="619"/>
      <c r="DC49" s="620"/>
      <c r="DD49" s="621">
        <v>7400868</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206"/>
    </row>
  </sheetData>
  <sheetProtection algorithmName="SHA-512" hashValue="U5qa6nezEX8+2xWQyCoTXp1JksU7G0wrqj41U5zWtAOYgguSsz7T/nuxP0z/kYkzGlWbabEQaJbDiSAld0XqRQ==" saltValue="AgK+TRe/YUxTZfg5afQIB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12" customWidth="1"/>
    <col min="131" max="131" width="1.6640625" style="212" customWidth="1"/>
    <col min="132" max="16384" width="9" style="212" hidden="1"/>
  </cols>
  <sheetData>
    <row r="1" spans="1:131" ht="11.25" customHeight="1" thickBot="1" x14ac:dyDescent="0.25">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5">
      <c r="A2" s="730" t="s">
        <v>325</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731" t="s">
        <v>326</v>
      </c>
      <c r="DK2" s="732"/>
      <c r="DL2" s="732"/>
      <c r="DM2" s="732"/>
      <c r="DN2" s="732"/>
      <c r="DO2" s="733"/>
      <c r="DP2" s="209"/>
      <c r="DQ2" s="731" t="s">
        <v>327</v>
      </c>
      <c r="DR2" s="732"/>
      <c r="DS2" s="732"/>
      <c r="DT2" s="732"/>
      <c r="DU2" s="732"/>
      <c r="DV2" s="732"/>
      <c r="DW2" s="732"/>
      <c r="DX2" s="732"/>
      <c r="DY2" s="732"/>
      <c r="DZ2" s="733"/>
      <c r="EA2" s="211"/>
    </row>
    <row r="3" spans="1:131" ht="11.25" customHeight="1" x14ac:dyDescent="0.2">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5" customFormat="1" ht="26.25" customHeight="1" thickBot="1" x14ac:dyDescent="0.25">
      <c r="A4" s="734" t="s">
        <v>328</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336"/>
      <c r="BA4" s="336"/>
      <c r="BB4" s="336"/>
      <c r="BC4" s="336"/>
      <c r="BD4" s="336"/>
      <c r="BE4" s="213"/>
      <c r="BF4" s="213"/>
      <c r="BG4" s="213"/>
      <c r="BH4" s="213"/>
      <c r="BI4" s="213"/>
      <c r="BJ4" s="213"/>
      <c r="BK4" s="213"/>
      <c r="BL4" s="213"/>
      <c r="BM4" s="213"/>
      <c r="BN4" s="213"/>
      <c r="BO4" s="213"/>
      <c r="BP4" s="213"/>
      <c r="BQ4" s="735" t="s">
        <v>329</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14"/>
    </row>
    <row r="5" spans="1:131" s="215" customFormat="1" ht="26.25" customHeight="1" x14ac:dyDescent="0.2">
      <c r="A5" s="736" t="s">
        <v>330</v>
      </c>
      <c r="B5" s="737"/>
      <c r="C5" s="737"/>
      <c r="D5" s="737"/>
      <c r="E5" s="737"/>
      <c r="F5" s="737"/>
      <c r="G5" s="737"/>
      <c r="H5" s="737"/>
      <c r="I5" s="737"/>
      <c r="J5" s="737"/>
      <c r="K5" s="737"/>
      <c r="L5" s="737"/>
      <c r="M5" s="737"/>
      <c r="N5" s="737"/>
      <c r="O5" s="737"/>
      <c r="P5" s="738"/>
      <c r="Q5" s="742" t="s">
        <v>331</v>
      </c>
      <c r="R5" s="743"/>
      <c r="S5" s="743"/>
      <c r="T5" s="743"/>
      <c r="U5" s="744"/>
      <c r="V5" s="742" t="s">
        <v>484</v>
      </c>
      <c r="W5" s="743"/>
      <c r="X5" s="743"/>
      <c r="Y5" s="743"/>
      <c r="Z5" s="744"/>
      <c r="AA5" s="742" t="s">
        <v>485</v>
      </c>
      <c r="AB5" s="743"/>
      <c r="AC5" s="743"/>
      <c r="AD5" s="743"/>
      <c r="AE5" s="743"/>
      <c r="AF5" s="748" t="s">
        <v>486</v>
      </c>
      <c r="AG5" s="743"/>
      <c r="AH5" s="743"/>
      <c r="AI5" s="743"/>
      <c r="AJ5" s="749"/>
      <c r="AK5" s="743" t="s">
        <v>332</v>
      </c>
      <c r="AL5" s="743"/>
      <c r="AM5" s="743"/>
      <c r="AN5" s="743"/>
      <c r="AO5" s="744"/>
      <c r="AP5" s="742" t="s">
        <v>487</v>
      </c>
      <c r="AQ5" s="743"/>
      <c r="AR5" s="743"/>
      <c r="AS5" s="743"/>
      <c r="AT5" s="744"/>
      <c r="AU5" s="742" t="s">
        <v>333</v>
      </c>
      <c r="AV5" s="743"/>
      <c r="AW5" s="743"/>
      <c r="AX5" s="743"/>
      <c r="AY5" s="749"/>
      <c r="AZ5" s="336"/>
      <c r="BA5" s="336"/>
      <c r="BB5" s="336"/>
      <c r="BC5" s="336"/>
      <c r="BD5" s="336"/>
      <c r="BE5" s="213"/>
      <c r="BF5" s="213"/>
      <c r="BG5" s="213"/>
      <c r="BH5" s="213"/>
      <c r="BI5" s="213"/>
      <c r="BJ5" s="213"/>
      <c r="BK5" s="213"/>
      <c r="BL5" s="213"/>
      <c r="BM5" s="213"/>
      <c r="BN5" s="213"/>
      <c r="BO5" s="213"/>
      <c r="BP5" s="213"/>
      <c r="BQ5" s="736" t="s">
        <v>334</v>
      </c>
      <c r="BR5" s="737"/>
      <c r="BS5" s="737"/>
      <c r="BT5" s="737"/>
      <c r="BU5" s="737"/>
      <c r="BV5" s="737"/>
      <c r="BW5" s="737"/>
      <c r="BX5" s="737"/>
      <c r="BY5" s="737"/>
      <c r="BZ5" s="737"/>
      <c r="CA5" s="737"/>
      <c r="CB5" s="737"/>
      <c r="CC5" s="737"/>
      <c r="CD5" s="737"/>
      <c r="CE5" s="737"/>
      <c r="CF5" s="737"/>
      <c r="CG5" s="738"/>
      <c r="CH5" s="742" t="s">
        <v>488</v>
      </c>
      <c r="CI5" s="743"/>
      <c r="CJ5" s="743"/>
      <c r="CK5" s="743"/>
      <c r="CL5" s="744"/>
      <c r="CM5" s="742" t="s">
        <v>489</v>
      </c>
      <c r="CN5" s="743"/>
      <c r="CO5" s="743"/>
      <c r="CP5" s="743"/>
      <c r="CQ5" s="744"/>
      <c r="CR5" s="742" t="s">
        <v>490</v>
      </c>
      <c r="CS5" s="743"/>
      <c r="CT5" s="743"/>
      <c r="CU5" s="743"/>
      <c r="CV5" s="744"/>
      <c r="CW5" s="742" t="s">
        <v>491</v>
      </c>
      <c r="CX5" s="743"/>
      <c r="CY5" s="743"/>
      <c r="CZ5" s="743"/>
      <c r="DA5" s="744"/>
      <c r="DB5" s="742" t="s">
        <v>492</v>
      </c>
      <c r="DC5" s="743"/>
      <c r="DD5" s="743"/>
      <c r="DE5" s="743"/>
      <c r="DF5" s="744"/>
      <c r="DG5" s="772" t="s">
        <v>335</v>
      </c>
      <c r="DH5" s="773"/>
      <c r="DI5" s="773"/>
      <c r="DJ5" s="773"/>
      <c r="DK5" s="774"/>
      <c r="DL5" s="772" t="s">
        <v>493</v>
      </c>
      <c r="DM5" s="773"/>
      <c r="DN5" s="773"/>
      <c r="DO5" s="773"/>
      <c r="DP5" s="774"/>
      <c r="DQ5" s="742" t="s">
        <v>494</v>
      </c>
      <c r="DR5" s="743"/>
      <c r="DS5" s="743"/>
      <c r="DT5" s="743"/>
      <c r="DU5" s="744"/>
      <c r="DV5" s="742" t="s">
        <v>333</v>
      </c>
      <c r="DW5" s="743"/>
      <c r="DX5" s="743"/>
      <c r="DY5" s="743"/>
      <c r="DZ5" s="749"/>
      <c r="EA5" s="214"/>
    </row>
    <row r="6" spans="1:131" s="215" customFormat="1" ht="26.25" customHeight="1" thickBot="1" x14ac:dyDescent="0.25">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336"/>
      <c r="BA6" s="336"/>
      <c r="BB6" s="336"/>
      <c r="BC6" s="336"/>
      <c r="BD6" s="336"/>
      <c r="BE6" s="213"/>
      <c r="BF6" s="213"/>
      <c r="BG6" s="213"/>
      <c r="BH6" s="213"/>
      <c r="BI6" s="213"/>
      <c r="BJ6" s="213"/>
      <c r="BK6" s="213"/>
      <c r="BL6" s="213"/>
      <c r="BM6" s="213"/>
      <c r="BN6" s="213"/>
      <c r="BO6" s="213"/>
      <c r="BP6" s="213"/>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14"/>
    </row>
    <row r="7" spans="1:131" s="215" customFormat="1" ht="26.25" customHeight="1" thickTop="1" x14ac:dyDescent="0.2">
      <c r="A7" s="216">
        <v>1</v>
      </c>
      <c r="B7" s="758" t="s">
        <v>495</v>
      </c>
      <c r="C7" s="759"/>
      <c r="D7" s="759"/>
      <c r="E7" s="759"/>
      <c r="F7" s="759"/>
      <c r="G7" s="759"/>
      <c r="H7" s="759"/>
      <c r="I7" s="759"/>
      <c r="J7" s="759"/>
      <c r="K7" s="759"/>
      <c r="L7" s="759"/>
      <c r="M7" s="759"/>
      <c r="N7" s="759"/>
      <c r="O7" s="759"/>
      <c r="P7" s="760"/>
      <c r="Q7" s="761">
        <v>13708</v>
      </c>
      <c r="R7" s="762"/>
      <c r="S7" s="762"/>
      <c r="T7" s="762"/>
      <c r="U7" s="762"/>
      <c r="V7" s="762">
        <v>13110</v>
      </c>
      <c r="W7" s="762"/>
      <c r="X7" s="762"/>
      <c r="Y7" s="762"/>
      <c r="Z7" s="762"/>
      <c r="AA7" s="762">
        <v>598</v>
      </c>
      <c r="AB7" s="762"/>
      <c r="AC7" s="762"/>
      <c r="AD7" s="762"/>
      <c r="AE7" s="763"/>
      <c r="AF7" s="764">
        <v>488</v>
      </c>
      <c r="AG7" s="765"/>
      <c r="AH7" s="765"/>
      <c r="AI7" s="765"/>
      <c r="AJ7" s="766"/>
      <c r="AK7" s="767">
        <v>397</v>
      </c>
      <c r="AL7" s="768"/>
      <c r="AM7" s="768"/>
      <c r="AN7" s="768"/>
      <c r="AO7" s="768"/>
      <c r="AP7" s="768">
        <v>7403</v>
      </c>
      <c r="AQ7" s="768"/>
      <c r="AR7" s="768"/>
      <c r="AS7" s="768"/>
      <c r="AT7" s="768"/>
      <c r="AU7" s="769"/>
      <c r="AV7" s="769"/>
      <c r="AW7" s="769"/>
      <c r="AX7" s="769"/>
      <c r="AY7" s="770"/>
      <c r="AZ7" s="336"/>
      <c r="BA7" s="336"/>
      <c r="BB7" s="336"/>
      <c r="BC7" s="336"/>
      <c r="BD7" s="336"/>
      <c r="BE7" s="213"/>
      <c r="BF7" s="213"/>
      <c r="BG7" s="213"/>
      <c r="BH7" s="213"/>
      <c r="BI7" s="213"/>
      <c r="BJ7" s="213"/>
      <c r="BK7" s="213"/>
      <c r="BL7" s="213"/>
      <c r="BM7" s="213"/>
      <c r="BN7" s="213"/>
      <c r="BO7" s="213"/>
      <c r="BP7" s="213"/>
      <c r="BQ7" s="216">
        <v>1</v>
      </c>
      <c r="BR7" s="217"/>
      <c r="BS7" s="755" t="s">
        <v>496</v>
      </c>
      <c r="BT7" s="756"/>
      <c r="BU7" s="756"/>
      <c r="BV7" s="756"/>
      <c r="BW7" s="756"/>
      <c r="BX7" s="756"/>
      <c r="BY7" s="756"/>
      <c r="BZ7" s="756"/>
      <c r="CA7" s="756"/>
      <c r="CB7" s="756"/>
      <c r="CC7" s="756"/>
      <c r="CD7" s="756"/>
      <c r="CE7" s="756"/>
      <c r="CF7" s="756"/>
      <c r="CG7" s="771"/>
      <c r="CH7" s="752">
        <v>0</v>
      </c>
      <c r="CI7" s="753"/>
      <c r="CJ7" s="753"/>
      <c r="CK7" s="753"/>
      <c r="CL7" s="754"/>
      <c r="CM7" s="752">
        <v>199</v>
      </c>
      <c r="CN7" s="753"/>
      <c r="CO7" s="753"/>
      <c r="CP7" s="753"/>
      <c r="CQ7" s="754"/>
      <c r="CR7" s="752">
        <v>5</v>
      </c>
      <c r="CS7" s="753"/>
      <c r="CT7" s="753"/>
      <c r="CU7" s="753"/>
      <c r="CV7" s="754"/>
      <c r="CW7" s="752" t="s">
        <v>497</v>
      </c>
      <c r="CX7" s="753"/>
      <c r="CY7" s="753"/>
      <c r="CZ7" s="753"/>
      <c r="DA7" s="754"/>
      <c r="DB7" s="752" t="s">
        <v>498</v>
      </c>
      <c r="DC7" s="753"/>
      <c r="DD7" s="753"/>
      <c r="DE7" s="753"/>
      <c r="DF7" s="754"/>
      <c r="DG7" s="752" t="s">
        <v>499</v>
      </c>
      <c r="DH7" s="753"/>
      <c r="DI7" s="753"/>
      <c r="DJ7" s="753"/>
      <c r="DK7" s="754"/>
      <c r="DL7" s="752" t="s">
        <v>499</v>
      </c>
      <c r="DM7" s="753"/>
      <c r="DN7" s="753"/>
      <c r="DO7" s="753"/>
      <c r="DP7" s="754"/>
      <c r="DQ7" s="752" t="s">
        <v>497</v>
      </c>
      <c r="DR7" s="753"/>
      <c r="DS7" s="753"/>
      <c r="DT7" s="753"/>
      <c r="DU7" s="754"/>
      <c r="DV7" s="755"/>
      <c r="DW7" s="756"/>
      <c r="DX7" s="756"/>
      <c r="DY7" s="756"/>
      <c r="DZ7" s="757"/>
      <c r="EA7" s="214"/>
    </row>
    <row r="8" spans="1:131" s="215" customFormat="1" ht="26.25" customHeight="1" x14ac:dyDescent="0.2">
      <c r="A8" s="218">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336"/>
      <c r="BA8" s="336"/>
      <c r="BB8" s="336"/>
      <c r="BC8" s="336"/>
      <c r="BD8" s="336"/>
      <c r="BE8" s="213"/>
      <c r="BF8" s="213"/>
      <c r="BG8" s="213"/>
      <c r="BH8" s="213"/>
      <c r="BI8" s="213"/>
      <c r="BJ8" s="213"/>
      <c r="BK8" s="213"/>
      <c r="BL8" s="213"/>
      <c r="BM8" s="213"/>
      <c r="BN8" s="213"/>
      <c r="BO8" s="213"/>
      <c r="BP8" s="213"/>
      <c r="BQ8" s="218">
        <v>2</v>
      </c>
      <c r="BR8" s="21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14"/>
    </row>
    <row r="9" spans="1:131" s="215" customFormat="1" ht="26.25" customHeight="1" x14ac:dyDescent="0.2">
      <c r="A9" s="218">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336"/>
      <c r="BA9" s="336"/>
      <c r="BB9" s="336"/>
      <c r="BC9" s="336"/>
      <c r="BD9" s="336"/>
      <c r="BE9" s="213"/>
      <c r="BF9" s="213"/>
      <c r="BG9" s="213"/>
      <c r="BH9" s="213"/>
      <c r="BI9" s="213"/>
      <c r="BJ9" s="213"/>
      <c r="BK9" s="213"/>
      <c r="BL9" s="213"/>
      <c r="BM9" s="213"/>
      <c r="BN9" s="213"/>
      <c r="BO9" s="213"/>
      <c r="BP9" s="213"/>
      <c r="BQ9" s="218">
        <v>3</v>
      </c>
      <c r="BR9" s="21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14"/>
    </row>
    <row r="10" spans="1:131" s="215" customFormat="1" ht="26.25" customHeight="1" x14ac:dyDescent="0.2">
      <c r="A10" s="218">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336"/>
      <c r="BA10" s="336"/>
      <c r="BB10" s="336"/>
      <c r="BC10" s="336"/>
      <c r="BD10" s="336"/>
      <c r="BE10" s="213"/>
      <c r="BF10" s="213"/>
      <c r="BG10" s="213"/>
      <c r="BH10" s="213"/>
      <c r="BI10" s="213"/>
      <c r="BJ10" s="213"/>
      <c r="BK10" s="213"/>
      <c r="BL10" s="213"/>
      <c r="BM10" s="213"/>
      <c r="BN10" s="213"/>
      <c r="BO10" s="213"/>
      <c r="BP10" s="213"/>
      <c r="BQ10" s="218">
        <v>4</v>
      </c>
      <c r="BR10" s="21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14"/>
    </row>
    <row r="11" spans="1:131" s="215" customFormat="1" ht="26.25" customHeight="1" x14ac:dyDescent="0.2">
      <c r="A11" s="218">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336"/>
      <c r="BA11" s="336"/>
      <c r="BB11" s="336"/>
      <c r="BC11" s="336"/>
      <c r="BD11" s="336"/>
      <c r="BE11" s="213"/>
      <c r="BF11" s="213"/>
      <c r="BG11" s="213"/>
      <c r="BH11" s="213"/>
      <c r="BI11" s="213"/>
      <c r="BJ11" s="213"/>
      <c r="BK11" s="213"/>
      <c r="BL11" s="213"/>
      <c r="BM11" s="213"/>
      <c r="BN11" s="213"/>
      <c r="BO11" s="213"/>
      <c r="BP11" s="213"/>
      <c r="BQ11" s="218">
        <v>5</v>
      </c>
      <c r="BR11" s="21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14"/>
    </row>
    <row r="12" spans="1:131" s="215" customFormat="1" ht="26.25" customHeight="1" x14ac:dyDescent="0.2">
      <c r="A12" s="218">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336"/>
      <c r="BA12" s="336"/>
      <c r="BB12" s="336"/>
      <c r="BC12" s="336"/>
      <c r="BD12" s="336"/>
      <c r="BE12" s="213"/>
      <c r="BF12" s="213"/>
      <c r="BG12" s="213"/>
      <c r="BH12" s="213"/>
      <c r="BI12" s="213"/>
      <c r="BJ12" s="213"/>
      <c r="BK12" s="213"/>
      <c r="BL12" s="213"/>
      <c r="BM12" s="213"/>
      <c r="BN12" s="213"/>
      <c r="BO12" s="213"/>
      <c r="BP12" s="213"/>
      <c r="BQ12" s="218">
        <v>6</v>
      </c>
      <c r="BR12" s="21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14"/>
    </row>
    <row r="13" spans="1:131" s="215" customFormat="1" ht="26.25" customHeight="1" x14ac:dyDescent="0.2">
      <c r="A13" s="218">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336"/>
      <c r="BA13" s="336"/>
      <c r="BB13" s="336"/>
      <c r="BC13" s="336"/>
      <c r="BD13" s="336"/>
      <c r="BE13" s="213"/>
      <c r="BF13" s="213"/>
      <c r="BG13" s="213"/>
      <c r="BH13" s="213"/>
      <c r="BI13" s="213"/>
      <c r="BJ13" s="213"/>
      <c r="BK13" s="213"/>
      <c r="BL13" s="213"/>
      <c r="BM13" s="213"/>
      <c r="BN13" s="213"/>
      <c r="BO13" s="213"/>
      <c r="BP13" s="213"/>
      <c r="BQ13" s="218">
        <v>7</v>
      </c>
      <c r="BR13" s="21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14"/>
    </row>
    <row r="14" spans="1:131" s="215" customFormat="1" ht="26.25" customHeight="1" x14ac:dyDescent="0.2">
      <c r="A14" s="218">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336"/>
      <c r="BA14" s="336"/>
      <c r="BB14" s="336"/>
      <c r="BC14" s="336"/>
      <c r="BD14" s="336"/>
      <c r="BE14" s="213"/>
      <c r="BF14" s="213"/>
      <c r="BG14" s="213"/>
      <c r="BH14" s="213"/>
      <c r="BI14" s="213"/>
      <c r="BJ14" s="213"/>
      <c r="BK14" s="213"/>
      <c r="BL14" s="213"/>
      <c r="BM14" s="213"/>
      <c r="BN14" s="213"/>
      <c r="BO14" s="213"/>
      <c r="BP14" s="213"/>
      <c r="BQ14" s="218">
        <v>8</v>
      </c>
      <c r="BR14" s="21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14"/>
    </row>
    <row r="15" spans="1:131" s="215" customFormat="1" ht="26.25" customHeight="1" x14ac:dyDescent="0.2">
      <c r="A15" s="218">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336"/>
      <c r="BA15" s="336"/>
      <c r="BB15" s="336"/>
      <c r="BC15" s="336"/>
      <c r="BD15" s="336"/>
      <c r="BE15" s="213"/>
      <c r="BF15" s="213"/>
      <c r="BG15" s="213"/>
      <c r="BH15" s="213"/>
      <c r="BI15" s="213"/>
      <c r="BJ15" s="213"/>
      <c r="BK15" s="213"/>
      <c r="BL15" s="213"/>
      <c r="BM15" s="213"/>
      <c r="BN15" s="213"/>
      <c r="BO15" s="213"/>
      <c r="BP15" s="213"/>
      <c r="BQ15" s="218">
        <v>9</v>
      </c>
      <c r="BR15" s="21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14"/>
    </row>
    <row r="16" spans="1:131" s="215" customFormat="1" ht="26.25" customHeight="1" x14ac:dyDescent="0.2">
      <c r="A16" s="218">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336"/>
      <c r="BA16" s="336"/>
      <c r="BB16" s="336"/>
      <c r="BC16" s="336"/>
      <c r="BD16" s="336"/>
      <c r="BE16" s="213"/>
      <c r="BF16" s="213"/>
      <c r="BG16" s="213"/>
      <c r="BH16" s="213"/>
      <c r="BI16" s="213"/>
      <c r="BJ16" s="213"/>
      <c r="BK16" s="213"/>
      <c r="BL16" s="213"/>
      <c r="BM16" s="213"/>
      <c r="BN16" s="213"/>
      <c r="BO16" s="213"/>
      <c r="BP16" s="213"/>
      <c r="BQ16" s="218">
        <v>10</v>
      </c>
      <c r="BR16" s="21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14"/>
    </row>
    <row r="17" spans="1:131" s="215" customFormat="1" ht="26.25" customHeight="1" x14ac:dyDescent="0.2">
      <c r="A17" s="218">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336"/>
      <c r="BA17" s="336"/>
      <c r="BB17" s="336"/>
      <c r="BC17" s="336"/>
      <c r="BD17" s="336"/>
      <c r="BE17" s="213"/>
      <c r="BF17" s="213"/>
      <c r="BG17" s="213"/>
      <c r="BH17" s="213"/>
      <c r="BI17" s="213"/>
      <c r="BJ17" s="213"/>
      <c r="BK17" s="213"/>
      <c r="BL17" s="213"/>
      <c r="BM17" s="213"/>
      <c r="BN17" s="213"/>
      <c r="BO17" s="213"/>
      <c r="BP17" s="213"/>
      <c r="BQ17" s="218">
        <v>11</v>
      </c>
      <c r="BR17" s="21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14"/>
    </row>
    <row r="18" spans="1:131" s="215" customFormat="1" ht="26.25" customHeight="1" x14ac:dyDescent="0.2">
      <c r="A18" s="218">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336"/>
      <c r="BA18" s="336"/>
      <c r="BB18" s="336"/>
      <c r="BC18" s="336"/>
      <c r="BD18" s="336"/>
      <c r="BE18" s="213"/>
      <c r="BF18" s="213"/>
      <c r="BG18" s="213"/>
      <c r="BH18" s="213"/>
      <c r="BI18" s="213"/>
      <c r="BJ18" s="213"/>
      <c r="BK18" s="213"/>
      <c r="BL18" s="213"/>
      <c r="BM18" s="213"/>
      <c r="BN18" s="213"/>
      <c r="BO18" s="213"/>
      <c r="BP18" s="213"/>
      <c r="BQ18" s="218">
        <v>12</v>
      </c>
      <c r="BR18" s="21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14"/>
    </row>
    <row r="19" spans="1:131" s="215" customFormat="1" ht="26.25" customHeight="1" x14ac:dyDescent="0.2">
      <c r="A19" s="218">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336"/>
      <c r="BA19" s="336"/>
      <c r="BB19" s="336"/>
      <c r="BC19" s="336"/>
      <c r="BD19" s="336"/>
      <c r="BE19" s="213"/>
      <c r="BF19" s="213"/>
      <c r="BG19" s="213"/>
      <c r="BH19" s="213"/>
      <c r="BI19" s="213"/>
      <c r="BJ19" s="213"/>
      <c r="BK19" s="213"/>
      <c r="BL19" s="213"/>
      <c r="BM19" s="213"/>
      <c r="BN19" s="213"/>
      <c r="BO19" s="213"/>
      <c r="BP19" s="213"/>
      <c r="BQ19" s="218">
        <v>13</v>
      </c>
      <c r="BR19" s="21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14"/>
    </row>
    <row r="20" spans="1:131" s="215" customFormat="1" ht="26.25" customHeight="1" x14ac:dyDescent="0.2">
      <c r="A20" s="218">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336"/>
      <c r="BA20" s="336"/>
      <c r="BB20" s="336"/>
      <c r="BC20" s="336"/>
      <c r="BD20" s="336"/>
      <c r="BE20" s="213"/>
      <c r="BF20" s="213"/>
      <c r="BG20" s="213"/>
      <c r="BH20" s="213"/>
      <c r="BI20" s="213"/>
      <c r="BJ20" s="213"/>
      <c r="BK20" s="213"/>
      <c r="BL20" s="213"/>
      <c r="BM20" s="213"/>
      <c r="BN20" s="213"/>
      <c r="BO20" s="213"/>
      <c r="BP20" s="213"/>
      <c r="BQ20" s="218">
        <v>14</v>
      </c>
      <c r="BR20" s="21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14"/>
    </row>
    <row r="21" spans="1:131" s="215" customFormat="1" ht="26.25" customHeight="1" thickBot="1" x14ac:dyDescent="0.25">
      <c r="A21" s="218">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336"/>
      <c r="BA21" s="336"/>
      <c r="BB21" s="336"/>
      <c r="BC21" s="336"/>
      <c r="BD21" s="336"/>
      <c r="BE21" s="213"/>
      <c r="BF21" s="213"/>
      <c r="BG21" s="213"/>
      <c r="BH21" s="213"/>
      <c r="BI21" s="213"/>
      <c r="BJ21" s="213"/>
      <c r="BK21" s="213"/>
      <c r="BL21" s="213"/>
      <c r="BM21" s="213"/>
      <c r="BN21" s="213"/>
      <c r="BO21" s="213"/>
      <c r="BP21" s="213"/>
      <c r="BQ21" s="218">
        <v>15</v>
      </c>
      <c r="BR21" s="21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14"/>
    </row>
    <row r="22" spans="1:131" s="215" customFormat="1" ht="26.25" customHeight="1" x14ac:dyDescent="0.2">
      <c r="A22" s="218">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336</v>
      </c>
      <c r="BA22" s="815"/>
      <c r="BB22" s="815"/>
      <c r="BC22" s="815"/>
      <c r="BD22" s="816"/>
      <c r="BE22" s="213"/>
      <c r="BF22" s="213"/>
      <c r="BG22" s="213"/>
      <c r="BH22" s="213"/>
      <c r="BI22" s="213"/>
      <c r="BJ22" s="213"/>
      <c r="BK22" s="213"/>
      <c r="BL22" s="213"/>
      <c r="BM22" s="213"/>
      <c r="BN22" s="213"/>
      <c r="BO22" s="213"/>
      <c r="BP22" s="213"/>
      <c r="BQ22" s="218">
        <v>16</v>
      </c>
      <c r="BR22" s="21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14"/>
    </row>
    <row r="23" spans="1:131" s="215" customFormat="1" ht="26.25" customHeight="1" thickBot="1" x14ac:dyDescent="0.25">
      <c r="A23" s="220" t="s">
        <v>337</v>
      </c>
      <c r="B23" s="798" t="s">
        <v>338</v>
      </c>
      <c r="C23" s="799"/>
      <c r="D23" s="799"/>
      <c r="E23" s="799"/>
      <c r="F23" s="799"/>
      <c r="G23" s="799"/>
      <c r="H23" s="799"/>
      <c r="I23" s="799"/>
      <c r="J23" s="799"/>
      <c r="K23" s="799"/>
      <c r="L23" s="799"/>
      <c r="M23" s="799"/>
      <c r="N23" s="799"/>
      <c r="O23" s="799"/>
      <c r="P23" s="800"/>
      <c r="Q23" s="801">
        <v>13708</v>
      </c>
      <c r="R23" s="802"/>
      <c r="S23" s="802"/>
      <c r="T23" s="802"/>
      <c r="U23" s="802"/>
      <c r="V23" s="802">
        <v>13110</v>
      </c>
      <c r="W23" s="802"/>
      <c r="X23" s="802"/>
      <c r="Y23" s="802"/>
      <c r="Z23" s="802"/>
      <c r="AA23" s="802">
        <v>598</v>
      </c>
      <c r="AB23" s="802"/>
      <c r="AC23" s="802"/>
      <c r="AD23" s="802"/>
      <c r="AE23" s="803"/>
      <c r="AF23" s="804">
        <v>488</v>
      </c>
      <c r="AG23" s="802"/>
      <c r="AH23" s="802"/>
      <c r="AI23" s="802"/>
      <c r="AJ23" s="805"/>
      <c r="AK23" s="806"/>
      <c r="AL23" s="807"/>
      <c r="AM23" s="807"/>
      <c r="AN23" s="807"/>
      <c r="AO23" s="807"/>
      <c r="AP23" s="802">
        <v>7403</v>
      </c>
      <c r="AQ23" s="802"/>
      <c r="AR23" s="802"/>
      <c r="AS23" s="802"/>
      <c r="AT23" s="802"/>
      <c r="AU23" s="818"/>
      <c r="AV23" s="818"/>
      <c r="AW23" s="818"/>
      <c r="AX23" s="818"/>
      <c r="AY23" s="819"/>
      <c r="AZ23" s="820" t="s">
        <v>500</v>
      </c>
      <c r="BA23" s="821"/>
      <c r="BB23" s="821"/>
      <c r="BC23" s="821"/>
      <c r="BD23" s="822"/>
      <c r="BE23" s="213"/>
      <c r="BF23" s="213"/>
      <c r="BG23" s="213"/>
      <c r="BH23" s="213"/>
      <c r="BI23" s="213"/>
      <c r="BJ23" s="213"/>
      <c r="BK23" s="213"/>
      <c r="BL23" s="213"/>
      <c r="BM23" s="213"/>
      <c r="BN23" s="213"/>
      <c r="BO23" s="213"/>
      <c r="BP23" s="213"/>
      <c r="BQ23" s="218">
        <v>17</v>
      </c>
      <c r="BR23" s="21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14"/>
    </row>
    <row r="24" spans="1:131" s="215" customFormat="1" ht="26.25" customHeight="1" x14ac:dyDescent="0.2">
      <c r="A24" s="817" t="s">
        <v>501</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336"/>
      <c r="BA24" s="336"/>
      <c r="BB24" s="336"/>
      <c r="BC24" s="336"/>
      <c r="BD24" s="336"/>
      <c r="BE24" s="213"/>
      <c r="BF24" s="213"/>
      <c r="BG24" s="213"/>
      <c r="BH24" s="213"/>
      <c r="BI24" s="213"/>
      <c r="BJ24" s="213"/>
      <c r="BK24" s="213"/>
      <c r="BL24" s="213"/>
      <c r="BM24" s="213"/>
      <c r="BN24" s="213"/>
      <c r="BO24" s="213"/>
      <c r="BP24" s="213"/>
      <c r="BQ24" s="218">
        <v>18</v>
      </c>
      <c r="BR24" s="21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14"/>
    </row>
    <row r="25" spans="1:131" ht="26.25" customHeight="1" thickBot="1" x14ac:dyDescent="0.25">
      <c r="A25" s="734" t="s">
        <v>339</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336"/>
      <c r="BK25" s="336"/>
      <c r="BL25" s="336"/>
      <c r="BM25" s="336"/>
      <c r="BN25" s="336"/>
      <c r="BO25" s="221"/>
      <c r="BP25" s="221"/>
      <c r="BQ25" s="218">
        <v>19</v>
      </c>
      <c r="BR25" s="21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11"/>
    </row>
    <row r="26" spans="1:131" ht="26.25" customHeight="1" x14ac:dyDescent="0.2">
      <c r="A26" s="736" t="s">
        <v>330</v>
      </c>
      <c r="B26" s="737"/>
      <c r="C26" s="737"/>
      <c r="D26" s="737"/>
      <c r="E26" s="737"/>
      <c r="F26" s="737"/>
      <c r="G26" s="737"/>
      <c r="H26" s="737"/>
      <c r="I26" s="737"/>
      <c r="J26" s="737"/>
      <c r="K26" s="737"/>
      <c r="L26" s="737"/>
      <c r="M26" s="737"/>
      <c r="N26" s="737"/>
      <c r="O26" s="737"/>
      <c r="P26" s="738"/>
      <c r="Q26" s="742" t="s">
        <v>502</v>
      </c>
      <c r="R26" s="743"/>
      <c r="S26" s="743"/>
      <c r="T26" s="743"/>
      <c r="U26" s="744"/>
      <c r="V26" s="742" t="s">
        <v>503</v>
      </c>
      <c r="W26" s="743"/>
      <c r="X26" s="743"/>
      <c r="Y26" s="743"/>
      <c r="Z26" s="744"/>
      <c r="AA26" s="742" t="s">
        <v>504</v>
      </c>
      <c r="AB26" s="743"/>
      <c r="AC26" s="743"/>
      <c r="AD26" s="743"/>
      <c r="AE26" s="743"/>
      <c r="AF26" s="823" t="s">
        <v>505</v>
      </c>
      <c r="AG26" s="824"/>
      <c r="AH26" s="824"/>
      <c r="AI26" s="824"/>
      <c r="AJ26" s="825"/>
      <c r="AK26" s="743" t="s">
        <v>506</v>
      </c>
      <c r="AL26" s="743"/>
      <c r="AM26" s="743"/>
      <c r="AN26" s="743"/>
      <c r="AO26" s="744"/>
      <c r="AP26" s="742" t="s">
        <v>507</v>
      </c>
      <c r="AQ26" s="743"/>
      <c r="AR26" s="743"/>
      <c r="AS26" s="743"/>
      <c r="AT26" s="744"/>
      <c r="AU26" s="742" t="s">
        <v>508</v>
      </c>
      <c r="AV26" s="743"/>
      <c r="AW26" s="743"/>
      <c r="AX26" s="743"/>
      <c r="AY26" s="744"/>
      <c r="AZ26" s="742" t="s">
        <v>340</v>
      </c>
      <c r="BA26" s="743"/>
      <c r="BB26" s="743"/>
      <c r="BC26" s="743"/>
      <c r="BD26" s="744"/>
      <c r="BE26" s="742" t="s">
        <v>333</v>
      </c>
      <c r="BF26" s="743"/>
      <c r="BG26" s="743"/>
      <c r="BH26" s="743"/>
      <c r="BI26" s="749"/>
      <c r="BJ26" s="336"/>
      <c r="BK26" s="336"/>
      <c r="BL26" s="336"/>
      <c r="BM26" s="336"/>
      <c r="BN26" s="336"/>
      <c r="BO26" s="221"/>
      <c r="BP26" s="221"/>
      <c r="BQ26" s="218">
        <v>20</v>
      </c>
      <c r="BR26" s="21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11"/>
    </row>
    <row r="27" spans="1:131" ht="26.25" customHeight="1" thickBot="1" x14ac:dyDescent="0.25">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336"/>
      <c r="BK27" s="336"/>
      <c r="BL27" s="336"/>
      <c r="BM27" s="336"/>
      <c r="BN27" s="336"/>
      <c r="BO27" s="221"/>
      <c r="BP27" s="221"/>
      <c r="BQ27" s="218">
        <v>21</v>
      </c>
      <c r="BR27" s="21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11"/>
    </row>
    <row r="28" spans="1:131" ht="26.25" customHeight="1" thickTop="1" x14ac:dyDescent="0.2">
      <c r="A28" s="222">
        <v>1</v>
      </c>
      <c r="B28" s="758" t="s">
        <v>509</v>
      </c>
      <c r="C28" s="759"/>
      <c r="D28" s="759"/>
      <c r="E28" s="759"/>
      <c r="F28" s="759"/>
      <c r="G28" s="759"/>
      <c r="H28" s="759"/>
      <c r="I28" s="759"/>
      <c r="J28" s="759"/>
      <c r="K28" s="759"/>
      <c r="L28" s="759"/>
      <c r="M28" s="759"/>
      <c r="N28" s="759"/>
      <c r="O28" s="759"/>
      <c r="P28" s="760"/>
      <c r="Q28" s="831">
        <v>2998</v>
      </c>
      <c r="R28" s="832"/>
      <c r="S28" s="832"/>
      <c r="T28" s="832"/>
      <c r="U28" s="832"/>
      <c r="V28" s="832">
        <v>2781</v>
      </c>
      <c r="W28" s="832"/>
      <c r="X28" s="832"/>
      <c r="Y28" s="832"/>
      <c r="Z28" s="832"/>
      <c r="AA28" s="832">
        <v>218</v>
      </c>
      <c r="AB28" s="832"/>
      <c r="AC28" s="832"/>
      <c r="AD28" s="832"/>
      <c r="AE28" s="833"/>
      <c r="AF28" s="834">
        <v>218</v>
      </c>
      <c r="AG28" s="832"/>
      <c r="AH28" s="832"/>
      <c r="AI28" s="832"/>
      <c r="AJ28" s="835"/>
      <c r="AK28" s="836">
        <v>269</v>
      </c>
      <c r="AL28" s="837"/>
      <c r="AM28" s="837"/>
      <c r="AN28" s="837"/>
      <c r="AO28" s="837"/>
      <c r="AP28" s="837" t="s">
        <v>499</v>
      </c>
      <c r="AQ28" s="837"/>
      <c r="AR28" s="837"/>
      <c r="AS28" s="837"/>
      <c r="AT28" s="837"/>
      <c r="AU28" s="837" t="s">
        <v>498</v>
      </c>
      <c r="AV28" s="837"/>
      <c r="AW28" s="837"/>
      <c r="AX28" s="837"/>
      <c r="AY28" s="837"/>
      <c r="AZ28" s="837" t="s">
        <v>498</v>
      </c>
      <c r="BA28" s="837"/>
      <c r="BB28" s="837"/>
      <c r="BC28" s="837"/>
      <c r="BD28" s="837"/>
      <c r="BE28" s="829"/>
      <c r="BF28" s="829"/>
      <c r="BG28" s="829"/>
      <c r="BH28" s="829"/>
      <c r="BI28" s="830"/>
      <c r="BJ28" s="336"/>
      <c r="BK28" s="336"/>
      <c r="BL28" s="336"/>
      <c r="BM28" s="336"/>
      <c r="BN28" s="336"/>
      <c r="BO28" s="221"/>
      <c r="BP28" s="221"/>
      <c r="BQ28" s="218">
        <v>22</v>
      </c>
      <c r="BR28" s="21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11"/>
    </row>
    <row r="29" spans="1:131" ht="26.25" customHeight="1" x14ac:dyDescent="0.2">
      <c r="A29" s="222">
        <v>2</v>
      </c>
      <c r="B29" s="789" t="s">
        <v>510</v>
      </c>
      <c r="C29" s="790"/>
      <c r="D29" s="790"/>
      <c r="E29" s="790"/>
      <c r="F29" s="790"/>
      <c r="G29" s="790"/>
      <c r="H29" s="790"/>
      <c r="I29" s="790"/>
      <c r="J29" s="790"/>
      <c r="K29" s="790"/>
      <c r="L29" s="790"/>
      <c r="M29" s="790"/>
      <c r="N29" s="790"/>
      <c r="O29" s="790"/>
      <c r="P29" s="791"/>
      <c r="Q29" s="792">
        <v>2434</v>
      </c>
      <c r="R29" s="793"/>
      <c r="S29" s="793"/>
      <c r="T29" s="793"/>
      <c r="U29" s="793"/>
      <c r="V29" s="793">
        <v>2317</v>
      </c>
      <c r="W29" s="793"/>
      <c r="X29" s="793"/>
      <c r="Y29" s="793"/>
      <c r="Z29" s="793"/>
      <c r="AA29" s="793">
        <v>117</v>
      </c>
      <c r="AB29" s="793"/>
      <c r="AC29" s="793"/>
      <c r="AD29" s="793"/>
      <c r="AE29" s="794"/>
      <c r="AF29" s="795">
        <v>117</v>
      </c>
      <c r="AG29" s="796"/>
      <c r="AH29" s="796"/>
      <c r="AI29" s="796"/>
      <c r="AJ29" s="797"/>
      <c r="AK29" s="842">
        <v>402</v>
      </c>
      <c r="AL29" s="838"/>
      <c r="AM29" s="838"/>
      <c r="AN29" s="838"/>
      <c r="AO29" s="838"/>
      <c r="AP29" s="843" t="s">
        <v>498</v>
      </c>
      <c r="AQ29" s="844"/>
      <c r="AR29" s="844"/>
      <c r="AS29" s="844"/>
      <c r="AT29" s="842"/>
      <c r="AU29" s="838" t="s">
        <v>498</v>
      </c>
      <c r="AV29" s="838"/>
      <c r="AW29" s="838"/>
      <c r="AX29" s="838"/>
      <c r="AY29" s="838"/>
      <c r="AZ29" s="839" t="s">
        <v>499</v>
      </c>
      <c r="BA29" s="839"/>
      <c r="BB29" s="839"/>
      <c r="BC29" s="839"/>
      <c r="BD29" s="839"/>
      <c r="BE29" s="840"/>
      <c r="BF29" s="840"/>
      <c r="BG29" s="840"/>
      <c r="BH29" s="840"/>
      <c r="BI29" s="841"/>
      <c r="BJ29" s="336"/>
      <c r="BK29" s="336"/>
      <c r="BL29" s="336"/>
      <c r="BM29" s="336"/>
      <c r="BN29" s="336"/>
      <c r="BO29" s="221"/>
      <c r="BP29" s="221"/>
      <c r="BQ29" s="218">
        <v>23</v>
      </c>
      <c r="BR29" s="21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11"/>
    </row>
    <row r="30" spans="1:131" ht="26.25" customHeight="1" x14ac:dyDescent="0.2">
      <c r="A30" s="222">
        <v>3</v>
      </c>
      <c r="B30" s="789" t="s">
        <v>511</v>
      </c>
      <c r="C30" s="790"/>
      <c r="D30" s="790"/>
      <c r="E30" s="790"/>
      <c r="F30" s="790"/>
      <c r="G30" s="790"/>
      <c r="H30" s="790"/>
      <c r="I30" s="790"/>
      <c r="J30" s="790"/>
      <c r="K30" s="790"/>
      <c r="L30" s="790"/>
      <c r="M30" s="790"/>
      <c r="N30" s="790"/>
      <c r="O30" s="790"/>
      <c r="P30" s="791"/>
      <c r="Q30" s="792">
        <v>300</v>
      </c>
      <c r="R30" s="793"/>
      <c r="S30" s="793"/>
      <c r="T30" s="793"/>
      <c r="U30" s="793"/>
      <c r="V30" s="793">
        <v>299</v>
      </c>
      <c r="W30" s="793"/>
      <c r="X30" s="793"/>
      <c r="Y30" s="793"/>
      <c r="Z30" s="793"/>
      <c r="AA30" s="793">
        <v>1</v>
      </c>
      <c r="AB30" s="793"/>
      <c r="AC30" s="793"/>
      <c r="AD30" s="793"/>
      <c r="AE30" s="794"/>
      <c r="AF30" s="795">
        <v>1</v>
      </c>
      <c r="AG30" s="796"/>
      <c r="AH30" s="796"/>
      <c r="AI30" s="796"/>
      <c r="AJ30" s="797"/>
      <c r="AK30" s="842">
        <v>98</v>
      </c>
      <c r="AL30" s="838"/>
      <c r="AM30" s="838"/>
      <c r="AN30" s="838"/>
      <c r="AO30" s="838"/>
      <c r="AP30" s="843" t="s">
        <v>499</v>
      </c>
      <c r="AQ30" s="844"/>
      <c r="AR30" s="844"/>
      <c r="AS30" s="844"/>
      <c r="AT30" s="842"/>
      <c r="AU30" s="838" t="s">
        <v>498</v>
      </c>
      <c r="AV30" s="838"/>
      <c r="AW30" s="838"/>
      <c r="AX30" s="838"/>
      <c r="AY30" s="838"/>
      <c r="AZ30" s="839" t="s">
        <v>499</v>
      </c>
      <c r="BA30" s="839"/>
      <c r="BB30" s="839"/>
      <c r="BC30" s="839"/>
      <c r="BD30" s="839"/>
      <c r="BE30" s="840"/>
      <c r="BF30" s="840"/>
      <c r="BG30" s="840"/>
      <c r="BH30" s="840"/>
      <c r="BI30" s="841"/>
      <c r="BJ30" s="336"/>
      <c r="BK30" s="336"/>
      <c r="BL30" s="336"/>
      <c r="BM30" s="336"/>
      <c r="BN30" s="336"/>
      <c r="BO30" s="221"/>
      <c r="BP30" s="221"/>
      <c r="BQ30" s="218">
        <v>24</v>
      </c>
      <c r="BR30" s="21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11"/>
    </row>
    <row r="31" spans="1:131" ht="26.25" customHeight="1" x14ac:dyDescent="0.2">
      <c r="A31" s="222">
        <v>4</v>
      </c>
      <c r="B31" s="789" t="s">
        <v>512</v>
      </c>
      <c r="C31" s="790"/>
      <c r="D31" s="790"/>
      <c r="E31" s="790"/>
      <c r="F31" s="790"/>
      <c r="G31" s="790"/>
      <c r="H31" s="790"/>
      <c r="I31" s="790"/>
      <c r="J31" s="790"/>
      <c r="K31" s="790"/>
      <c r="L31" s="790"/>
      <c r="M31" s="790"/>
      <c r="N31" s="790"/>
      <c r="O31" s="790"/>
      <c r="P31" s="791"/>
      <c r="Q31" s="792">
        <v>16</v>
      </c>
      <c r="R31" s="793"/>
      <c r="S31" s="793"/>
      <c r="T31" s="793"/>
      <c r="U31" s="793"/>
      <c r="V31" s="793">
        <v>15</v>
      </c>
      <c r="W31" s="793"/>
      <c r="X31" s="793"/>
      <c r="Y31" s="793"/>
      <c r="Z31" s="793"/>
      <c r="AA31" s="793">
        <v>1</v>
      </c>
      <c r="AB31" s="793"/>
      <c r="AC31" s="793"/>
      <c r="AD31" s="793"/>
      <c r="AE31" s="794"/>
      <c r="AF31" s="795">
        <v>1</v>
      </c>
      <c r="AG31" s="796"/>
      <c r="AH31" s="796"/>
      <c r="AI31" s="796"/>
      <c r="AJ31" s="797"/>
      <c r="AK31" s="842">
        <v>1</v>
      </c>
      <c r="AL31" s="838"/>
      <c r="AM31" s="838"/>
      <c r="AN31" s="838"/>
      <c r="AO31" s="838"/>
      <c r="AP31" s="843" t="s">
        <v>499</v>
      </c>
      <c r="AQ31" s="844"/>
      <c r="AR31" s="844"/>
      <c r="AS31" s="844"/>
      <c r="AT31" s="842"/>
      <c r="AU31" s="838" t="s">
        <v>498</v>
      </c>
      <c r="AV31" s="838"/>
      <c r="AW31" s="838"/>
      <c r="AX31" s="838"/>
      <c r="AY31" s="838"/>
      <c r="AZ31" s="839" t="s">
        <v>499</v>
      </c>
      <c r="BA31" s="839"/>
      <c r="BB31" s="839"/>
      <c r="BC31" s="839"/>
      <c r="BD31" s="839"/>
      <c r="BE31" s="840"/>
      <c r="BF31" s="840"/>
      <c r="BG31" s="840"/>
      <c r="BH31" s="840"/>
      <c r="BI31" s="841"/>
      <c r="BJ31" s="336"/>
      <c r="BK31" s="336"/>
      <c r="BL31" s="336"/>
      <c r="BM31" s="336"/>
      <c r="BN31" s="336"/>
      <c r="BO31" s="221"/>
      <c r="BP31" s="221"/>
      <c r="BQ31" s="218">
        <v>25</v>
      </c>
      <c r="BR31" s="21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11"/>
    </row>
    <row r="32" spans="1:131" ht="26.25" customHeight="1" x14ac:dyDescent="0.2">
      <c r="A32" s="222">
        <v>5</v>
      </c>
      <c r="B32" s="789" t="s">
        <v>513</v>
      </c>
      <c r="C32" s="790"/>
      <c r="D32" s="790"/>
      <c r="E32" s="790"/>
      <c r="F32" s="790"/>
      <c r="G32" s="790"/>
      <c r="H32" s="790"/>
      <c r="I32" s="790"/>
      <c r="J32" s="790"/>
      <c r="K32" s="790"/>
      <c r="L32" s="790"/>
      <c r="M32" s="790"/>
      <c r="N32" s="790"/>
      <c r="O32" s="790"/>
      <c r="P32" s="791"/>
      <c r="Q32" s="792">
        <v>409</v>
      </c>
      <c r="R32" s="793"/>
      <c r="S32" s="793"/>
      <c r="T32" s="793"/>
      <c r="U32" s="793"/>
      <c r="V32" s="793">
        <v>328</v>
      </c>
      <c r="W32" s="793"/>
      <c r="X32" s="793"/>
      <c r="Y32" s="793"/>
      <c r="Z32" s="793"/>
      <c r="AA32" s="793">
        <v>81</v>
      </c>
      <c r="AB32" s="793"/>
      <c r="AC32" s="793"/>
      <c r="AD32" s="793"/>
      <c r="AE32" s="794"/>
      <c r="AF32" s="795">
        <v>390</v>
      </c>
      <c r="AG32" s="796"/>
      <c r="AH32" s="796"/>
      <c r="AI32" s="796"/>
      <c r="AJ32" s="797"/>
      <c r="AK32" s="842">
        <v>32</v>
      </c>
      <c r="AL32" s="838"/>
      <c r="AM32" s="838"/>
      <c r="AN32" s="838"/>
      <c r="AO32" s="838"/>
      <c r="AP32" s="838">
        <v>1134</v>
      </c>
      <c r="AQ32" s="838"/>
      <c r="AR32" s="838"/>
      <c r="AS32" s="838"/>
      <c r="AT32" s="838"/>
      <c r="AU32" s="838">
        <v>68</v>
      </c>
      <c r="AV32" s="838"/>
      <c r="AW32" s="838"/>
      <c r="AX32" s="838"/>
      <c r="AY32" s="838"/>
      <c r="AZ32" s="839" t="s">
        <v>514</v>
      </c>
      <c r="BA32" s="839"/>
      <c r="BB32" s="839"/>
      <c r="BC32" s="839"/>
      <c r="BD32" s="839"/>
      <c r="BE32" s="840" t="s">
        <v>515</v>
      </c>
      <c r="BF32" s="840"/>
      <c r="BG32" s="840"/>
      <c r="BH32" s="840"/>
      <c r="BI32" s="841"/>
      <c r="BJ32" s="336"/>
      <c r="BK32" s="336"/>
      <c r="BL32" s="336"/>
      <c r="BM32" s="336"/>
      <c r="BN32" s="336"/>
      <c r="BO32" s="221"/>
      <c r="BP32" s="221"/>
      <c r="BQ32" s="218">
        <v>26</v>
      </c>
      <c r="BR32" s="21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11"/>
    </row>
    <row r="33" spans="1:131" ht="26.25" customHeight="1" x14ac:dyDescent="0.2">
      <c r="A33" s="222">
        <v>6</v>
      </c>
      <c r="B33" s="789" t="s">
        <v>516</v>
      </c>
      <c r="C33" s="790"/>
      <c r="D33" s="790"/>
      <c r="E33" s="790"/>
      <c r="F33" s="790"/>
      <c r="G33" s="790"/>
      <c r="H33" s="790"/>
      <c r="I33" s="790"/>
      <c r="J33" s="790"/>
      <c r="K33" s="790"/>
      <c r="L33" s="790"/>
      <c r="M33" s="790"/>
      <c r="N33" s="790"/>
      <c r="O33" s="790"/>
      <c r="P33" s="791"/>
      <c r="Q33" s="792">
        <v>777</v>
      </c>
      <c r="R33" s="793"/>
      <c r="S33" s="793"/>
      <c r="T33" s="793"/>
      <c r="U33" s="793"/>
      <c r="V33" s="793">
        <v>755</v>
      </c>
      <c r="W33" s="793"/>
      <c r="X33" s="793"/>
      <c r="Y33" s="793"/>
      <c r="Z33" s="793"/>
      <c r="AA33" s="793">
        <v>22</v>
      </c>
      <c r="AB33" s="793"/>
      <c r="AC33" s="793"/>
      <c r="AD33" s="793"/>
      <c r="AE33" s="794"/>
      <c r="AF33" s="795">
        <v>7</v>
      </c>
      <c r="AG33" s="796"/>
      <c r="AH33" s="796"/>
      <c r="AI33" s="796"/>
      <c r="AJ33" s="797"/>
      <c r="AK33" s="842">
        <v>131</v>
      </c>
      <c r="AL33" s="838"/>
      <c r="AM33" s="838"/>
      <c r="AN33" s="838"/>
      <c r="AO33" s="838"/>
      <c r="AP33" s="838">
        <v>2702</v>
      </c>
      <c r="AQ33" s="838"/>
      <c r="AR33" s="838"/>
      <c r="AS33" s="838"/>
      <c r="AT33" s="838"/>
      <c r="AU33" s="838">
        <v>1578</v>
      </c>
      <c r="AV33" s="838"/>
      <c r="AW33" s="838"/>
      <c r="AX33" s="838"/>
      <c r="AY33" s="838"/>
      <c r="AZ33" s="839" t="s">
        <v>514</v>
      </c>
      <c r="BA33" s="839"/>
      <c r="BB33" s="839"/>
      <c r="BC33" s="839"/>
      <c r="BD33" s="839"/>
      <c r="BE33" s="840" t="s">
        <v>517</v>
      </c>
      <c r="BF33" s="840"/>
      <c r="BG33" s="840"/>
      <c r="BH33" s="840"/>
      <c r="BI33" s="841"/>
      <c r="BJ33" s="336"/>
      <c r="BK33" s="336"/>
      <c r="BL33" s="336"/>
      <c r="BM33" s="336"/>
      <c r="BN33" s="336"/>
      <c r="BO33" s="221"/>
      <c r="BP33" s="221"/>
      <c r="BQ33" s="218">
        <v>27</v>
      </c>
      <c r="BR33" s="21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11"/>
    </row>
    <row r="34" spans="1:131" ht="26.25" customHeight="1" x14ac:dyDescent="0.2">
      <c r="A34" s="222">
        <v>7</v>
      </c>
      <c r="B34" s="789" t="s">
        <v>518</v>
      </c>
      <c r="C34" s="790"/>
      <c r="D34" s="790"/>
      <c r="E34" s="790"/>
      <c r="F34" s="790"/>
      <c r="G34" s="790"/>
      <c r="H34" s="790"/>
      <c r="I34" s="790"/>
      <c r="J34" s="790"/>
      <c r="K34" s="790"/>
      <c r="L34" s="790"/>
      <c r="M34" s="790"/>
      <c r="N34" s="790"/>
      <c r="O34" s="790"/>
      <c r="P34" s="791"/>
      <c r="Q34" s="792">
        <v>80</v>
      </c>
      <c r="R34" s="793"/>
      <c r="S34" s="793"/>
      <c r="T34" s="793"/>
      <c r="U34" s="793"/>
      <c r="V34" s="793">
        <v>80</v>
      </c>
      <c r="W34" s="793"/>
      <c r="X34" s="793"/>
      <c r="Y34" s="793"/>
      <c r="Z34" s="793"/>
      <c r="AA34" s="793">
        <v>0</v>
      </c>
      <c r="AB34" s="793"/>
      <c r="AC34" s="793"/>
      <c r="AD34" s="793"/>
      <c r="AE34" s="794"/>
      <c r="AF34" s="795">
        <v>0</v>
      </c>
      <c r="AG34" s="796"/>
      <c r="AH34" s="796"/>
      <c r="AI34" s="796"/>
      <c r="AJ34" s="797"/>
      <c r="AK34" s="842">
        <v>57</v>
      </c>
      <c r="AL34" s="838"/>
      <c r="AM34" s="838"/>
      <c r="AN34" s="838"/>
      <c r="AO34" s="838"/>
      <c r="AP34" s="838">
        <v>168</v>
      </c>
      <c r="AQ34" s="838"/>
      <c r="AR34" s="838"/>
      <c r="AS34" s="838"/>
      <c r="AT34" s="838"/>
      <c r="AU34" s="838">
        <v>168</v>
      </c>
      <c r="AV34" s="838"/>
      <c r="AW34" s="838"/>
      <c r="AX34" s="838"/>
      <c r="AY34" s="838"/>
      <c r="AZ34" s="839" t="s">
        <v>514</v>
      </c>
      <c r="BA34" s="839"/>
      <c r="BB34" s="839"/>
      <c r="BC34" s="839"/>
      <c r="BD34" s="839"/>
      <c r="BE34" s="840" t="s">
        <v>517</v>
      </c>
      <c r="BF34" s="840"/>
      <c r="BG34" s="840"/>
      <c r="BH34" s="840"/>
      <c r="BI34" s="841"/>
      <c r="BJ34" s="336"/>
      <c r="BK34" s="336"/>
      <c r="BL34" s="336"/>
      <c r="BM34" s="336"/>
      <c r="BN34" s="336"/>
      <c r="BO34" s="221"/>
      <c r="BP34" s="221"/>
      <c r="BQ34" s="218">
        <v>28</v>
      </c>
      <c r="BR34" s="21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11"/>
    </row>
    <row r="35" spans="1:131" ht="26.25" customHeight="1" x14ac:dyDescent="0.2">
      <c r="A35" s="222">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2"/>
      <c r="AL35" s="838"/>
      <c r="AM35" s="838"/>
      <c r="AN35" s="838"/>
      <c r="AO35" s="838"/>
      <c r="AP35" s="838"/>
      <c r="AQ35" s="838"/>
      <c r="AR35" s="838"/>
      <c r="AS35" s="838"/>
      <c r="AT35" s="838"/>
      <c r="AU35" s="838"/>
      <c r="AV35" s="838"/>
      <c r="AW35" s="838"/>
      <c r="AX35" s="838"/>
      <c r="AY35" s="838"/>
      <c r="AZ35" s="839"/>
      <c r="BA35" s="839"/>
      <c r="BB35" s="839"/>
      <c r="BC35" s="839"/>
      <c r="BD35" s="839"/>
      <c r="BE35" s="840"/>
      <c r="BF35" s="840"/>
      <c r="BG35" s="840"/>
      <c r="BH35" s="840"/>
      <c r="BI35" s="841"/>
      <c r="BJ35" s="336"/>
      <c r="BK35" s="336"/>
      <c r="BL35" s="336"/>
      <c r="BM35" s="336"/>
      <c r="BN35" s="336"/>
      <c r="BO35" s="221"/>
      <c r="BP35" s="221"/>
      <c r="BQ35" s="218">
        <v>29</v>
      </c>
      <c r="BR35" s="21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11"/>
    </row>
    <row r="36" spans="1:131" ht="26.25" customHeight="1" x14ac:dyDescent="0.2">
      <c r="A36" s="222">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2"/>
      <c r="AL36" s="838"/>
      <c r="AM36" s="838"/>
      <c r="AN36" s="838"/>
      <c r="AO36" s="838"/>
      <c r="AP36" s="838"/>
      <c r="AQ36" s="838"/>
      <c r="AR36" s="838"/>
      <c r="AS36" s="838"/>
      <c r="AT36" s="838"/>
      <c r="AU36" s="838"/>
      <c r="AV36" s="838"/>
      <c r="AW36" s="838"/>
      <c r="AX36" s="838"/>
      <c r="AY36" s="838"/>
      <c r="AZ36" s="839"/>
      <c r="BA36" s="839"/>
      <c r="BB36" s="839"/>
      <c r="BC36" s="839"/>
      <c r="BD36" s="839"/>
      <c r="BE36" s="840"/>
      <c r="BF36" s="840"/>
      <c r="BG36" s="840"/>
      <c r="BH36" s="840"/>
      <c r="BI36" s="841"/>
      <c r="BJ36" s="336"/>
      <c r="BK36" s="336"/>
      <c r="BL36" s="336"/>
      <c r="BM36" s="336"/>
      <c r="BN36" s="336"/>
      <c r="BO36" s="221"/>
      <c r="BP36" s="221"/>
      <c r="BQ36" s="218">
        <v>30</v>
      </c>
      <c r="BR36" s="21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11"/>
    </row>
    <row r="37" spans="1:131" ht="26.25" customHeight="1" x14ac:dyDescent="0.2">
      <c r="A37" s="222">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2"/>
      <c r="AL37" s="838"/>
      <c r="AM37" s="838"/>
      <c r="AN37" s="838"/>
      <c r="AO37" s="838"/>
      <c r="AP37" s="838"/>
      <c r="AQ37" s="838"/>
      <c r="AR37" s="838"/>
      <c r="AS37" s="838"/>
      <c r="AT37" s="838"/>
      <c r="AU37" s="838"/>
      <c r="AV37" s="838"/>
      <c r="AW37" s="838"/>
      <c r="AX37" s="838"/>
      <c r="AY37" s="838"/>
      <c r="AZ37" s="839"/>
      <c r="BA37" s="839"/>
      <c r="BB37" s="839"/>
      <c r="BC37" s="839"/>
      <c r="BD37" s="839"/>
      <c r="BE37" s="840"/>
      <c r="BF37" s="840"/>
      <c r="BG37" s="840"/>
      <c r="BH37" s="840"/>
      <c r="BI37" s="841"/>
      <c r="BJ37" s="336"/>
      <c r="BK37" s="336"/>
      <c r="BL37" s="336"/>
      <c r="BM37" s="336"/>
      <c r="BN37" s="336"/>
      <c r="BO37" s="221"/>
      <c r="BP37" s="221"/>
      <c r="BQ37" s="218">
        <v>31</v>
      </c>
      <c r="BR37" s="21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11"/>
    </row>
    <row r="38" spans="1:131" ht="26.25" customHeight="1" x14ac:dyDescent="0.2">
      <c r="A38" s="222">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2"/>
      <c r="AL38" s="838"/>
      <c r="AM38" s="838"/>
      <c r="AN38" s="838"/>
      <c r="AO38" s="838"/>
      <c r="AP38" s="838"/>
      <c r="AQ38" s="838"/>
      <c r="AR38" s="838"/>
      <c r="AS38" s="838"/>
      <c r="AT38" s="838"/>
      <c r="AU38" s="838"/>
      <c r="AV38" s="838"/>
      <c r="AW38" s="838"/>
      <c r="AX38" s="838"/>
      <c r="AY38" s="838"/>
      <c r="AZ38" s="839"/>
      <c r="BA38" s="839"/>
      <c r="BB38" s="839"/>
      <c r="BC38" s="839"/>
      <c r="BD38" s="839"/>
      <c r="BE38" s="840"/>
      <c r="BF38" s="840"/>
      <c r="BG38" s="840"/>
      <c r="BH38" s="840"/>
      <c r="BI38" s="841"/>
      <c r="BJ38" s="336"/>
      <c r="BK38" s="336"/>
      <c r="BL38" s="336"/>
      <c r="BM38" s="336"/>
      <c r="BN38" s="336"/>
      <c r="BO38" s="221"/>
      <c r="BP38" s="221"/>
      <c r="BQ38" s="218">
        <v>32</v>
      </c>
      <c r="BR38" s="21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11"/>
    </row>
    <row r="39" spans="1:131" ht="26.25" customHeight="1" x14ac:dyDescent="0.2">
      <c r="A39" s="222">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2"/>
      <c r="AL39" s="838"/>
      <c r="AM39" s="838"/>
      <c r="AN39" s="838"/>
      <c r="AO39" s="838"/>
      <c r="AP39" s="838"/>
      <c r="AQ39" s="838"/>
      <c r="AR39" s="838"/>
      <c r="AS39" s="838"/>
      <c r="AT39" s="838"/>
      <c r="AU39" s="838"/>
      <c r="AV39" s="838"/>
      <c r="AW39" s="838"/>
      <c r="AX39" s="838"/>
      <c r="AY39" s="838"/>
      <c r="AZ39" s="839"/>
      <c r="BA39" s="839"/>
      <c r="BB39" s="839"/>
      <c r="BC39" s="839"/>
      <c r="BD39" s="839"/>
      <c r="BE39" s="840"/>
      <c r="BF39" s="840"/>
      <c r="BG39" s="840"/>
      <c r="BH39" s="840"/>
      <c r="BI39" s="841"/>
      <c r="BJ39" s="336"/>
      <c r="BK39" s="336"/>
      <c r="BL39" s="336"/>
      <c r="BM39" s="336"/>
      <c r="BN39" s="336"/>
      <c r="BO39" s="221"/>
      <c r="BP39" s="221"/>
      <c r="BQ39" s="218">
        <v>33</v>
      </c>
      <c r="BR39" s="21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11"/>
    </row>
    <row r="40" spans="1:131" ht="26.25" customHeight="1" x14ac:dyDescent="0.2">
      <c r="A40" s="218">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2"/>
      <c r="AL40" s="838"/>
      <c r="AM40" s="838"/>
      <c r="AN40" s="838"/>
      <c r="AO40" s="838"/>
      <c r="AP40" s="838"/>
      <c r="AQ40" s="838"/>
      <c r="AR40" s="838"/>
      <c r="AS40" s="838"/>
      <c r="AT40" s="838"/>
      <c r="AU40" s="838"/>
      <c r="AV40" s="838"/>
      <c r="AW40" s="838"/>
      <c r="AX40" s="838"/>
      <c r="AY40" s="838"/>
      <c r="AZ40" s="839"/>
      <c r="BA40" s="839"/>
      <c r="BB40" s="839"/>
      <c r="BC40" s="839"/>
      <c r="BD40" s="839"/>
      <c r="BE40" s="840"/>
      <c r="BF40" s="840"/>
      <c r="BG40" s="840"/>
      <c r="BH40" s="840"/>
      <c r="BI40" s="841"/>
      <c r="BJ40" s="336"/>
      <c r="BK40" s="336"/>
      <c r="BL40" s="336"/>
      <c r="BM40" s="336"/>
      <c r="BN40" s="336"/>
      <c r="BO40" s="221"/>
      <c r="BP40" s="221"/>
      <c r="BQ40" s="218">
        <v>34</v>
      </c>
      <c r="BR40" s="21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11"/>
    </row>
    <row r="41" spans="1:131" ht="26.25" customHeight="1" x14ac:dyDescent="0.2">
      <c r="A41" s="218">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2"/>
      <c r="AL41" s="838"/>
      <c r="AM41" s="838"/>
      <c r="AN41" s="838"/>
      <c r="AO41" s="838"/>
      <c r="AP41" s="838"/>
      <c r="AQ41" s="838"/>
      <c r="AR41" s="838"/>
      <c r="AS41" s="838"/>
      <c r="AT41" s="838"/>
      <c r="AU41" s="838"/>
      <c r="AV41" s="838"/>
      <c r="AW41" s="838"/>
      <c r="AX41" s="838"/>
      <c r="AY41" s="838"/>
      <c r="AZ41" s="839"/>
      <c r="BA41" s="839"/>
      <c r="BB41" s="839"/>
      <c r="BC41" s="839"/>
      <c r="BD41" s="839"/>
      <c r="BE41" s="840"/>
      <c r="BF41" s="840"/>
      <c r="BG41" s="840"/>
      <c r="BH41" s="840"/>
      <c r="BI41" s="841"/>
      <c r="BJ41" s="336"/>
      <c r="BK41" s="336"/>
      <c r="BL41" s="336"/>
      <c r="BM41" s="336"/>
      <c r="BN41" s="336"/>
      <c r="BO41" s="221"/>
      <c r="BP41" s="221"/>
      <c r="BQ41" s="218">
        <v>35</v>
      </c>
      <c r="BR41" s="21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11"/>
    </row>
    <row r="42" spans="1:131" ht="26.25" customHeight="1" x14ac:dyDescent="0.2">
      <c r="A42" s="218">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2"/>
      <c r="AL42" s="838"/>
      <c r="AM42" s="838"/>
      <c r="AN42" s="838"/>
      <c r="AO42" s="838"/>
      <c r="AP42" s="838"/>
      <c r="AQ42" s="838"/>
      <c r="AR42" s="838"/>
      <c r="AS42" s="838"/>
      <c r="AT42" s="838"/>
      <c r="AU42" s="838"/>
      <c r="AV42" s="838"/>
      <c r="AW42" s="838"/>
      <c r="AX42" s="838"/>
      <c r="AY42" s="838"/>
      <c r="AZ42" s="839"/>
      <c r="BA42" s="839"/>
      <c r="BB42" s="839"/>
      <c r="BC42" s="839"/>
      <c r="BD42" s="839"/>
      <c r="BE42" s="840"/>
      <c r="BF42" s="840"/>
      <c r="BG42" s="840"/>
      <c r="BH42" s="840"/>
      <c r="BI42" s="841"/>
      <c r="BJ42" s="336"/>
      <c r="BK42" s="336"/>
      <c r="BL42" s="336"/>
      <c r="BM42" s="336"/>
      <c r="BN42" s="336"/>
      <c r="BO42" s="221"/>
      <c r="BP42" s="221"/>
      <c r="BQ42" s="218">
        <v>36</v>
      </c>
      <c r="BR42" s="21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11"/>
    </row>
    <row r="43" spans="1:131" ht="26.25" customHeight="1" x14ac:dyDescent="0.2">
      <c r="A43" s="218">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2"/>
      <c r="AL43" s="838"/>
      <c r="AM43" s="838"/>
      <c r="AN43" s="838"/>
      <c r="AO43" s="838"/>
      <c r="AP43" s="838"/>
      <c r="AQ43" s="838"/>
      <c r="AR43" s="838"/>
      <c r="AS43" s="838"/>
      <c r="AT43" s="838"/>
      <c r="AU43" s="838"/>
      <c r="AV43" s="838"/>
      <c r="AW43" s="838"/>
      <c r="AX43" s="838"/>
      <c r="AY43" s="838"/>
      <c r="AZ43" s="839"/>
      <c r="BA43" s="839"/>
      <c r="BB43" s="839"/>
      <c r="BC43" s="839"/>
      <c r="BD43" s="839"/>
      <c r="BE43" s="840"/>
      <c r="BF43" s="840"/>
      <c r="BG43" s="840"/>
      <c r="BH43" s="840"/>
      <c r="BI43" s="841"/>
      <c r="BJ43" s="336"/>
      <c r="BK43" s="336"/>
      <c r="BL43" s="336"/>
      <c r="BM43" s="336"/>
      <c r="BN43" s="336"/>
      <c r="BO43" s="221"/>
      <c r="BP43" s="221"/>
      <c r="BQ43" s="218">
        <v>37</v>
      </c>
      <c r="BR43" s="21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11"/>
    </row>
    <row r="44" spans="1:131" ht="26.25" customHeight="1" x14ac:dyDescent="0.2">
      <c r="A44" s="218">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2"/>
      <c r="AL44" s="838"/>
      <c r="AM44" s="838"/>
      <c r="AN44" s="838"/>
      <c r="AO44" s="838"/>
      <c r="AP44" s="838"/>
      <c r="AQ44" s="838"/>
      <c r="AR44" s="838"/>
      <c r="AS44" s="838"/>
      <c r="AT44" s="838"/>
      <c r="AU44" s="838"/>
      <c r="AV44" s="838"/>
      <c r="AW44" s="838"/>
      <c r="AX44" s="838"/>
      <c r="AY44" s="838"/>
      <c r="AZ44" s="839"/>
      <c r="BA44" s="839"/>
      <c r="BB44" s="839"/>
      <c r="BC44" s="839"/>
      <c r="BD44" s="839"/>
      <c r="BE44" s="840"/>
      <c r="BF44" s="840"/>
      <c r="BG44" s="840"/>
      <c r="BH44" s="840"/>
      <c r="BI44" s="841"/>
      <c r="BJ44" s="336"/>
      <c r="BK44" s="336"/>
      <c r="BL44" s="336"/>
      <c r="BM44" s="336"/>
      <c r="BN44" s="336"/>
      <c r="BO44" s="221"/>
      <c r="BP44" s="221"/>
      <c r="BQ44" s="218">
        <v>38</v>
      </c>
      <c r="BR44" s="21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11"/>
    </row>
    <row r="45" spans="1:131" ht="26.25" customHeight="1" x14ac:dyDescent="0.2">
      <c r="A45" s="218">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2"/>
      <c r="AL45" s="838"/>
      <c r="AM45" s="838"/>
      <c r="AN45" s="838"/>
      <c r="AO45" s="838"/>
      <c r="AP45" s="838"/>
      <c r="AQ45" s="838"/>
      <c r="AR45" s="838"/>
      <c r="AS45" s="838"/>
      <c r="AT45" s="838"/>
      <c r="AU45" s="838"/>
      <c r="AV45" s="838"/>
      <c r="AW45" s="838"/>
      <c r="AX45" s="838"/>
      <c r="AY45" s="838"/>
      <c r="AZ45" s="839"/>
      <c r="BA45" s="839"/>
      <c r="BB45" s="839"/>
      <c r="BC45" s="839"/>
      <c r="BD45" s="839"/>
      <c r="BE45" s="840"/>
      <c r="BF45" s="840"/>
      <c r="BG45" s="840"/>
      <c r="BH45" s="840"/>
      <c r="BI45" s="841"/>
      <c r="BJ45" s="336"/>
      <c r="BK45" s="336"/>
      <c r="BL45" s="336"/>
      <c r="BM45" s="336"/>
      <c r="BN45" s="336"/>
      <c r="BO45" s="221"/>
      <c r="BP45" s="221"/>
      <c r="BQ45" s="218">
        <v>39</v>
      </c>
      <c r="BR45" s="21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11"/>
    </row>
    <row r="46" spans="1:131" ht="26.25" customHeight="1" x14ac:dyDescent="0.2">
      <c r="A46" s="218">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2"/>
      <c r="AL46" s="838"/>
      <c r="AM46" s="838"/>
      <c r="AN46" s="838"/>
      <c r="AO46" s="838"/>
      <c r="AP46" s="838"/>
      <c r="AQ46" s="838"/>
      <c r="AR46" s="838"/>
      <c r="AS46" s="838"/>
      <c r="AT46" s="838"/>
      <c r="AU46" s="838"/>
      <c r="AV46" s="838"/>
      <c r="AW46" s="838"/>
      <c r="AX46" s="838"/>
      <c r="AY46" s="838"/>
      <c r="AZ46" s="839"/>
      <c r="BA46" s="839"/>
      <c r="BB46" s="839"/>
      <c r="BC46" s="839"/>
      <c r="BD46" s="839"/>
      <c r="BE46" s="840"/>
      <c r="BF46" s="840"/>
      <c r="BG46" s="840"/>
      <c r="BH46" s="840"/>
      <c r="BI46" s="841"/>
      <c r="BJ46" s="336"/>
      <c r="BK46" s="336"/>
      <c r="BL46" s="336"/>
      <c r="BM46" s="336"/>
      <c r="BN46" s="336"/>
      <c r="BO46" s="221"/>
      <c r="BP46" s="221"/>
      <c r="BQ46" s="218">
        <v>40</v>
      </c>
      <c r="BR46" s="21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11"/>
    </row>
    <row r="47" spans="1:131" ht="26.25" customHeight="1" x14ac:dyDescent="0.2">
      <c r="A47" s="218">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2"/>
      <c r="AL47" s="838"/>
      <c r="AM47" s="838"/>
      <c r="AN47" s="838"/>
      <c r="AO47" s="838"/>
      <c r="AP47" s="838"/>
      <c r="AQ47" s="838"/>
      <c r="AR47" s="838"/>
      <c r="AS47" s="838"/>
      <c r="AT47" s="838"/>
      <c r="AU47" s="838"/>
      <c r="AV47" s="838"/>
      <c r="AW47" s="838"/>
      <c r="AX47" s="838"/>
      <c r="AY47" s="838"/>
      <c r="AZ47" s="839"/>
      <c r="BA47" s="839"/>
      <c r="BB47" s="839"/>
      <c r="BC47" s="839"/>
      <c r="BD47" s="839"/>
      <c r="BE47" s="840"/>
      <c r="BF47" s="840"/>
      <c r="BG47" s="840"/>
      <c r="BH47" s="840"/>
      <c r="BI47" s="841"/>
      <c r="BJ47" s="336"/>
      <c r="BK47" s="336"/>
      <c r="BL47" s="336"/>
      <c r="BM47" s="336"/>
      <c r="BN47" s="336"/>
      <c r="BO47" s="221"/>
      <c r="BP47" s="221"/>
      <c r="BQ47" s="218">
        <v>41</v>
      </c>
      <c r="BR47" s="21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11"/>
    </row>
    <row r="48" spans="1:131" ht="26.25" customHeight="1" x14ac:dyDescent="0.2">
      <c r="A48" s="218">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2"/>
      <c r="AL48" s="838"/>
      <c r="AM48" s="838"/>
      <c r="AN48" s="838"/>
      <c r="AO48" s="838"/>
      <c r="AP48" s="838"/>
      <c r="AQ48" s="838"/>
      <c r="AR48" s="838"/>
      <c r="AS48" s="838"/>
      <c r="AT48" s="838"/>
      <c r="AU48" s="838"/>
      <c r="AV48" s="838"/>
      <c r="AW48" s="838"/>
      <c r="AX48" s="838"/>
      <c r="AY48" s="838"/>
      <c r="AZ48" s="839"/>
      <c r="BA48" s="839"/>
      <c r="BB48" s="839"/>
      <c r="BC48" s="839"/>
      <c r="BD48" s="839"/>
      <c r="BE48" s="840"/>
      <c r="BF48" s="840"/>
      <c r="BG48" s="840"/>
      <c r="BH48" s="840"/>
      <c r="BI48" s="841"/>
      <c r="BJ48" s="336"/>
      <c r="BK48" s="336"/>
      <c r="BL48" s="336"/>
      <c r="BM48" s="336"/>
      <c r="BN48" s="336"/>
      <c r="BO48" s="221"/>
      <c r="BP48" s="221"/>
      <c r="BQ48" s="218">
        <v>42</v>
      </c>
      <c r="BR48" s="21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11"/>
    </row>
    <row r="49" spans="1:131" ht="26.25" customHeight="1" x14ac:dyDescent="0.2">
      <c r="A49" s="218">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2"/>
      <c r="AL49" s="838"/>
      <c r="AM49" s="838"/>
      <c r="AN49" s="838"/>
      <c r="AO49" s="838"/>
      <c r="AP49" s="838"/>
      <c r="AQ49" s="838"/>
      <c r="AR49" s="838"/>
      <c r="AS49" s="838"/>
      <c r="AT49" s="838"/>
      <c r="AU49" s="838"/>
      <c r="AV49" s="838"/>
      <c r="AW49" s="838"/>
      <c r="AX49" s="838"/>
      <c r="AY49" s="838"/>
      <c r="AZ49" s="839"/>
      <c r="BA49" s="839"/>
      <c r="BB49" s="839"/>
      <c r="BC49" s="839"/>
      <c r="BD49" s="839"/>
      <c r="BE49" s="840"/>
      <c r="BF49" s="840"/>
      <c r="BG49" s="840"/>
      <c r="BH49" s="840"/>
      <c r="BI49" s="841"/>
      <c r="BJ49" s="336"/>
      <c r="BK49" s="336"/>
      <c r="BL49" s="336"/>
      <c r="BM49" s="336"/>
      <c r="BN49" s="336"/>
      <c r="BO49" s="221"/>
      <c r="BP49" s="221"/>
      <c r="BQ49" s="218">
        <v>43</v>
      </c>
      <c r="BR49" s="21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11"/>
    </row>
    <row r="50" spans="1:131" ht="26.25" customHeight="1" x14ac:dyDescent="0.2">
      <c r="A50" s="218">
        <v>23</v>
      </c>
      <c r="B50" s="789"/>
      <c r="C50" s="790"/>
      <c r="D50" s="790"/>
      <c r="E50" s="790"/>
      <c r="F50" s="790"/>
      <c r="G50" s="790"/>
      <c r="H50" s="790"/>
      <c r="I50" s="790"/>
      <c r="J50" s="790"/>
      <c r="K50" s="790"/>
      <c r="L50" s="790"/>
      <c r="M50" s="790"/>
      <c r="N50" s="790"/>
      <c r="O50" s="790"/>
      <c r="P50" s="791"/>
      <c r="Q50" s="845"/>
      <c r="R50" s="846"/>
      <c r="S50" s="846"/>
      <c r="T50" s="846"/>
      <c r="U50" s="846"/>
      <c r="V50" s="846"/>
      <c r="W50" s="846"/>
      <c r="X50" s="846"/>
      <c r="Y50" s="846"/>
      <c r="Z50" s="846"/>
      <c r="AA50" s="846"/>
      <c r="AB50" s="846"/>
      <c r="AC50" s="846"/>
      <c r="AD50" s="846"/>
      <c r="AE50" s="847"/>
      <c r="AF50" s="795"/>
      <c r="AG50" s="796"/>
      <c r="AH50" s="796"/>
      <c r="AI50" s="796"/>
      <c r="AJ50" s="797"/>
      <c r="AK50" s="849"/>
      <c r="AL50" s="846"/>
      <c r="AM50" s="846"/>
      <c r="AN50" s="846"/>
      <c r="AO50" s="846"/>
      <c r="AP50" s="846"/>
      <c r="AQ50" s="846"/>
      <c r="AR50" s="846"/>
      <c r="AS50" s="846"/>
      <c r="AT50" s="846"/>
      <c r="AU50" s="846"/>
      <c r="AV50" s="846"/>
      <c r="AW50" s="846"/>
      <c r="AX50" s="846"/>
      <c r="AY50" s="846"/>
      <c r="AZ50" s="848"/>
      <c r="BA50" s="848"/>
      <c r="BB50" s="848"/>
      <c r="BC50" s="848"/>
      <c r="BD50" s="848"/>
      <c r="BE50" s="840"/>
      <c r="BF50" s="840"/>
      <c r="BG50" s="840"/>
      <c r="BH50" s="840"/>
      <c r="BI50" s="841"/>
      <c r="BJ50" s="336"/>
      <c r="BK50" s="336"/>
      <c r="BL50" s="336"/>
      <c r="BM50" s="336"/>
      <c r="BN50" s="336"/>
      <c r="BO50" s="221"/>
      <c r="BP50" s="221"/>
      <c r="BQ50" s="218">
        <v>44</v>
      </c>
      <c r="BR50" s="21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11"/>
    </row>
    <row r="51" spans="1:131" ht="26.25" customHeight="1" x14ac:dyDescent="0.2">
      <c r="A51" s="218">
        <v>24</v>
      </c>
      <c r="B51" s="789"/>
      <c r="C51" s="790"/>
      <c r="D51" s="790"/>
      <c r="E51" s="790"/>
      <c r="F51" s="790"/>
      <c r="G51" s="790"/>
      <c r="H51" s="790"/>
      <c r="I51" s="790"/>
      <c r="J51" s="790"/>
      <c r="K51" s="790"/>
      <c r="L51" s="790"/>
      <c r="M51" s="790"/>
      <c r="N51" s="790"/>
      <c r="O51" s="790"/>
      <c r="P51" s="791"/>
      <c r="Q51" s="845"/>
      <c r="R51" s="846"/>
      <c r="S51" s="846"/>
      <c r="T51" s="846"/>
      <c r="U51" s="846"/>
      <c r="V51" s="846"/>
      <c r="W51" s="846"/>
      <c r="X51" s="846"/>
      <c r="Y51" s="846"/>
      <c r="Z51" s="846"/>
      <c r="AA51" s="846"/>
      <c r="AB51" s="846"/>
      <c r="AC51" s="846"/>
      <c r="AD51" s="846"/>
      <c r="AE51" s="847"/>
      <c r="AF51" s="795"/>
      <c r="AG51" s="796"/>
      <c r="AH51" s="796"/>
      <c r="AI51" s="796"/>
      <c r="AJ51" s="797"/>
      <c r="AK51" s="849"/>
      <c r="AL51" s="846"/>
      <c r="AM51" s="846"/>
      <c r="AN51" s="846"/>
      <c r="AO51" s="846"/>
      <c r="AP51" s="846"/>
      <c r="AQ51" s="846"/>
      <c r="AR51" s="846"/>
      <c r="AS51" s="846"/>
      <c r="AT51" s="846"/>
      <c r="AU51" s="846"/>
      <c r="AV51" s="846"/>
      <c r="AW51" s="846"/>
      <c r="AX51" s="846"/>
      <c r="AY51" s="846"/>
      <c r="AZ51" s="848"/>
      <c r="BA51" s="848"/>
      <c r="BB51" s="848"/>
      <c r="BC51" s="848"/>
      <c r="BD51" s="848"/>
      <c r="BE51" s="840"/>
      <c r="BF51" s="840"/>
      <c r="BG51" s="840"/>
      <c r="BH51" s="840"/>
      <c r="BI51" s="841"/>
      <c r="BJ51" s="336"/>
      <c r="BK51" s="336"/>
      <c r="BL51" s="336"/>
      <c r="BM51" s="336"/>
      <c r="BN51" s="336"/>
      <c r="BO51" s="221"/>
      <c r="BP51" s="221"/>
      <c r="BQ51" s="218">
        <v>45</v>
      </c>
      <c r="BR51" s="21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11"/>
    </row>
    <row r="52" spans="1:131" ht="26.25" customHeight="1" x14ac:dyDescent="0.2">
      <c r="A52" s="218">
        <v>25</v>
      </c>
      <c r="B52" s="789"/>
      <c r="C52" s="790"/>
      <c r="D52" s="790"/>
      <c r="E52" s="790"/>
      <c r="F52" s="790"/>
      <c r="G52" s="790"/>
      <c r="H52" s="790"/>
      <c r="I52" s="790"/>
      <c r="J52" s="790"/>
      <c r="K52" s="790"/>
      <c r="L52" s="790"/>
      <c r="M52" s="790"/>
      <c r="N52" s="790"/>
      <c r="O52" s="790"/>
      <c r="P52" s="791"/>
      <c r="Q52" s="845"/>
      <c r="R52" s="846"/>
      <c r="S52" s="846"/>
      <c r="T52" s="846"/>
      <c r="U52" s="846"/>
      <c r="V52" s="846"/>
      <c r="W52" s="846"/>
      <c r="X52" s="846"/>
      <c r="Y52" s="846"/>
      <c r="Z52" s="846"/>
      <c r="AA52" s="846"/>
      <c r="AB52" s="846"/>
      <c r="AC52" s="846"/>
      <c r="AD52" s="846"/>
      <c r="AE52" s="847"/>
      <c r="AF52" s="795"/>
      <c r="AG52" s="796"/>
      <c r="AH52" s="796"/>
      <c r="AI52" s="796"/>
      <c r="AJ52" s="797"/>
      <c r="AK52" s="849"/>
      <c r="AL52" s="846"/>
      <c r="AM52" s="846"/>
      <c r="AN52" s="846"/>
      <c r="AO52" s="846"/>
      <c r="AP52" s="846"/>
      <c r="AQ52" s="846"/>
      <c r="AR52" s="846"/>
      <c r="AS52" s="846"/>
      <c r="AT52" s="846"/>
      <c r="AU52" s="846"/>
      <c r="AV52" s="846"/>
      <c r="AW52" s="846"/>
      <c r="AX52" s="846"/>
      <c r="AY52" s="846"/>
      <c r="AZ52" s="848"/>
      <c r="BA52" s="848"/>
      <c r="BB52" s="848"/>
      <c r="BC52" s="848"/>
      <c r="BD52" s="848"/>
      <c r="BE52" s="840"/>
      <c r="BF52" s="840"/>
      <c r="BG52" s="840"/>
      <c r="BH52" s="840"/>
      <c r="BI52" s="841"/>
      <c r="BJ52" s="336"/>
      <c r="BK52" s="336"/>
      <c r="BL52" s="336"/>
      <c r="BM52" s="336"/>
      <c r="BN52" s="336"/>
      <c r="BO52" s="221"/>
      <c r="BP52" s="221"/>
      <c r="BQ52" s="218">
        <v>46</v>
      </c>
      <c r="BR52" s="21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11"/>
    </row>
    <row r="53" spans="1:131" ht="26.25" customHeight="1" x14ac:dyDescent="0.2">
      <c r="A53" s="218">
        <v>26</v>
      </c>
      <c r="B53" s="789"/>
      <c r="C53" s="790"/>
      <c r="D53" s="790"/>
      <c r="E53" s="790"/>
      <c r="F53" s="790"/>
      <c r="G53" s="790"/>
      <c r="H53" s="790"/>
      <c r="I53" s="790"/>
      <c r="J53" s="790"/>
      <c r="K53" s="790"/>
      <c r="L53" s="790"/>
      <c r="M53" s="790"/>
      <c r="N53" s="790"/>
      <c r="O53" s="790"/>
      <c r="P53" s="791"/>
      <c r="Q53" s="845"/>
      <c r="R53" s="846"/>
      <c r="S53" s="846"/>
      <c r="T53" s="846"/>
      <c r="U53" s="846"/>
      <c r="V53" s="846"/>
      <c r="W53" s="846"/>
      <c r="X53" s="846"/>
      <c r="Y53" s="846"/>
      <c r="Z53" s="846"/>
      <c r="AA53" s="846"/>
      <c r="AB53" s="846"/>
      <c r="AC53" s="846"/>
      <c r="AD53" s="846"/>
      <c r="AE53" s="847"/>
      <c r="AF53" s="795"/>
      <c r="AG53" s="796"/>
      <c r="AH53" s="796"/>
      <c r="AI53" s="796"/>
      <c r="AJ53" s="797"/>
      <c r="AK53" s="849"/>
      <c r="AL53" s="846"/>
      <c r="AM53" s="846"/>
      <c r="AN53" s="846"/>
      <c r="AO53" s="846"/>
      <c r="AP53" s="846"/>
      <c r="AQ53" s="846"/>
      <c r="AR53" s="846"/>
      <c r="AS53" s="846"/>
      <c r="AT53" s="846"/>
      <c r="AU53" s="846"/>
      <c r="AV53" s="846"/>
      <c r="AW53" s="846"/>
      <c r="AX53" s="846"/>
      <c r="AY53" s="846"/>
      <c r="AZ53" s="848"/>
      <c r="BA53" s="848"/>
      <c r="BB53" s="848"/>
      <c r="BC53" s="848"/>
      <c r="BD53" s="848"/>
      <c r="BE53" s="840"/>
      <c r="BF53" s="840"/>
      <c r="BG53" s="840"/>
      <c r="BH53" s="840"/>
      <c r="BI53" s="841"/>
      <c r="BJ53" s="336"/>
      <c r="BK53" s="336"/>
      <c r="BL53" s="336"/>
      <c r="BM53" s="336"/>
      <c r="BN53" s="336"/>
      <c r="BO53" s="221"/>
      <c r="BP53" s="221"/>
      <c r="BQ53" s="218">
        <v>47</v>
      </c>
      <c r="BR53" s="21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11"/>
    </row>
    <row r="54" spans="1:131" ht="26.25" customHeight="1" x14ac:dyDescent="0.2">
      <c r="A54" s="218">
        <v>27</v>
      </c>
      <c r="B54" s="789"/>
      <c r="C54" s="790"/>
      <c r="D54" s="790"/>
      <c r="E54" s="790"/>
      <c r="F54" s="790"/>
      <c r="G54" s="790"/>
      <c r="H54" s="790"/>
      <c r="I54" s="790"/>
      <c r="J54" s="790"/>
      <c r="K54" s="790"/>
      <c r="L54" s="790"/>
      <c r="M54" s="790"/>
      <c r="N54" s="790"/>
      <c r="O54" s="790"/>
      <c r="P54" s="791"/>
      <c r="Q54" s="845"/>
      <c r="R54" s="846"/>
      <c r="S54" s="846"/>
      <c r="T54" s="846"/>
      <c r="U54" s="846"/>
      <c r="V54" s="846"/>
      <c r="W54" s="846"/>
      <c r="X54" s="846"/>
      <c r="Y54" s="846"/>
      <c r="Z54" s="846"/>
      <c r="AA54" s="846"/>
      <c r="AB54" s="846"/>
      <c r="AC54" s="846"/>
      <c r="AD54" s="846"/>
      <c r="AE54" s="847"/>
      <c r="AF54" s="795"/>
      <c r="AG54" s="796"/>
      <c r="AH54" s="796"/>
      <c r="AI54" s="796"/>
      <c r="AJ54" s="797"/>
      <c r="AK54" s="849"/>
      <c r="AL54" s="846"/>
      <c r="AM54" s="846"/>
      <c r="AN54" s="846"/>
      <c r="AO54" s="846"/>
      <c r="AP54" s="846"/>
      <c r="AQ54" s="846"/>
      <c r="AR54" s="846"/>
      <c r="AS54" s="846"/>
      <c r="AT54" s="846"/>
      <c r="AU54" s="846"/>
      <c r="AV54" s="846"/>
      <c r="AW54" s="846"/>
      <c r="AX54" s="846"/>
      <c r="AY54" s="846"/>
      <c r="AZ54" s="848"/>
      <c r="BA54" s="848"/>
      <c r="BB54" s="848"/>
      <c r="BC54" s="848"/>
      <c r="BD54" s="848"/>
      <c r="BE54" s="840"/>
      <c r="BF54" s="840"/>
      <c r="BG54" s="840"/>
      <c r="BH54" s="840"/>
      <c r="BI54" s="841"/>
      <c r="BJ54" s="336"/>
      <c r="BK54" s="336"/>
      <c r="BL54" s="336"/>
      <c r="BM54" s="336"/>
      <c r="BN54" s="336"/>
      <c r="BO54" s="221"/>
      <c r="BP54" s="221"/>
      <c r="BQ54" s="218">
        <v>48</v>
      </c>
      <c r="BR54" s="21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11"/>
    </row>
    <row r="55" spans="1:131" ht="26.25" customHeight="1" x14ac:dyDescent="0.2">
      <c r="A55" s="218">
        <v>28</v>
      </c>
      <c r="B55" s="789"/>
      <c r="C55" s="790"/>
      <c r="D55" s="790"/>
      <c r="E55" s="790"/>
      <c r="F55" s="790"/>
      <c r="G55" s="790"/>
      <c r="H55" s="790"/>
      <c r="I55" s="790"/>
      <c r="J55" s="790"/>
      <c r="K55" s="790"/>
      <c r="L55" s="790"/>
      <c r="M55" s="790"/>
      <c r="N55" s="790"/>
      <c r="O55" s="790"/>
      <c r="P55" s="791"/>
      <c r="Q55" s="845"/>
      <c r="R55" s="846"/>
      <c r="S55" s="846"/>
      <c r="T55" s="846"/>
      <c r="U55" s="846"/>
      <c r="V55" s="846"/>
      <c r="W55" s="846"/>
      <c r="X55" s="846"/>
      <c r="Y55" s="846"/>
      <c r="Z55" s="846"/>
      <c r="AA55" s="846"/>
      <c r="AB55" s="846"/>
      <c r="AC55" s="846"/>
      <c r="AD55" s="846"/>
      <c r="AE55" s="847"/>
      <c r="AF55" s="795"/>
      <c r="AG55" s="796"/>
      <c r="AH55" s="796"/>
      <c r="AI55" s="796"/>
      <c r="AJ55" s="797"/>
      <c r="AK55" s="849"/>
      <c r="AL55" s="846"/>
      <c r="AM55" s="846"/>
      <c r="AN55" s="846"/>
      <c r="AO55" s="846"/>
      <c r="AP55" s="846"/>
      <c r="AQ55" s="846"/>
      <c r="AR55" s="846"/>
      <c r="AS55" s="846"/>
      <c r="AT55" s="846"/>
      <c r="AU55" s="846"/>
      <c r="AV55" s="846"/>
      <c r="AW55" s="846"/>
      <c r="AX55" s="846"/>
      <c r="AY55" s="846"/>
      <c r="AZ55" s="848"/>
      <c r="BA55" s="848"/>
      <c r="BB55" s="848"/>
      <c r="BC55" s="848"/>
      <c r="BD55" s="848"/>
      <c r="BE55" s="840"/>
      <c r="BF55" s="840"/>
      <c r="BG55" s="840"/>
      <c r="BH55" s="840"/>
      <c r="BI55" s="841"/>
      <c r="BJ55" s="336"/>
      <c r="BK55" s="336"/>
      <c r="BL55" s="336"/>
      <c r="BM55" s="336"/>
      <c r="BN55" s="336"/>
      <c r="BO55" s="221"/>
      <c r="BP55" s="221"/>
      <c r="BQ55" s="218">
        <v>49</v>
      </c>
      <c r="BR55" s="21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11"/>
    </row>
    <row r="56" spans="1:131" ht="26.25" customHeight="1" x14ac:dyDescent="0.2">
      <c r="A56" s="218">
        <v>29</v>
      </c>
      <c r="B56" s="789"/>
      <c r="C56" s="790"/>
      <c r="D56" s="790"/>
      <c r="E56" s="790"/>
      <c r="F56" s="790"/>
      <c r="G56" s="790"/>
      <c r="H56" s="790"/>
      <c r="I56" s="790"/>
      <c r="J56" s="790"/>
      <c r="K56" s="790"/>
      <c r="L56" s="790"/>
      <c r="M56" s="790"/>
      <c r="N56" s="790"/>
      <c r="O56" s="790"/>
      <c r="P56" s="791"/>
      <c r="Q56" s="845"/>
      <c r="R56" s="846"/>
      <c r="S56" s="846"/>
      <c r="T56" s="846"/>
      <c r="U56" s="846"/>
      <c r="V56" s="846"/>
      <c r="W56" s="846"/>
      <c r="X56" s="846"/>
      <c r="Y56" s="846"/>
      <c r="Z56" s="846"/>
      <c r="AA56" s="846"/>
      <c r="AB56" s="846"/>
      <c r="AC56" s="846"/>
      <c r="AD56" s="846"/>
      <c r="AE56" s="847"/>
      <c r="AF56" s="795"/>
      <c r="AG56" s="796"/>
      <c r="AH56" s="796"/>
      <c r="AI56" s="796"/>
      <c r="AJ56" s="797"/>
      <c r="AK56" s="849"/>
      <c r="AL56" s="846"/>
      <c r="AM56" s="846"/>
      <c r="AN56" s="846"/>
      <c r="AO56" s="846"/>
      <c r="AP56" s="846"/>
      <c r="AQ56" s="846"/>
      <c r="AR56" s="846"/>
      <c r="AS56" s="846"/>
      <c r="AT56" s="846"/>
      <c r="AU56" s="846"/>
      <c r="AV56" s="846"/>
      <c r="AW56" s="846"/>
      <c r="AX56" s="846"/>
      <c r="AY56" s="846"/>
      <c r="AZ56" s="848"/>
      <c r="BA56" s="848"/>
      <c r="BB56" s="848"/>
      <c r="BC56" s="848"/>
      <c r="BD56" s="848"/>
      <c r="BE56" s="840"/>
      <c r="BF56" s="840"/>
      <c r="BG56" s="840"/>
      <c r="BH56" s="840"/>
      <c r="BI56" s="841"/>
      <c r="BJ56" s="336"/>
      <c r="BK56" s="336"/>
      <c r="BL56" s="336"/>
      <c r="BM56" s="336"/>
      <c r="BN56" s="336"/>
      <c r="BO56" s="221"/>
      <c r="BP56" s="221"/>
      <c r="BQ56" s="218">
        <v>50</v>
      </c>
      <c r="BR56" s="21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11"/>
    </row>
    <row r="57" spans="1:131" ht="26.25" customHeight="1" x14ac:dyDescent="0.2">
      <c r="A57" s="218">
        <v>30</v>
      </c>
      <c r="B57" s="789"/>
      <c r="C57" s="790"/>
      <c r="D57" s="790"/>
      <c r="E57" s="790"/>
      <c r="F57" s="790"/>
      <c r="G57" s="790"/>
      <c r="H57" s="790"/>
      <c r="I57" s="790"/>
      <c r="J57" s="790"/>
      <c r="K57" s="790"/>
      <c r="L57" s="790"/>
      <c r="M57" s="790"/>
      <c r="N57" s="790"/>
      <c r="O57" s="790"/>
      <c r="P57" s="791"/>
      <c r="Q57" s="845"/>
      <c r="R57" s="846"/>
      <c r="S57" s="846"/>
      <c r="T57" s="846"/>
      <c r="U57" s="846"/>
      <c r="V57" s="846"/>
      <c r="W57" s="846"/>
      <c r="X57" s="846"/>
      <c r="Y57" s="846"/>
      <c r="Z57" s="846"/>
      <c r="AA57" s="846"/>
      <c r="AB57" s="846"/>
      <c r="AC57" s="846"/>
      <c r="AD57" s="846"/>
      <c r="AE57" s="847"/>
      <c r="AF57" s="795"/>
      <c r="AG57" s="796"/>
      <c r="AH57" s="796"/>
      <c r="AI57" s="796"/>
      <c r="AJ57" s="797"/>
      <c r="AK57" s="849"/>
      <c r="AL57" s="846"/>
      <c r="AM57" s="846"/>
      <c r="AN57" s="846"/>
      <c r="AO57" s="846"/>
      <c r="AP57" s="846"/>
      <c r="AQ57" s="846"/>
      <c r="AR57" s="846"/>
      <c r="AS57" s="846"/>
      <c r="AT57" s="846"/>
      <c r="AU57" s="846"/>
      <c r="AV57" s="846"/>
      <c r="AW57" s="846"/>
      <c r="AX57" s="846"/>
      <c r="AY57" s="846"/>
      <c r="AZ57" s="848"/>
      <c r="BA57" s="848"/>
      <c r="BB57" s="848"/>
      <c r="BC57" s="848"/>
      <c r="BD57" s="848"/>
      <c r="BE57" s="840"/>
      <c r="BF57" s="840"/>
      <c r="BG57" s="840"/>
      <c r="BH57" s="840"/>
      <c r="BI57" s="841"/>
      <c r="BJ57" s="336"/>
      <c r="BK57" s="336"/>
      <c r="BL57" s="336"/>
      <c r="BM57" s="336"/>
      <c r="BN57" s="336"/>
      <c r="BO57" s="221"/>
      <c r="BP57" s="221"/>
      <c r="BQ57" s="218">
        <v>51</v>
      </c>
      <c r="BR57" s="21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11"/>
    </row>
    <row r="58" spans="1:131" ht="26.25" customHeight="1" x14ac:dyDescent="0.2">
      <c r="A58" s="218">
        <v>31</v>
      </c>
      <c r="B58" s="789"/>
      <c r="C58" s="790"/>
      <c r="D58" s="790"/>
      <c r="E58" s="790"/>
      <c r="F58" s="790"/>
      <c r="G58" s="790"/>
      <c r="H58" s="790"/>
      <c r="I58" s="790"/>
      <c r="J58" s="790"/>
      <c r="K58" s="790"/>
      <c r="L58" s="790"/>
      <c r="M58" s="790"/>
      <c r="N58" s="790"/>
      <c r="O58" s="790"/>
      <c r="P58" s="791"/>
      <c r="Q58" s="845"/>
      <c r="R58" s="846"/>
      <c r="S58" s="846"/>
      <c r="T58" s="846"/>
      <c r="U58" s="846"/>
      <c r="V58" s="846"/>
      <c r="W58" s="846"/>
      <c r="X58" s="846"/>
      <c r="Y58" s="846"/>
      <c r="Z58" s="846"/>
      <c r="AA58" s="846"/>
      <c r="AB58" s="846"/>
      <c r="AC58" s="846"/>
      <c r="AD58" s="846"/>
      <c r="AE58" s="847"/>
      <c r="AF58" s="795"/>
      <c r="AG58" s="796"/>
      <c r="AH58" s="796"/>
      <c r="AI58" s="796"/>
      <c r="AJ58" s="797"/>
      <c r="AK58" s="849"/>
      <c r="AL58" s="846"/>
      <c r="AM58" s="846"/>
      <c r="AN58" s="846"/>
      <c r="AO58" s="846"/>
      <c r="AP58" s="846"/>
      <c r="AQ58" s="846"/>
      <c r="AR58" s="846"/>
      <c r="AS58" s="846"/>
      <c r="AT58" s="846"/>
      <c r="AU58" s="846"/>
      <c r="AV58" s="846"/>
      <c r="AW58" s="846"/>
      <c r="AX58" s="846"/>
      <c r="AY58" s="846"/>
      <c r="AZ58" s="848"/>
      <c r="BA58" s="848"/>
      <c r="BB58" s="848"/>
      <c r="BC58" s="848"/>
      <c r="BD58" s="848"/>
      <c r="BE58" s="840"/>
      <c r="BF58" s="840"/>
      <c r="BG58" s="840"/>
      <c r="BH58" s="840"/>
      <c r="BI58" s="841"/>
      <c r="BJ58" s="336"/>
      <c r="BK58" s="336"/>
      <c r="BL58" s="336"/>
      <c r="BM58" s="336"/>
      <c r="BN58" s="336"/>
      <c r="BO58" s="221"/>
      <c r="BP58" s="221"/>
      <c r="BQ58" s="218">
        <v>52</v>
      </c>
      <c r="BR58" s="21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11"/>
    </row>
    <row r="59" spans="1:131" ht="26.25" customHeight="1" x14ac:dyDescent="0.2">
      <c r="A59" s="218">
        <v>32</v>
      </c>
      <c r="B59" s="789"/>
      <c r="C59" s="790"/>
      <c r="D59" s="790"/>
      <c r="E59" s="790"/>
      <c r="F59" s="790"/>
      <c r="G59" s="790"/>
      <c r="H59" s="790"/>
      <c r="I59" s="790"/>
      <c r="J59" s="790"/>
      <c r="K59" s="790"/>
      <c r="L59" s="790"/>
      <c r="M59" s="790"/>
      <c r="N59" s="790"/>
      <c r="O59" s="790"/>
      <c r="P59" s="791"/>
      <c r="Q59" s="845"/>
      <c r="R59" s="846"/>
      <c r="S59" s="846"/>
      <c r="T59" s="846"/>
      <c r="U59" s="846"/>
      <c r="V59" s="846"/>
      <c r="W59" s="846"/>
      <c r="X59" s="846"/>
      <c r="Y59" s="846"/>
      <c r="Z59" s="846"/>
      <c r="AA59" s="846"/>
      <c r="AB59" s="846"/>
      <c r="AC59" s="846"/>
      <c r="AD59" s="846"/>
      <c r="AE59" s="847"/>
      <c r="AF59" s="795"/>
      <c r="AG59" s="796"/>
      <c r="AH59" s="796"/>
      <c r="AI59" s="796"/>
      <c r="AJ59" s="797"/>
      <c r="AK59" s="849"/>
      <c r="AL59" s="846"/>
      <c r="AM59" s="846"/>
      <c r="AN59" s="846"/>
      <c r="AO59" s="846"/>
      <c r="AP59" s="846"/>
      <c r="AQ59" s="846"/>
      <c r="AR59" s="846"/>
      <c r="AS59" s="846"/>
      <c r="AT59" s="846"/>
      <c r="AU59" s="846"/>
      <c r="AV59" s="846"/>
      <c r="AW59" s="846"/>
      <c r="AX59" s="846"/>
      <c r="AY59" s="846"/>
      <c r="AZ59" s="848"/>
      <c r="BA59" s="848"/>
      <c r="BB59" s="848"/>
      <c r="BC59" s="848"/>
      <c r="BD59" s="848"/>
      <c r="BE59" s="840"/>
      <c r="BF59" s="840"/>
      <c r="BG59" s="840"/>
      <c r="BH59" s="840"/>
      <c r="BI59" s="841"/>
      <c r="BJ59" s="336"/>
      <c r="BK59" s="336"/>
      <c r="BL59" s="336"/>
      <c r="BM59" s="336"/>
      <c r="BN59" s="336"/>
      <c r="BO59" s="221"/>
      <c r="BP59" s="221"/>
      <c r="BQ59" s="218">
        <v>53</v>
      </c>
      <c r="BR59" s="21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11"/>
    </row>
    <row r="60" spans="1:131" ht="26.25" customHeight="1" x14ac:dyDescent="0.2">
      <c r="A60" s="218">
        <v>33</v>
      </c>
      <c r="B60" s="789"/>
      <c r="C60" s="790"/>
      <c r="D60" s="790"/>
      <c r="E60" s="790"/>
      <c r="F60" s="790"/>
      <c r="G60" s="790"/>
      <c r="H60" s="790"/>
      <c r="I60" s="790"/>
      <c r="J60" s="790"/>
      <c r="K60" s="790"/>
      <c r="L60" s="790"/>
      <c r="M60" s="790"/>
      <c r="N60" s="790"/>
      <c r="O60" s="790"/>
      <c r="P60" s="791"/>
      <c r="Q60" s="845"/>
      <c r="R60" s="846"/>
      <c r="S60" s="846"/>
      <c r="T60" s="846"/>
      <c r="U60" s="846"/>
      <c r="V60" s="846"/>
      <c r="W60" s="846"/>
      <c r="X60" s="846"/>
      <c r="Y60" s="846"/>
      <c r="Z60" s="846"/>
      <c r="AA60" s="846"/>
      <c r="AB60" s="846"/>
      <c r="AC60" s="846"/>
      <c r="AD60" s="846"/>
      <c r="AE60" s="847"/>
      <c r="AF60" s="795"/>
      <c r="AG60" s="796"/>
      <c r="AH60" s="796"/>
      <c r="AI60" s="796"/>
      <c r="AJ60" s="797"/>
      <c r="AK60" s="849"/>
      <c r="AL60" s="846"/>
      <c r="AM60" s="846"/>
      <c r="AN60" s="846"/>
      <c r="AO60" s="846"/>
      <c r="AP60" s="846"/>
      <c r="AQ60" s="846"/>
      <c r="AR60" s="846"/>
      <c r="AS60" s="846"/>
      <c r="AT60" s="846"/>
      <c r="AU60" s="846"/>
      <c r="AV60" s="846"/>
      <c r="AW60" s="846"/>
      <c r="AX60" s="846"/>
      <c r="AY60" s="846"/>
      <c r="AZ60" s="848"/>
      <c r="BA60" s="848"/>
      <c r="BB60" s="848"/>
      <c r="BC60" s="848"/>
      <c r="BD60" s="848"/>
      <c r="BE60" s="840"/>
      <c r="BF60" s="840"/>
      <c r="BG60" s="840"/>
      <c r="BH60" s="840"/>
      <c r="BI60" s="841"/>
      <c r="BJ60" s="336"/>
      <c r="BK60" s="336"/>
      <c r="BL60" s="336"/>
      <c r="BM60" s="336"/>
      <c r="BN60" s="336"/>
      <c r="BO60" s="221"/>
      <c r="BP60" s="221"/>
      <c r="BQ60" s="218">
        <v>54</v>
      </c>
      <c r="BR60" s="21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11"/>
    </row>
    <row r="61" spans="1:131" ht="26.25" customHeight="1" thickBot="1" x14ac:dyDescent="0.25">
      <c r="A61" s="218">
        <v>34</v>
      </c>
      <c r="B61" s="789"/>
      <c r="C61" s="790"/>
      <c r="D61" s="790"/>
      <c r="E61" s="790"/>
      <c r="F61" s="790"/>
      <c r="G61" s="790"/>
      <c r="H61" s="790"/>
      <c r="I61" s="790"/>
      <c r="J61" s="790"/>
      <c r="K61" s="790"/>
      <c r="L61" s="790"/>
      <c r="M61" s="790"/>
      <c r="N61" s="790"/>
      <c r="O61" s="790"/>
      <c r="P61" s="791"/>
      <c r="Q61" s="845"/>
      <c r="R61" s="846"/>
      <c r="S61" s="846"/>
      <c r="T61" s="846"/>
      <c r="U61" s="846"/>
      <c r="V61" s="846"/>
      <c r="W61" s="846"/>
      <c r="X61" s="846"/>
      <c r="Y61" s="846"/>
      <c r="Z61" s="846"/>
      <c r="AA61" s="846"/>
      <c r="AB61" s="846"/>
      <c r="AC61" s="846"/>
      <c r="AD61" s="846"/>
      <c r="AE61" s="847"/>
      <c r="AF61" s="795"/>
      <c r="AG61" s="796"/>
      <c r="AH61" s="796"/>
      <c r="AI61" s="796"/>
      <c r="AJ61" s="797"/>
      <c r="AK61" s="849"/>
      <c r="AL61" s="846"/>
      <c r="AM61" s="846"/>
      <c r="AN61" s="846"/>
      <c r="AO61" s="846"/>
      <c r="AP61" s="846"/>
      <c r="AQ61" s="846"/>
      <c r="AR61" s="846"/>
      <c r="AS61" s="846"/>
      <c r="AT61" s="846"/>
      <c r="AU61" s="846"/>
      <c r="AV61" s="846"/>
      <c r="AW61" s="846"/>
      <c r="AX61" s="846"/>
      <c r="AY61" s="846"/>
      <c r="AZ61" s="848"/>
      <c r="BA61" s="848"/>
      <c r="BB61" s="848"/>
      <c r="BC61" s="848"/>
      <c r="BD61" s="848"/>
      <c r="BE61" s="840"/>
      <c r="BF61" s="840"/>
      <c r="BG61" s="840"/>
      <c r="BH61" s="840"/>
      <c r="BI61" s="841"/>
      <c r="BJ61" s="336"/>
      <c r="BK61" s="336"/>
      <c r="BL61" s="336"/>
      <c r="BM61" s="336"/>
      <c r="BN61" s="336"/>
      <c r="BO61" s="221"/>
      <c r="BP61" s="221"/>
      <c r="BQ61" s="218">
        <v>55</v>
      </c>
      <c r="BR61" s="21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11"/>
    </row>
    <row r="62" spans="1:131" ht="26.25" customHeight="1" x14ac:dyDescent="0.2">
      <c r="A62" s="218">
        <v>35</v>
      </c>
      <c r="B62" s="789"/>
      <c r="C62" s="790"/>
      <c r="D62" s="790"/>
      <c r="E62" s="790"/>
      <c r="F62" s="790"/>
      <c r="G62" s="790"/>
      <c r="H62" s="790"/>
      <c r="I62" s="790"/>
      <c r="J62" s="790"/>
      <c r="K62" s="790"/>
      <c r="L62" s="790"/>
      <c r="M62" s="790"/>
      <c r="N62" s="790"/>
      <c r="O62" s="790"/>
      <c r="P62" s="791"/>
      <c r="Q62" s="845"/>
      <c r="R62" s="846"/>
      <c r="S62" s="846"/>
      <c r="T62" s="846"/>
      <c r="U62" s="846"/>
      <c r="V62" s="846"/>
      <c r="W62" s="846"/>
      <c r="X62" s="846"/>
      <c r="Y62" s="846"/>
      <c r="Z62" s="846"/>
      <c r="AA62" s="846"/>
      <c r="AB62" s="846"/>
      <c r="AC62" s="846"/>
      <c r="AD62" s="846"/>
      <c r="AE62" s="847"/>
      <c r="AF62" s="795"/>
      <c r="AG62" s="796"/>
      <c r="AH62" s="796"/>
      <c r="AI62" s="796"/>
      <c r="AJ62" s="797"/>
      <c r="AK62" s="849"/>
      <c r="AL62" s="846"/>
      <c r="AM62" s="846"/>
      <c r="AN62" s="846"/>
      <c r="AO62" s="846"/>
      <c r="AP62" s="846"/>
      <c r="AQ62" s="846"/>
      <c r="AR62" s="846"/>
      <c r="AS62" s="846"/>
      <c r="AT62" s="846"/>
      <c r="AU62" s="846"/>
      <c r="AV62" s="846"/>
      <c r="AW62" s="846"/>
      <c r="AX62" s="846"/>
      <c r="AY62" s="846"/>
      <c r="AZ62" s="848"/>
      <c r="BA62" s="848"/>
      <c r="BB62" s="848"/>
      <c r="BC62" s="848"/>
      <c r="BD62" s="848"/>
      <c r="BE62" s="840"/>
      <c r="BF62" s="840"/>
      <c r="BG62" s="840"/>
      <c r="BH62" s="840"/>
      <c r="BI62" s="841"/>
      <c r="BJ62" s="857" t="s">
        <v>341</v>
      </c>
      <c r="BK62" s="815"/>
      <c r="BL62" s="815"/>
      <c r="BM62" s="815"/>
      <c r="BN62" s="816"/>
      <c r="BO62" s="221"/>
      <c r="BP62" s="221"/>
      <c r="BQ62" s="218">
        <v>56</v>
      </c>
      <c r="BR62" s="21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11"/>
    </row>
    <row r="63" spans="1:131" ht="26.25" customHeight="1" thickBot="1" x14ac:dyDescent="0.25">
      <c r="A63" s="220" t="s">
        <v>337</v>
      </c>
      <c r="B63" s="798" t="s">
        <v>342</v>
      </c>
      <c r="C63" s="799"/>
      <c r="D63" s="799"/>
      <c r="E63" s="799"/>
      <c r="F63" s="799"/>
      <c r="G63" s="799"/>
      <c r="H63" s="799"/>
      <c r="I63" s="799"/>
      <c r="J63" s="799"/>
      <c r="K63" s="799"/>
      <c r="L63" s="799"/>
      <c r="M63" s="799"/>
      <c r="N63" s="799"/>
      <c r="O63" s="799"/>
      <c r="P63" s="800"/>
      <c r="Q63" s="850"/>
      <c r="R63" s="851"/>
      <c r="S63" s="851"/>
      <c r="T63" s="851"/>
      <c r="U63" s="851"/>
      <c r="V63" s="851"/>
      <c r="W63" s="851"/>
      <c r="X63" s="851"/>
      <c r="Y63" s="851"/>
      <c r="Z63" s="851"/>
      <c r="AA63" s="851"/>
      <c r="AB63" s="851"/>
      <c r="AC63" s="851"/>
      <c r="AD63" s="851"/>
      <c r="AE63" s="852"/>
      <c r="AF63" s="853">
        <v>734</v>
      </c>
      <c r="AG63" s="854"/>
      <c r="AH63" s="854"/>
      <c r="AI63" s="854"/>
      <c r="AJ63" s="855"/>
      <c r="AK63" s="856"/>
      <c r="AL63" s="851"/>
      <c r="AM63" s="851"/>
      <c r="AN63" s="851"/>
      <c r="AO63" s="851"/>
      <c r="AP63" s="854">
        <v>4004</v>
      </c>
      <c r="AQ63" s="854"/>
      <c r="AR63" s="854"/>
      <c r="AS63" s="854"/>
      <c r="AT63" s="854"/>
      <c r="AU63" s="854">
        <v>1814</v>
      </c>
      <c r="AV63" s="854"/>
      <c r="AW63" s="854"/>
      <c r="AX63" s="854"/>
      <c r="AY63" s="854"/>
      <c r="AZ63" s="858"/>
      <c r="BA63" s="858"/>
      <c r="BB63" s="858"/>
      <c r="BC63" s="858"/>
      <c r="BD63" s="858"/>
      <c r="BE63" s="859"/>
      <c r="BF63" s="859"/>
      <c r="BG63" s="859"/>
      <c r="BH63" s="859"/>
      <c r="BI63" s="860"/>
      <c r="BJ63" s="861" t="s">
        <v>519</v>
      </c>
      <c r="BK63" s="862"/>
      <c r="BL63" s="862"/>
      <c r="BM63" s="862"/>
      <c r="BN63" s="863"/>
      <c r="BO63" s="221"/>
      <c r="BP63" s="221"/>
      <c r="BQ63" s="218">
        <v>57</v>
      </c>
      <c r="BR63" s="21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11"/>
    </row>
    <row r="64" spans="1:131" ht="26.25" customHeight="1" x14ac:dyDescent="0.2">
      <c r="A64" s="221"/>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18">
        <v>58</v>
      </c>
      <c r="BR64" s="21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11"/>
    </row>
    <row r="65" spans="1:131" ht="26.25" customHeight="1" thickBot="1" x14ac:dyDescent="0.25">
      <c r="A65" s="336" t="s">
        <v>343</v>
      </c>
      <c r="B65" s="336"/>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6"/>
      <c r="AK65" s="336"/>
      <c r="AL65" s="336"/>
      <c r="AM65" s="336"/>
      <c r="AN65" s="336"/>
      <c r="AO65" s="336"/>
      <c r="AP65" s="336"/>
      <c r="AQ65" s="336"/>
      <c r="AR65" s="336"/>
      <c r="AS65" s="336"/>
      <c r="AT65" s="336"/>
      <c r="AU65" s="336"/>
      <c r="AV65" s="336"/>
      <c r="AW65" s="336"/>
      <c r="AX65" s="336"/>
      <c r="AY65" s="336"/>
      <c r="AZ65" s="336"/>
      <c r="BA65" s="336"/>
      <c r="BB65" s="336"/>
      <c r="BC65" s="336"/>
      <c r="BD65" s="336"/>
      <c r="BE65" s="221"/>
      <c r="BF65" s="221"/>
      <c r="BG65" s="221"/>
      <c r="BH65" s="221"/>
      <c r="BI65" s="221"/>
      <c r="BJ65" s="221"/>
      <c r="BK65" s="221"/>
      <c r="BL65" s="221"/>
      <c r="BM65" s="221"/>
      <c r="BN65" s="221"/>
      <c r="BO65" s="221"/>
      <c r="BP65" s="221"/>
      <c r="BQ65" s="218">
        <v>59</v>
      </c>
      <c r="BR65" s="21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11"/>
    </row>
    <row r="66" spans="1:131" ht="26.25" customHeight="1" x14ac:dyDescent="0.2">
      <c r="A66" s="736" t="s">
        <v>344</v>
      </c>
      <c r="B66" s="737"/>
      <c r="C66" s="737"/>
      <c r="D66" s="737"/>
      <c r="E66" s="737"/>
      <c r="F66" s="737"/>
      <c r="G66" s="737"/>
      <c r="H66" s="737"/>
      <c r="I66" s="737"/>
      <c r="J66" s="737"/>
      <c r="K66" s="737"/>
      <c r="L66" s="737"/>
      <c r="M66" s="737"/>
      <c r="N66" s="737"/>
      <c r="O66" s="737"/>
      <c r="P66" s="738"/>
      <c r="Q66" s="742" t="s">
        <v>520</v>
      </c>
      <c r="R66" s="743"/>
      <c r="S66" s="743"/>
      <c r="T66" s="743"/>
      <c r="U66" s="744"/>
      <c r="V66" s="742" t="s">
        <v>503</v>
      </c>
      <c r="W66" s="743"/>
      <c r="X66" s="743"/>
      <c r="Y66" s="743"/>
      <c r="Z66" s="744"/>
      <c r="AA66" s="742" t="s">
        <v>521</v>
      </c>
      <c r="AB66" s="743"/>
      <c r="AC66" s="743"/>
      <c r="AD66" s="743"/>
      <c r="AE66" s="744"/>
      <c r="AF66" s="864" t="s">
        <v>505</v>
      </c>
      <c r="AG66" s="824"/>
      <c r="AH66" s="824"/>
      <c r="AI66" s="824"/>
      <c r="AJ66" s="865"/>
      <c r="AK66" s="742" t="s">
        <v>522</v>
      </c>
      <c r="AL66" s="737"/>
      <c r="AM66" s="737"/>
      <c r="AN66" s="737"/>
      <c r="AO66" s="738"/>
      <c r="AP66" s="742" t="s">
        <v>507</v>
      </c>
      <c r="AQ66" s="743"/>
      <c r="AR66" s="743"/>
      <c r="AS66" s="743"/>
      <c r="AT66" s="744"/>
      <c r="AU66" s="742" t="s">
        <v>523</v>
      </c>
      <c r="AV66" s="743"/>
      <c r="AW66" s="743"/>
      <c r="AX66" s="743"/>
      <c r="AY66" s="744"/>
      <c r="AZ66" s="742" t="s">
        <v>333</v>
      </c>
      <c r="BA66" s="743"/>
      <c r="BB66" s="743"/>
      <c r="BC66" s="743"/>
      <c r="BD66" s="749"/>
      <c r="BE66" s="221"/>
      <c r="BF66" s="221"/>
      <c r="BG66" s="221"/>
      <c r="BH66" s="221"/>
      <c r="BI66" s="221"/>
      <c r="BJ66" s="221"/>
      <c r="BK66" s="221"/>
      <c r="BL66" s="221"/>
      <c r="BM66" s="221"/>
      <c r="BN66" s="221"/>
      <c r="BO66" s="221"/>
      <c r="BP66" s="221"/>
      <c r="BQ66" s="218">
        <v>60</v>
      </c>
      <c r="BR66" s="223"/>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11"/>
    </row>
    <row r="67" spans="1:131" ht="26.25" customHeight="1" thickBot="1" x14ac:dyDescent="0.25">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6"/>
      <c r="AG67" s="827"/>
      <c r="AH67" s="827"/>
      <c r="AI67" s="827"/>
      <c r="AJ67" s="867"/>
      <c r="AK67" s="868"/>
      <c r="AL67" s="740"/>
      <c r="AM67" s="740"/>
      <c r="AN67" s="740"/>
      <c r="AO67" s="741"/>
      <c r="AP67" s="745"/>
      <c r="AQ67" s="746"/>
      <c r="AR67" s="746"/>
      <c r="AS67" s="746"/>
      <c r="AT67" s="747"/>
      <c r="AU67" s="745"/>
      <c r="AV67" s="746"/>
      <c r="AW67" s="746"/>
      <c r="AX67" s="746"/>
      <c r="AY67" s="747"/>
      <c r="AZ67" s="745"/>
      <c r="BA67" s="746"/>
      <c r="BB67" s="746"/>
      <c r="BC67" s="746"/>
      <c r="BD67" s="751"/>
      <c r="BE67" s="221"/>
      <c r="BF67" s="221"/>
      <c r="BG67" s="221"/>
      <c r="BH67" s="221"/>
      <c r="BI67" s="221"/>
      <c r="BJ67" s="221"/>
      <c r="BK67" s="221"/>
      <c r="BL67" s="221"/>
      <c r="BM67" s="221"/>
      <c r="BN67" s="221"/>
      <c r="BO67" s="221"/>
      <c r="BP67" s="221"/>
      <c r="BQ67" s="218">
        <v>61</v>
      </c>
      <c r="BR67" s="223"/>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11"/>
    </row>
    <row r="68" spans="1:131" ht="26.25" customHeight="1" thickTop="1" x14ac:dyDescent="0.2">
      <c r="A68" s="216">
        <v>1</v>
      </c>
      <c r="B68" s="879" t="s">
        <v>524</v>
      </c>
      <c r="C68" s="880"/>
      <c r="D68" s="880"/>
      <c r="E68" s="880"/>
      <c r="F68" s="880"/>
      <c r="G68" s="880"/>
      <c r="H68" s="880"/>
      <c r="I68" s="880"/>
      <c r="J68" s="880"/>
      <c r="K68" s="880"/>
      <c r="L68" s="880"/>
      <c r="M68" s="880"/>
      <c r="N68" s="880"/>
      <c r="O68" s="880"/>
      <c r="P68" s="881"/>
      <c r="Q68" s="882">
        <v>1937</v>
      </c>
      <c r="R68" s="876"/>
      <c r="S68" s="876"/>
      <c r="T68" s="876"/>
      <c r="U68" s="876"/>
      <c r="V68" s="876">
        <v>1788</v>
      </c>
      <c r="W68" s="876"/>
      <c r="X68" s="876"/>
      <c r="Y68" s="876"/>
      <c r="Z68" s="876"/>
      <c r="AA68" s="876">
        <v>150</v>
      </c>
      <c r="AB68" s="876"/>
      <c r="AC68" s="876"/>
      <c r="AD68" s="876"/>
      <c r="AE68" s="876"/>
      <c r="AF68" s="876">
        <v>150</v>
      </c>
      <c r="AG68" s="876"/>
      <c r="AH68" s="876"/>
      <c r="AI68" s="876"/>
      <c r="AJ68" s="876"/>
      <c r="AK68" s="876">
        <v>27</v>
      </c>
      <c r="AL68" s="876"/>
      <c r="AM68" s="876"/>
      <c r="AN68" s="876"/>
      <c r="AO68" s="876"/>
      <c r="AP68" s="876" t="s">
        <v>498</v>
      </c>
      <c r="AQ68" s="876"/>
      <c r="AR68" s="876"/>
      <c r="AS68" s="876"/>
      <c r="AT68" s="876"/>
      <c r="AU68" s="876" t="s">
        <v>498</v>
      </c>
      <c r="AV68" s="876"/>
      <c r="AW68" s="876"/>
      <c r="AX68" s="876"/>
      <c r="AY68" s="876"/>
      <c r="AZ68" s="877"/>
      <c r="BA68" s="877"/>
      <c r="BB68" s="877"/>
      <c r="BC68" s="877"/>
      <c r="BD68" s="878"/>
      <c r="BE68" s="221"/>
      <c r="BF68" s="221"/>
      <c r="BG68" s="221"/>
      <c r="BH68" s="221"/>
      <c r="BI68" s="221"/>
      <c r="BJ68" s="221"/>
      <c r="BK68" s="221"/>
      <c r="BL68" s="221"/>
      <c r="BM68" s="221"/>
      <c r="BN68" s="221"/>
      <c r="BO68" s="221"/>
      <c r="BP68" s="221"/>
      <c r="BQ68" s="218">
        <v>62</v>
      </c>
      <c r="BR68" s="223"/>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11"/>
    </row>
    <row r="69" spans="1:131" ht="26.25" customHeight="1" x14ac:dyDescent="0.2">
      <c r="A69" s="218">
        <v>2</v>
      </c>
      <c r="B69" s="883" t="s">
        <v>525</v>
      </c>
      <c r="C69" s="884"/>
      <c r="D69" s="884"/>
      <c r="E69" s="884"/>
      <c r="F69" s="884"/>
      <c r="G69" s="884"/>
      <c r="H69" s="884"/>
      <c r="I69" s="884"/>
      <c r="J69" s="884"/>
      <c r="K69" s="884"/>
      <c r="L69" s="884"/>
      <c r="M69" s="884"/>
      <c r="N69" s="884"/>
      <c r="O69" s="884"/>
      <c r="P69" s="885"/>
      <c r="Q69" s="886">
        <v>43</v>
      </c>
      <c r="R69" s="838"/>
      <c r="S69" s="838"/>
      <c r="T69" s="838"/>
      <c r="U69" s="838"/>
      <c r="V69" s="838">
        <v>39</v>
      </c>
      <c r="W69" s="838"/>
      <c r="X69" s="838"/>
      <c r="Y69" s="838"/>
      <c r="Z69" s="838"/>
      <c r="AA69" s="838">
        <v>4</v>
      </c>
      <c r="AB69" s="838"/>
      <c r="AC69" s="838"/>
      <c r="AD69" s="838"/>
      <c r="AE69" s="838"/>
      <c r="AF69" s="838">
        <v>4</v>
      </c>
      <c r="AG69" s="838"/>
      <c r="AH69" s="838"/>
      <c r="AI69" s="838"/>
      <c r="AJ69" s="838"/>
      <c r="AK69" s="838">
        <v>26</v>
      </c>
      <c r="AL69" s="838"/>
      <c r="AM69" s="838"/>
      <c r="AN69" s="838"/>
      <c r="AO69" s="838"/>
      <c r="AP69" s="838" t="s">
        <v>498</v>
      </c>
      <c r="AQ69" s="838"/>
      <c r="AR69" s="838"/>
      <c r="AS69" s="838"/>
      <c r="AT69" s="838"/>
      <c r="AU69" s="838" t="s">
        <v>498</v>
      </c>
      <c r="AV69" s="838"/>
      <c r="AW69" s="838"/>
      <c r="AX69" s="838"/>
      <c r="AY69" s="838"/>
      <c r="AZ69" s="840"/>
      <c r="BA69" s="840"/>
      <c r="BB69" s="840"/>
      <c r="BC69" s="840"/>
      <c r="BD69" s="841"/>
      <c r="BE69" s="221"/>
      <c r="BF69" s="221"/>
      <c r="BG69" s="221"/>
      <c r="BH69" s="221"/>
      <c r="BI69" s="221"/>
      <c r="BJ69" s="221"/>
      <c r="BK69" s="221"/>
      <c r="BL69" s="221"/>
      <c r="BM69" s="221"/>
      <c r="BN69" s="221"/>
      <c r="BO69" s="221"/>
      <c r="BP69" s="221"/>
      <c r="BQ69" s="218">
        <v>63</v>
      </c>
      <c r="BR69" s="223"/>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11"/>
    </row>
    <row r="70" spans="1:131" ht="26.25" customHeight="1" x14ac:dyDescent="0.2">
      <c r="A70" s="218">
        <v>3</v>
      </c>
      <c r="B70" s="883" t="s">
        <v>526</v>
      </c>
      <c r="C70" s="884"/>
      <c r="D70" s="884"/>
      <c r="E70" s="884"/>
      <c r="F70" s="884"/>
      <c r="G70" s="884"/>
      <c r="H70" s="884"/>
      <c r="I70" s="884"/>
      <c r="J70" s="884"/>
      <c r="K70" s="884"/>
      <c r="L70" s="884"/>
      <c r="M70" s="884"/>
      <c r="N70" s="884"/>
      <c r="O70" s="884"/>
      <c r="P70" s="885"/>
      <c r="Q70" s="886">
        <v>207</v>
      </c>
      <c r="R70" s="838"/>
      <c r="S70" s="838"/>
      <c r="T70" s="838"/>
      <c r="U70" s="838"/>
      <c r="V70" s="838">
        <v>201</v>
      </c>
      <c r="W70" s="838"/>
      <c r="X70" s="838"/>
      <c r="Y70" s="838"/>
      <c r="Z70" s="838"/>
      <c r="AA70" s="838">
        <v>6</v>
      </c>
      <c r="AB70" s="838"/>
      <c r="AC70" s="838"/>
      <c r="AD70" s="838"/>
      <c r="AE70" s="838"/>
      <c r="AF70" s="838">
        <v>6</v>
      </c>
      <c r="AG70" s="838"/>
      <c r="AH70" s="838"/>
      <c r="AI70" s="838"/>
      <c r="AJ70" s="838"/>
      <c r="AK70" s="838">
        <v>5</v>
      </c>
      <c r="AL70" s="838"/>
      <c r="AM70" s="838"/>
      <c r="AN70" s="838"/>
      <c r="AO70" s="838"/>
      <c r="AP70" s="838" t="s">
        <v>498</v>
      </c>
      <c r="AQ70" s="838"/>
      <c r="AR70" s="838"/>
      <c r="AS70" s="838"/>
      <c r="AT70" s="838"/>
      <c r="AU70" s="838" t="s">
        <v>527</v>
      </c>
      <c r="AV70" s="838"/>
      <c r="AW70" s="838"/>
      <c r="AX70" s="838"/>
      <c r="AY70" s="838"/>
      <c r="AZ70" s="840"/>
      <c r="BA70" s="840"/>
      <c r="BB70" s="840"/>
      <c r="BC70" s="840"/>
      <c r="BD70" s="841"/>
      <c r="BE70" s="221"/>
      <c r="BF70" s="221"/>
      <c r="BG70" s="221"/>
      <c r="BH70" s="221"/>
      <c r="BI70" s="221"/>
      <c r="BJ70" s="221"/>
      <c r="BK70" s="221"/>
      <c r="BL70" s="221"/>
      <c r="BM70" s="221"/>
      <c r="BN70" s="221"/>
      <c r="BO70" s="221"/>
      <c r="BP70" s="221"/>
      <c r="BQ70" s="218">
        <v>64</v>
      </c>
      <c r="BR70" s="223"/>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11"/>
    </row>
    <row r="71" spans="1:131" ht="26.25" customHeight="1" x14ac:dyDescent="0.2">
      <c r="A71" s="218">
        <v>4</v>
      </c>
      <c r="B71" s="883" t="s">
        <v>528</v>
      </c>
      <c r="C71" s="884"/>
      <c r="D71" s="884"/>
      <c r="E71" s="884"/>
      <c r="F71" s="884"/>
      <c r="G71" s="884"/>
      <c r="H71" s="884"/>
      <c r="I71" s="884"/>
      <c r="J71" s="884"/>
      <c r="K71" s="884"/>
      <c r="L71" s="884"/>
      <c r="M71" s="884"/>
      <c r="N71" s="884"/>
      <c r="O71" s="884"/>
      <c r="P71" s="885"/>
      <c r="Q71" s="886">
        <v>165588</v>
      </c>
      <c r="R71" s="838"/>
      <c r="S71" s="838"/>
      <c r="T71" s="838"/>
      <c r="U71" s="838"/>
      <c r="V71" s="838">
        <v>158226</v>
      </c>
      <c r="W71" s="838"/>
      <c r="X71" s="838"/>
      <c r="Y71" s="838"/>
      <c r="Z71" s="838"/>
      <c r="AA71" s="838">
        <v>7362</v>
      </c>
      <c r="AB71" s="838"/>
      <c r="AC71" s="838"/>
      <c r="AD71" s="838"/>
      <c r="AE71" s="838"/>
      <c r="AF71" s="838">
        <v>7362</v>
      </c>
      <c r="AG71" s="838"/>
      <c r="AH71" s="838"/>
      <c r="AI71" s="838"/>
      <c r="AJ71" s="838"/>
      <c r="AK71" s="838">
        <v>1484</v>
      </c>
      <c r="AL71" s="838"/>
      <c r="AM71" s="838"/>
      <c r="AN71" s="838"/>
      <c r="AO71" s="838"/>
      <c r="AP71" s="838" t="s">
        <v>527</v>
      </c>
      <c r="AQ71" s="838"/>
      <c r="AR71" s="838"/>
      <c r="AS71" s="838"/>
      <c r="AT71" s="838"/>
      <c r="AU71" s="838" t="s">
        <v>498</v>
      </c>
      <c r="AV71" s="838"/>
      <c r="AW71" s="838"/>
      <c r="AX71" s="838"/>
      <c r="AY71" s="838"/>
      <c r="AZ71" s="840"/>
      <c r="BA71" s="840"/>
      <c r="BB71" s="840"/>
      <c r="BC71" s="840"/>
      <c r="BD71" s="841"/>
      <c r="BE71" s="221"/>
      <c r="BF71" s="221"/>
      <c r="BG71" s="221"/>
      <c r="BH71" s="221"/>
      <c r="BI71" s="221"/>
      <c r="BJ71" s="221"/>
      <c r="BK71" s="221"/>
      <c r="BL71" s="221"/>
      <c r="BM71" s="221"/>
      <c r="BN71" s="221"/>
      <c r="BO71" s="221"/>
      <c r="BP71" s="221"/>
      <c r="BQ71" s="218">
        <v>65</v>
      </c>
      <c r="BR71" s="223"/>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11"/>
    </row>
    <row r="72" spans="1:131" ht="26.25" customHeight="1" x14ac:dyDescent="0.2">
      <c r="A72" s="218">
        <v>5</v>
      </c>
      <c r="B72" s="883" t="s">
        <v>529</v>
      </c>
      <c r="C72" s="884"/>
      <c r="D72" s="884"/>
      <c r="E72" s="884"/>
      <c r="F72" s="884"/>
      <c r="G72" s="884"/>
      <c r="H72" s="884"/>
      <c r="I72" s="884"/>
      <c r="J72" s="884"/>
      <c r="K72" s="884"/>
      <c r="L72" s="884"/>
      <c r="M72" s="884"/>
      <c r="N72" s="884"/>
      <c r="O72" s="884"/>
      <c r="P72" s="885"/>
      <c r="Q72" s="886">
        <v>22</v>
      </c>
      <c r="R72" s="838"/>
      <c r="S72" s="838"/>
      <c r="T72" s="838"/>
      <c r="U72" s="838"/>
      <c r="V72" s="838">
        <v>19</v>
      </c>
      <c r="W72" s="838"/>
      <c r="X72" s="838"/>
      <c r="Y72" s="838"/>
      <c r="Z72" s="838"/>
      <c r="AA72" s="838">
        <v>2</v>
      </c>
      <c r="AB72" s="838"/>
      <c r="AC72" s="838"/>
      <c r="AD72" s="838"/>
      <c r="AE72" s="838"/>
      <c r="AF72" s="838">
        <v>2</v>
      </c>
      <c r="AG72" s="838"/>
      <c r="AH72" s="838"/>
      <c r="AI72" s="838"/>
      <c r="AJ72" s="838"/>
      <c r="AK72" s="838" t="s">
        <v>498</v>
      </c>
      <c r="AL72" s="838"/>
      <c r="AM72" s="838"/>
      <c r="AN72" s="838"/>
      <c r="AO72" s="838"/>
      <c r="AP72" s="838" t="s">
        <v>527</v>
      </c>
      <c r="AQ72" s="838"/>
      <c r="AR72" s="838"/>
      <c r="AS72" s="838"/>
      <c r="AT72" s="838"/>
      <c r="AU72" s="838" t="s">
        <v>498</v>
      </c>
      <c r="AV72" s="838"/>
      <c r="AW72" s="838"/>
      <c r="AX72" s="838"/>
      <c r="AY72" s="838"/>
      <c r="AZ72" s="840"/>
      <c r="BA72" s="840"/>
      <c r="BB72" s="840"/>
      <c r="BC72" s="840"/>
      <c r="BD72" s="841"/>
      <c r="BE72" s="221"/>
      <c r="BF72" s="221"/>
      <c r="BG72" s="221"/>
      <c r="BH72" s="221"/>
      <c r="BI72" s="221"/>
      <c r="BJ72" s="221"/>
      <c r="BK72" s="221"/>
      <c r="BL72" s="221"/>
      <c r="BM72" s="221"/>
      <c r="BN72" s="221"/>
      <c r="BO72" s="221"/>
      <c r="BP72" s="221"/>
      <c r="BQ72" s="218">
        <v>66</v>
      </c>
      <c r="BR72" s="223"/>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11"/>
    </row>
    <row r="73" spans="1:131" ht="26.25" customHeight="1" x14ac:dyDescent="0.2">
      <c r="A73" s="218">
        <v>6</v>
      </c>
      <c r="B73" s="883"/>
      <c r="C73" s="884"/>
      <c r="D73" s="884"/>
      <c r="E73" s="884"/>
      <c r="F73" s="884"/>
      <c r="G73" s="884"/>
      <c r="H73" s="884"/>
      <c r="I73" s="884"/>
      <c r="J73" s="884"/>
      <c r="K73" s="884"/>
      <c r="L73" s="884"/>
      <c r="M73" s="884"/>
      <c r="N73" s="884"/>
      <c r="O73" s="884"/>
      <c r="P73" s="885"/>
      <c r="Q73" s="886"/>
      <c r="R73" s="838"/>
      <c r="S73" s="838"/>
      <c r="T73" s="838"/>
      <c r="U73" s="838"/>
      <c r="V73" s="838"/>
      <c r="W73" s="838"/>
      <c r="X73" s="838"/>
      <c r="Y73" s="838"/>
      <c r="Z73" s="838"/>
      <c r="AA73" s="838"/>
      <c r="AB73" s="838"/>
      <c r="AC73" s="838"/>
      <c r="AD73" s="838"/>
      <c r="AE73" s="838"/>
      <c r="AF73" s="838"/>
      <c r="AG73" s="838"/>
      <c r="AH73" s="838"/>
      <c r="AI73" s="838"/>
      <c r="AJ73" s="838"/>
      <c r="AK73" s="838"/>
      <c r="AL73" s="838"/>
      <c r="AM73" s="838"/>
      <c r="AN73" s="838"/>
      <c r="AO73" s="838"/>
      <c r="AP73" s="838"/>
      <c r="AQ73" s="838"/>
      <c r="AR73" s="838"/>
      <c r="AS73" s="838"/>
      <c r="AT73" s="838"/>
      <c r="AU73" s="838"/>
      <c r="AV73" s="838"/>
      <c r="AW73" s="838"/>
      <c r="AX73" s="838"/>
      <c r="AY73" s="838"/>
      <c r="AZ73" s="840"/>
      <c r="BA73" s="840"/>
      <c r="BB73" s="840"/>
      <c r="BC73" s="840"/>
      <c r="BD73" s="841"/>
      <c r="BE73" s="221"/>
      <c r="BF73" s="221"/>
      <c r="BG73" s="221"/>
      <c r="BH73" s="221"/>
      <c r="BI73" s="221"/>
      <c r="BJ73" s="221"/>
      <c r="BK73" s="221"/>
      <c r="BL73" s="221"/>
      <c r="BM73" s="221"/>
      <c r="BN73" s="221"/>
      <c r="BO73" s="221"/>
      <c r="BP73" s="221"/>
      <c r="BQ73" s="218">
        <v>67</v>
      </c>
      <c r="BR73" s="223"/>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11"/>
    </row>
    <row r="74" spans="1:131" ht="26.25" customHeight="1" x14ac:dyDescent="0.2">
      <c r="A74" s="218">
        <v>7</v>
      </c>
      <c r="B74" s="883"/>
      <c r="C74" s="884"/>
      <c r="D74" s="884"/>
      <c r="E74" s="884"/>
      <c r="F74" s="884"/>
      <c r="G74" s="884"/>
      <c r="H74" s="884"/>
      <c r="I74" s="884"/>
      <c r="J74" s="884"/>
      <c r="K74" s="884"/>
      <c r="L74" s="884"/>
      <c r="M74" s="884"/>
      <c r="N74" s="884"/>
      <c r="O74" s="884"/>
      <c r="P74" s="885"/>
      <c r="Q74" s="886"/>
      <c r="R74" s="838"/>
      <c r="S74" s="838"/>
      <c r="T74" s="838"/>
      <c r="U74" s="838"/>
      <c r="V74" s="838"/>
      <c r="W74" s="838"/>
      <c r="X74" s="838"/>
      <c r="Y74" s="838"/>
      <c r="Z74" s="838"/>
      <c r="AA74" s="838"/>
      <c r="AB74" s="838"/>
      <c r="AC74" s="838"/>
      <c r="AD74" s="838"/>
      <c r="AE74" s="838"/>
      <c r="AF74" s="838"/>
      <c r="AG74" s="838"/>
      <c r="AH74" s="838"/>
      <c r="AI74" s="838"/>
      <c r="AJ74" s="838"/>
      <c r="AK74" s="838"/>
      <c r="AL74" s="838"/>
      <c r="AM74" s="838"/>
      <c r="AN74" s="838"/>
      <c r="AO74" s="838"/>
      <c r="AP74" s="838"/>
      <c r="AQ74" s="838"/>
      <c r="AR74" s="838"/>
      <c r="AS74" s="838"/>
      <c r="AT74" s="838"/>
      <c r="AU74" s="838"/>
      <c r="AV74" s="838"/>
      <c r="AW74" s="838"/>
      <c r="AX74" s="838"/>
      <c r="AY74" s="838"/>
      <c r="AZ74" s="840"/>
      <c r="BA74" s="840"/>
      <c r="BB74" s="840"/>
      <c r="BC74" s="840"/>
      <c r="BD74" s="841"/>
      <c r="BE74" s="221"/>
      <c r="BF74" s="221"/>
      <c r="BG74" s="221"/>
      <c r="BH74" s="221"/>
      <c r="BI74" s="221"/>
      <c r="BJ74" s="221"/>
      <c r="BK74" s="221"/>
      <c r="BL74" s="221"/>
      <c r="BM74" s="221"/>
      <c r="BN74" s="221"/>
      <c r="BO74" s="221"/>
      <c r="BP74" s="221"/>
      <c r="BQ74" s="218">
        <v>68</v>
      </c>
      <c r="BR74" s="223"/>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11"/>
    </row>
    <row r="75" spans="1:131" ht="26.25" customHeight="1" x14ac:dyDescent="0.2">
      <c r="A75" s="218">
        <v>8</v>
      </c>
      <c r="B75" s="883"/>
      <c r="C75" s="884"/>
      <c r="D75" s="884"/>
      <c r="E75" s="884"/>
      <c r="F75" s="884"/>
      <c r="G75" s="884"/>
      <c r="H75" s="884"/>
      <c r="I75" s="884"/>
      <c r="J75" s="884"/>
      <c r="K75" s="884"/>
      <c r="L75" s="884"/>
      <c r="M75" s="884"/>
      <c r="N75" s="884"/>
      <c r="O75" s="884"/>
      <c r="P75" s="885"/>
      <c r="Q75" s="887"/>
      <c r="R75" s="844"/>
      <c r="S75" s="844"/>
      <c r="T75" s="844"/>
      <c r="U75" s="842"/>
      <c r="V75" s="843"/>
      <c r="W75" s="844"/>
      <c r="X75" s="844"/>
      <c r="Y75" s="844"/>
      <c r="Z75" s="842"/>
      <c r="AA75" s="843"/>
      <c r="AB75" s="844"/>
      <c r="AC75" s="844"/>
      <c r="AD75" s="844"/>
      <c r="AE75" s="842"/>
      <c r="AF75" s="843"/>
      <c r="AG75" s="844"/>
      <c r="AH75" s="844"/>
      <c r="AI75" s="844"/>
      <c r="AJ75" s="842"/>
      <c r="AK75" s="843"/>
      <c r="AL75" s="844"/>
      <c r="AM75" s="844"/>
      <c r="AN75" s="844"/>
      <c r="AO75" s="842"/>
      <c r="AP75" s="843"/>
      <c r="AQ75" s="844"/>
      <c r="AR75" s="844"/>
      <c r="AS75" s="844"/>
      <c r="AT75" s="842"/>
      <c r="AU75" s="843"/>
      <c r="AV75" s="844"/>
      <c r="AW75" s="844"/>
      <c r="AX75" s="844"/>
      <c r="AY75" s="842"/>
      <c r="AZ75" s="840"/>
      <c r="BA75" s="840"/>
      <c r="BB75" s="840"/>
      <c r="BC75" s="840"/>
      <c r="BD75" s="841"/>
      <c r="BE75" s="221"/>
      <c r="BF75" s="221"/>
      <c r="BG75" s="221"/>
      <c r="BH75" s="221"/>
      <c r="BI75" s="221"/>
      <c r="BJ75" s="221"/>
      <c r="BK75" s="221"/>
      <c r="BL75" s="221"/>
      <c r="BM75" s="221"/>
      <c r="BN75" s="221"/>
      <c r="BO75" s="221"/>
      <c r="BP75" s="221"/>
      <c r="BQ75" s="218">
        <v>69</v>
      </c>
      <c r="BR75" s="223"/>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11"/>
    </row>
    <row r="76" spans="1:131" ht="26.25" customHeight="1" x14ac:dyDescent="0.2">
      <c r="A76" s="218">
        <v>9</v>
      </c>
      <c r="B76" s="883"/>
      <c r="C76" s="884"/>
      <c r="D76" s="884"/>
      <c r="E76" s="884"/>
      <c r="F76" s="884"/>
      <c r="G76" s="884"/>
      <c r="H76" s="884"/>
      <c r="I76" s="884"/>
      <c r="J76" s="884"/>
      <c r="K76" s="884"/>
      <c r="L76" s="884"/>
      <c r="M76" s="884"/>
      <c r="N76" s="884"/>
      <c r="O76" s="884"/>
      <c r="P76" s="885"/>
      <c r="Q76" s="887"/>
      <c r="R76" s="844"/>
      <c r="S76" s="844"/>
      <c r="T76" s="844"/>
      <c r="U76" s="842"/>
      <c r="V76" s="843"/>
      <c r="W76" s="844"/>
      <c r="X76" s="844"/>
      <c r="Y76" s="844"/>
      <c r="Z76" s="842"/>
      <c r="AA76" s="843"/>
      <c r="AB76" s="844"/>
      <c r="AC76" s="844"/>
      <c r="AD76" s="844"/>
      <c r="AE76" s="842"/>
      <c r="AF76" s="843"/>
      <c r="AG76" s="844"/>
      <c r="AH76" s="844"/>
      <c r="AI76" s="844"/>
      <c r="AJ76" s="842"/>
      <c r="AK76" s="843"/>
      <c r="AL76" s="844"/>
      <c r="AM76" s="844"/>
      <c r="AN76" s="844"/>
      <c r="AO76" s="842"/>
      <c r="AP76" s="843"/>
      <c r="AQ76" s="844"/>
      <c r="AR76" s="844"/>
      <c r="AS76" s="844"/>
      <c r="AT76" s="842"/>
      <c r="AU76" s="843"/>
      <c r="AV76" s="844"/>
      <c r="AW76" s="844"/>
      <c r="AX76" s="844"/>
      <c r="AY76" s="842"/>
      <c r="AZ76" s="840"/>
      <c r="BA76" s="840"/>
      <c r="BB76" s="840"/>
      <c r="BC76" s="840"/>
      <c r="BD76" s="841"/>
      <c r="BE76" s="221"/>
      <c r="BF76" s="221"/>
      <c r="BG76" s="221"/>
      <c r="BH76" s="221"/>
      <c r="BI76" s="221"/>
      <c r="BJ76" s="221"/>
      <c r="BK76" s="221"/>
      <c r="BL76" s="221"/>
      <c r="BM76" s="221"/>
      <c r="BN76" s="221"/>
      <c r="BO76" s="221"/>
      <c r="BP76" s="221"/>
      <c r="BQ76" s="218">
        <v>70</v>
      </c>
      <c r="BR76" s="223"/>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11"/>
    </row>
    <row r="77" spans="1:131" ht="26.25" customHeight="1" x14ac:dyDescent="0.2">
      <c r="A77" s="218">
        <v>10</v>
      </c>
      <c r="B77" s="883"/>
      <c r="C77" s="884"/>
      <c r="D77" s="884"/>
      <c r="E77" s="884"/>
      <c r="F77" s="884"/>
      <c r="G77" s="884"/>
      <c r="H77" s="884"/>
      <c r="I77" s="884"/>
      <c r="J77" s="884"/>
      <c r="K77" s="884"/>
      <c r="L77" s="884"/>
      <c r="M77" s="884"/>
      <c r="N77" s="884"/>
      <c r="O77" s="884"/>
      <c r="P77" s="885"/>
      <c r="Q77" s="887"/>
      <c r="R77" s="844"/>
      <c r="S77" s="844"/>
      <c r="T77" s="844"/>
      <c r="U77" s="842"/>
      <c r="V77" s="843"/>
      <c r="W77" s="844"/>
      <c r="X77" s="844"/>
      <c r="Y77" s="844"/>
      <c r="Z77" s="842"/>
      <c r="AA77" s="843"/>
      <c r="AB77" s="844"/>
      <c r="AC77" s="844"/>
      <c r="AD77" s="844"/>
      <c r="AE77" s="842"/>
      <c r="AF77" s="843"/>
      <c r="AG77" s="844"/>
      <c r="AH77" s="844"/>
      <c r="AI77" s="844"/>
      <c r="AJ77" s="842"/>
      <c r="AK77" s="843"/>
      <c r="AL77" s="844"/>
      <c r="AM77" s="844"/>
      <c r="AN77" s="844"/>
      <c r="AO77" s="842"/>
      <c r="AP77" s="843"/>
      <c r="AQ77" s="844"/>
      <c r="AR77" s="844"/>
      <c r="AS77" s="844"/>
      <c r="AT77" s="842"/>
      <c r="AU77" s="843"/>
      <c r="AV77" s="844"/>
      <c r="AW77" s="844"/>
      <c r="AX77" s="844"/>
      <c r="AY77" s="842"/>
      <c r="AZ77" s="840"/>
      <c r="BA77" s="840"/>
      <c r="BB77" s="840"/>
      <c r="BC77" s="840"/>
      <c r="BD77" s="841"/>
      <c r="BE77" s="221"/>
      <c r="BF77" s="221"/>
      <c r="BG77" s="221"/>
      <c r="BH77" s="221"/>
      <c r="BI77" s="221"/>
      <c r="BJ77" s="221"/>
      <c r="BK77" s="221"/>
      <c r="BL77" s="221"/>
      <c r="BM77" s="221"/>
      <c r="BN77" s="221"/>
      <c r="BO77" s="221"/>
      <c r="BP77" s="221"/>
      <c r="BQ77" s="218">
        <v>71</v>
      </c>
      <c r="BR77" s="223"/>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11"/>
    </row>
    <row r="78" spans="1:131" ht="26.25" customHeight="1" x14ac:dyDescent="0.2">
      <c r="A78" s="218">
        <v>11</v>
      </c>
      <c r="B78" s="883"/>
      <c r="C78" s="884"/>
      <c r="D78" s="884"/>
      <c r="E78" s="884"/>
      <c r="F78" s="884"/>
      <c r="G78" s="884"/>
      <c r="H78" s="884"/>
      <c r="I78" s="884"/>
      <c r="J78" s="884"/>
      <c r="K78" s="884"/>
      <c r="L78" s="884"/>
      <c r="M78" s="884"/>
      <c r="N78" s="884"/>
      <c r="O78" s="884"/>
      <c r="P78" s="885"/>
      <c r="Q78" s="886"/>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c r="AT78" s="838"/>
      <c r="AU78" s="838"/>
      <c r="AV78" s="838"/>
      <c r="AW78" s="838"/>
      <c r="AX78" s="838"/>
      <c r="AY78" s="838"/>
      <c r="AZ78" s="840"/>
      <c r="BA78" s="840"/>
      <c r="BB78" s="840"/>
      <c r="BC78" s="840"/>
      <c r="BD78" s="841"/>
      <c r="BE78" s="221"/>
      <c r="BF78" s="221"/>
      <c r="BG78" s="221"/>
      <c r="BH78" s="221"/>
      <c r="BI78" s="221"/>
      <c r="BJ78" s="211"/>
      <c r="BK78" s="211"/>
      <c r="BL78" s="211"/>
      <c r="BM78" s="211"/>
      <c r="BN78" s="211"/>
      <c r="BO78" s="221"/>
      <c r="BP78" s="221"/>
      <c r="BQ78" s="218">
        <v>72</v>
      </c>
      <c r="BR78" s="223"/>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11"/>
    </row>
    <row r="79" spans="1:131" ht="26.25" customHeight="1" x14ac:dyDescent="0.2">
      <c r="A79" s="218">
        <v>12</v>
      </c>
      <c r="B79" s="883"/>
      <c r="C79" s="884"/>
      <c r="D79" s="884"/>
      <c r="E79" s="884"/>
      <c r="F79" s="884"/>
      <c r="G79" s="884"/>
      <c r="H79" s="884"/>
      <c r="I79" s="884"/>
      <c r="J79" s="884"/>
      <c r="K79" s="884"/>
      <c r="L79" s="884"/>
      <c r="M79" s="884"/>
      <c r="N79" s="884"/>
      <c r="O79" s="884"/>
      <c r="P79" s="885"/>
      <c r="Q79" s="886"/>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838"/>
      <c r="AP79" s="838"/>
      <c r="AQ79" s="838"/>
      <c r="AR79" s="838"/>
      <c r="AS79" s="838"/>
      <c r="AT79" s="838"/>
      <c r="AU79" s="838"/>
      <c r="AV79" s="838"/>
      <c r="AW79" s="838"/>
      <c r="AX79" s="838"/>
      <c r="AY79" s="838"/>
      <c r="AZ79" s="840"/>
      <c r="BA79" s="840"/>
      <c r="BB79" s="840"/>
      <c r="BC79" s="840"/>
      <c r="BD79" s="841"/>
      <c r="BE79" s="221"/>
      <c r="BF79" s="221"/>
      <c r="BG79" s="221"/>
      <c r="BH79" s="221"/>
      <c r="BI79" s="221"/>
      <c r="BJ79" s="211"/>
      <c r="BK79" s="211"/>
      <c r="BL79" s="211"/>
      <c r="BM79" s="211"/>
      <c r="BN79" s="211"/>
      <c r="BO79" s="221"/>
      <c r="BP79" s="221"/>
      <c r="BQ79" s="218">
        <v>73</v>
      </c>
      <c r="BR79" s="223"/>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11"/>
    </row>
    <row r="80" spans="1:131" ht="26.25" customHeight="1" x14ac:dyDescent="0.2">
      <c r="A80" s="218">
        <v>13</v>
      </c>
      <c r="B80" s="883"/>
      <c r="C80" s="884"/>
      <c r="D80" s="884"/>
      <c r="E80" s="884"/>
      <c r="F80" s="884"/>
      <c r="G80" s="884"/>
      <c r="H80" s="884"/>
      <c r="I80" s="884"/>
      <c r="J80" s="884"/>
      <c r="K80" s="884"/>
      <c r="L80" s="884"/>
      <c r="M80" s="884"/>
      <c r="N80" s="884"/>
      <c r="O80" s="884"/>
      <c r="P80" s="885"/>
      <c r="Q80" s="886"/>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8"/>
      <c r="AY80" s="838"/>
      <c r="AZ80" s="840"/>
      <c r="BA80" s="840"/>
      <c r="BB80" s="840"/>
      <c r="BC80" s="840"/>
      <c r="BD80" s="841"/>
      <c r="BE80" s="221"/>
      <c r="BF80" s="221"/>
      <c r="BG80" s="221"/>
      <c r="BH80" s="221"/>
      <c r="BI80" s="221"/>
      <c r="BJ80" s="221"/>
      <c r="BK80" s="221"/>
      <c r="BL80" s="221"/>
      <c r="BM80" s="221"/>
      <c r="BN80" s="221"/>
      <c r="BO80" s="221"/>
      <c r="BP80" s="221"/>
      <c r="BQ80" s="218">
        <v>74</v>
      </c>
      <c r="BR80" s="223"/>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11"/>
    </row>
    <row r="81" spans="1:131" ht="26.25" customHeight="1" x14ac:dyDescent="0.2">
      <c r="A81" s="218">
        <v>14</v>
      </c>
      <c r="B81" s="883"/>
      <c r="C81" s="884"/>
      <c r="D81" s="884"/>
      <c r="E81" s="884"/>
      <c r="F81" s="884"/>
      <c r="G81" s="884"/>
      <c r="H81" s="884"/>
      <c r="I81" s="884"/>
      <c r="J81" s="884"/>
      <c r="K81" s="884"/>
      <c r="L81" s="884"/>
      <c r="M81" s="884"/>
      <c r="N81" s="884"/>
      <c r="O81" s="884"/>
      <c r="P81" s="885"/>
      <c r="Q81" s="886"/>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c r="AT81" s="838"/>
      <c r="AU81" s="838"/>
      <c r="AV81" s="838"/>
      <c r="AW81" s="838"/>
      <c r="AX81" s="838"/>
      <c r="AY81" s="838"/>
      <c r="AZ81" s="840"/>
      <c r="BA81" s="840"/>
      <c r="BB81" s="840"/>
      <c r="BC81" s="840"/>
      <c r="BD81" s="841"/>
      <c r="BE81" s="221"/>
      <c r="BF81" s="221"/>
      <c r="BG81" s="221"/>
      <c r="BH81" s="221"/>
      <c r="BI81" s="221"/>
      <c r="BJ81" s="221"/>
      <c r="BK81" s="221"/>
      <c r="BL81" s="221"/>
      <c r="BM81" s="221"/>
      <c r="BN81" s="221"/>
      <c r="BO81" s="221"/>
      <c r="BP81" s="221"/>
      <c r="BQ81" s="218">
        <v>75</v>
      </c>
      <c r="BR81" s="223"/>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11"/>
    </row>
    <row r="82" spans="1:131" ht="26.25" customHeight="1" x14ac:dyDescent="0.2">
      <c r="A82" s="218">
        <v>15</v>
      </c>
      <c r="B82" s="883"/>
      <c r="C82" s="884"/>
      <c r="D82" s="884"/>
      <c r="E82" s="884"/>
      <c r="F82" s="884"/>
      <c r="G82" s="884"/>
      <c r="H82" s="884"/>
      <c r="I82" s="884"/>
      <c r="J82" s="884"/>
      <c r="K82" s="884"/>
      <c r="L82" s="884"/>
      <c r="M82" s="884"/>
      <c r="N82" s="884"/>
      <c r="O82" s="884"/>
      <c r="P82" s="885"/>
      <c r="Q82" s="886"/>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c r="AT82" s="838"/>
      <c r="AU82" s="838"/>
      <c r="AV82" s="838"/>
      <c r="AW82" s="838"/>
      <c r="AX82" s="838"/>
      <c r="AY82" s="838"/>
      <c r="AZ82" s="840"/>
      <c r="BA82" s="840"/>
      <c r="BB82" s="840"/>
      <c r="BC82" s="840"/>
      <c r="BD82" s="841"/>
      <c r="BE82" s="221"/>
      <c r="BF82" s="221"/>
      <c r="BG82" s="221"/>
      <c r="BH82" s="221"/>
      <c r="BI82" s="221"/>
      <c r="BJ82" s="221"/>
      <c r="BK82" s="221"/>
      <c r="BL82" s="221"/>
      <c r="BM82" s="221"/>
      <c r="BN82" s="221"/>
      <c r="BO82" s="221"/>
      <c r="BP82" s="221"/>
      <c r="BQ82" s="218">
        <v>76</v>
      </c>
      <c r="BR82" s="223"/>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11"/>
    </row>
    <row r="83" spans="1:131" ht="26.25" customHeight="1" x14ac:dyDescent="0.2">
      <c r="A83" s="218">
        <v>16</v>
      </c>
      <c r="B83" s="883"/>
      <c r="C83" s="884"/>
      <c r="D83" s="884"/>
      <c r="E83" s="884"/>
      <c r="F83" s="884"/>
      <c r="G83" s="884"/>
      <c r="H83" s="884"/>
      <c r="I83" s="884"/>
      <c r="J83" s="884"/>
      <c r="K83" s="884"/>
      <c r="L83" s="884"/>
      <c r="M83" s="884"/>
      <c r="N83" s="884"/>
      <c r="O83" s="884"/>
      <c r="P83" s="885"/>
      <c r="Q83" s="886"/>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c r="AT83" s="838"/>
      <c r="AU83" s="838"/>
      <c r="AV83" s="838"/>
      <c r="AW83" s="838"/>
      <c r="AX83" s="838"/>
      <c r="AY83" s="838"/>
      <c r="AZ83" s="840"/>
      <c r="BA83" s="840"/>
      <c r="BB83" s="840"/>
      <c r="BC83" s="840"/>
      <c r="BD83" s="841"/>
      <c r="BE83" s="221"/>
      <c r="BF83" s="221"/>
      <c r="BG83" s="221"/>
      <c r="BH83" s="221"/>
      <c r="BI83" s="221"/>
      <c r="BJ83" s="221"/>
      <c r="BK83" s="221"/>
      <c r="BL83" s="221"/>
      <c r="BM83" s="221"/>
      <c r="BN83" s="221"/>
      <c r="BO83" s="221"/>
      <c r="BP83" s="221"/>
      <c r="BQ83" s="218">
        <v>77</v>
      </c>
      <c r="BR83" s="223"/>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11"/>
    </row>
    <row r="84" spans="1:131" ht="26.25" customHeight="1" x14ac:dyDescent="0.2">
      <c r="A84" s="218">
        <v>17</v>
      </c>
      <c r="B84" s="883"/>
      <c r="C84" s="884"/>
      <c r="D84" s="884"/>
      <c r="E84" s="884"/>
      <c r="F84" s="884"/>
      <c r="G84" s="884"/>
      <c r="H84" s="884"/>
      <c r="I84" s="884"/>
      <c r="J84" s="884"/>
      <c r="K84" s="884"/>
      <c r="L84" s="884"/>
      <c r="M84" s="884"/>
      <c r="N84" s="884"/>
      <c r="O84" s="884"/>
      <c r="P84" s="885"/>
      <c r="Q84" s="886"/>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8"/>
      <c r="AZ84" s="840"/>
      <c r="BA84" s="840"/>
      <c r="BB84" s="840"/>
      <c r="BC84" s="840"/>
      <c r="BD84" s="841"/>
      <c r="BE84" s="221"/>
      <c r="BF84" s="221"/>
      <c r="BG84" s="221"/>
      <c r="BH84" s="221"/>
      <c r="BI84" s="221"/>
      <c r="BJ84" s="221"/>
      <c r="BK84" s="221"/>
      <c r="BL84" s="221"/>
      <c r="BM84" s="221"/>
      <c r="BN84" s="221"/>
      <c r="BO84" s="221"/>
      <c r="BP84" s="221"/>
      <c r="BQ84" s="218">
        <v>78</v>
      </c>
      <c r="BR84" s="223"/>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11"/>
    </row>
    <row r="85" spans="1:131" ht="26.25" customHeight="1" x14ac:dyDescent="0.2">
      <c r="A85" s="218">
        <v>18</v>
      </c>
      <c r="B85" s="883"/>
      <c r="C85" s="884"/>
      <c r="D85" s="884"/>
      <c r="E85" s="884"/>
      <c r="F85" s="884"/>
      <c r="G85" s="884"/>
      <c r="H85" s="884"/>
      <c r="I85" s="884"/>
      <c r="J85" s="884"/>
      <c r="K85" s="884"/>
      <c r="L85" s="884"/>
      <c r="M85" s="884"/>
      <c r="N85" s="884"/>
      <c r="O85" s="884"/>
      <c r="P85" s="885"/>
      <c r="Q85" s="886"/>
      <c r="R85" s="838"/>
      <c r="S85" s="838"/>
      <c r="T85" s="838"/>
      <c r="U85" s="838"/>
      <c r="V85" s="838"/>
      <c r="W85" s="838"/>
      <c r="X85" s="838"/>
      <c r="Y85" s="838"/>
      <c r="Z85" s="838"/>
      <c r="AA85" s="838"/>
      <c r="AB85" s="838"/>
      <c r="AC85" s="838"/>
      <c r="AD85" s="838"/>
      <c r="AE85" s="838"/>
      <c r="AF85" s="838"/>
      <c r="AG85" s="838"/>
      <c r="AH85" s="838"/>
      <c r="AI85" s="838"/>
      <c r="AJ85" s="838"/>
      <c r="AK85" s="838"/>
      <c r="AL85" s="838"/>
      <c r="AM85" s="838"/>
      <c r="AN85" s="838"/>
      <c r="AO85" s="838"/>
      <c r="AP85" s="838"/>
      <c r="AQ85" s="838"/>
      <c r="AR85" s="838"/>
      <c r="AS85" s="838"/>
      <c r="AT85" s="838"/>
      <c r="AU85" s="838"/>
      <c r="AV85" s="838"/>
      <c r="AW85" s="838"/>
      <c r="AX85" s="838"/>
      <c r="AY85" s="838"/>
      <c r="AZ85" s="840"/>
      <c r="BA85" s="840"/>
      <c r="BB85" s="840"/>
      <c r="BC85" s="840"/>
      <c r="BD85" s="841"/>
      <c r="BE85" s="221"/>
      <c r="BF85" s="221"/>
      <c r="BG85" s="221"/>
      <c r="BH85" s="221"/>
      <c r="BI85" s="221"/>
      <c r="BJ85" s="221"/>
      <c r="BK85" s="221"/>
      <c r="BL85" s="221"/>
      <c r="BM85" s="221"/>
      <c r="BN85" s="221"/>
      <c r="BO85" s="221"/>
      <c r="BP85" s="221"/>
      <c r="BQ85" s="218">
        <v>79</v>
      </c>
      <c r="BR85" s="223"/>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11"/>
    </row>
    <row r="86" spans="1:131" ht="26.25" customHeight="1" x14ac:dyDescent="0.2">
      <c r="A86" s="218">
        <v>19</v>
      </c>
      <c r="B86" s="883"/>
      <c r="C86" s="884"/>
      <c r="D86" s="884"/>
      <c r="E86" s="884"/>
      <c r="F86" s="884"/>
      <c r="G86" s="884"/>
      <c r="H86" s="884"/>
      <c r="I86" s="884"/>
      <c r="J86" s="884"/>
      <c r="K86" s="884"/>
      <c r="L86" s="884"/>
      <c r="M86" s="884"/>
      <c r="N86" s="884"/>
      <c r="O86" s="884"/>
      <c r="P86" s="885"/>
      <c r="Q86" s="886"/>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c r="AT86" s="838"/>
      <c r="AU86" s="838"/>
      <c r="AV86" s="838"/>
      <c r="AW86" s="838"/>
      <c r="AX86" s="838"/>
      <c r="AY86" s="838"/>
      <c r="AZ86" s="840"/>
      <c r="BA86" s="840"/>
      <c r="BB86" s="840"/>
      <c r="BC86" s="840"/>
      <c r="BD86" s="841"/>
      <c r="BE86" s="221"/>
      <c r="BF86" s="221"/>
      <c r="BG86" s="221"/>
      <c r="BH86" s="221"/>
      <c r="BI86" s="221"/>
      <c r="BJ86" s="221"/>
      <c r="BK86" s="221"/>
      <c r="BL86" s="221"/>
      <c r="BM86" s="221"/>
      <c r="BN86" s="221"/>
      <c r="BO86" s="221"/>
      <c r="BP86" s="221"/>
      <c r="BQ86" s="218">
        <v>80</v>
      </c>
      <c r="BR86" s="223"/>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11"/>
    </row>
    <row r="87" spans="1:131" ht="26.25" customHeight="1" x14ac:dyDescent="0.2">
      <c r="A87" s="22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21"/>
      <c r="BF87" s="221"/>
      <c r="BG87" s="221"/>
      <c r="BH87" s="221"/>
      <c r="BI87" s="221"/>
      <c r="BJ87" s="221"/>
      <c r="BK87" s="221"/>
      <c r="BL87" s="221"/>
      <c r="BM87" s="221"/>
      <c r="BN87" s="221"/>
      <c r="BO87" s="221"/>
      <c r="BP87" s="221"/>
      <c r="BQ87" s="218">
        <v>81</v>
      </c>
      <c r="BR87" s="223"/>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11"/>
    </row>
    <row r="88" spans="1:131" ht="26.25" customHeight="1" thickBot="1" x14ac:dyDescent="0.25">
      <c r="A88" s="220" t="s">
        <v>337</v>
      </c>
      <c r="B88" s="798" t="s">
        <v>345</v>
      </c>
      <c r="C88" s="799"/>
      <c r="D88" s="799"/>
      <c r="E88" s="799"/>
      <c r="F88" s="799"/>
      <c r="G88" s="799"/>
      <c r="H88" s="799"/>
      <c r="I88" s="799"/>
      <c r="J88" s="799"/>
      <c r="K88" s="799"/>
      <c r="L88" s="799"/>
      <c r="M88" s="799"/>
      <c r="N88" s="799"/>
      <c r="O88" s="799"/>
      <c r="P88" s="800"/>
      <c r="Q88" s="850"/>
      <c r="R88" s="851"/>
      <c r="S88" s="851"/>
      <c r="T88" s="851"/>
      <c r="U88" s="851"/>
      <c r="V88" s="851"/>
      <c r="W88" s="851"/>
      <c r="X88" s="851"/>
      <c r="Y88" s="851"/>
      <c r="Z88" s="851"/>
      <c r="AA88" s="851"/>
      <c r="AB88" s="851"/>
      <c r="AC88" s="851"/>
      <c r="AD88" s="851"/>
      <c r="AE88" s="851"/>
      <c r="AF88" s="854">
        <v>7524</v>
      </c>
      <c r="AG88" s="854"/>
      <c r="AH88" s="854"/>
      <c r="AI88" s="854"/>
      <c r="AJ88" s="854"/>
      <c r="AK88" s="851"/>
      <c r="AL88" s="851"/>
      <c r="AM88" s="851"/>
      <c r="AN88" s="851"/>
      <c r="AO88" s="851"/>
      <c r="AP88" s="854"/>
      <c r="AQ88" s="854"/>
      <c r="AR88" s="854"/>
      <c r="AS88" s="854"/>
      <c r="AT88" s="854"/>
      <c r="AU88" s="854"/>
      <c r="AV88" s="854"/>
      <c r="AW88" s="854"/>
      <c r="AX88" s="854"/>
      <c r="AY88" s="854"/>
      <c r="AZ88" s="859"/>
      <c r="BA88" s="859"/>
      <c r="BB88" s="859"/>
      <c r="BC88" s="859"/>
      <c r="BD88" s="860"/>
      <c r="BE88" s="221"/>
      <c r="BF88" s="221"/>
      <c r="BG88" s="221"/>
      <c r="BH88" s="221"/>
      <c r="BI88" s="221"/>
      <c r="BJ88" s="221"/>
      <c r="BK88" s="221"/>
      <c r="BL88" s="221"/>
      <c r="BM88" s="221"/>
      <c r="BN88" s="221"/>
      <c r="BO88" s="221"/>
      <c r="BP88" s="221"/>
      <c r="BQ88" s="218">
        <v>82</v>
      </c>
      <c r="BR88" s="223"/>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11"/>
    </row>
    <row r="89" spans="1:131" ht="26.25" hidden="1" customHeight="1" x14ac:dyDescent="0.2">
      <c r="A89" s="225"/>
      <c r="B89" s="226"/>
      <c r="C89" s="226"/>
      <c r="D89" s="226"/>
      <c r="E89" s="226"/>
      <c r="F89" s="226"/>
      <c r="G89" s="226"/>
      <c r="H89" s="226"/>
      <c r="I89" s="226"/>
      <c r="J89" s="226"/>
      <c r="K89" s="226"/>
      <c r="L89" s="226"/>
      <c r="M89" s="226"/>
      <c r="N89" s="226"/>
      <c r="O89" s="226"/>
      <c r="P89" s="226"/>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8"/>
      <c r="BA89" s="228"/>
      <c r="BB89" s="228"/>
      <c r="BC89" s="228"/>
      <c r="BD89" s="228"/>
      <c r="BE89" s="221"/>
      <c r="BF89" s="221"/>
      <c r="BG89" s="221"/>
      <c r="BH89" s="221"/>
      <c r="BI89" s="221"/>
      <c r="BJ89" s="221"/>
      <c r="BK89" s="221"/>
      <c r="BL89" s="221"/>
      <c r="BM89" s="221"/>
      <c r="BN89" s="221"/>
      <c r="BO89" s="221"/>
      <c r="BP89" s="221"/>
      <c r="BQ89" s="218">
        <v>83</v>
      </c>
      <c r="BR89" s="223"/>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11"/>
    </row>
    <row r="90" spans="1:131" ht="26.25" hidden="1" customHeight="1" x14ac:dyDescent="0.2">
      <c r="A90" s="225"/>
      <c r="B90" s="226"/>
      <c r="C90" s="226"/>
      <c r="D90" s="226"/>
      <c r="E90" s="226"/>
      <c r="F90" s="226"/>
      <c r="G90" s="226"/>
      <c r="H90" s="226"/>
      <c r="I90" s="226"/>
      <c r="J90" s="226"/>
      <c r="K90" s="226"/>
      <c r="L90" s="226"/>
      <c r="M90" s="226"/>
      <c r="N90" s="226"/>
      <c r="O90" s="226"/>
      <c r="P90" s="226"/>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8"/>
      <c r="BA90" s="228"/>
      <c r="BB90" s="228"/>
      <c r="BC90" s="228"/>
      <c r="BD90" s="228"/>
      <c r="BE90" s="221"/>
      <c r="BF90" s="221"/>
      <c r="BG90" s="221"/>
      <c r="BH90" s="221"/>
      <c r="BI90" s="221"/>
      <c r="BJ90" s="221"/>
      <c r="BK90" s="221"/>
      <c r="BL90" s="221"/>
      <c r="BM90" s="221"/>
      <c r="BN90" s="221"/>
      <c r="BO90" s="221"/>
      <c r="BP90" s="221"/>
      <c r="BQ90" s="218">
        <v>84</v>
      </c>
      <c r="BR90" s="223"/>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11"/>
    </row>
    <row r="91" spans="1:131" ht="26.25" hidden="1" customHeight="1" x14ac:dyDescent="0.2">
      <c r="A91" s="225"/>
      <c r="B91" s="226"/>
      <c r="C91" s="226"/>
      <c r="D91" s="226"/>
      <c r="E91" s="226"/>
      <c r="F91" s="226"/>
      <c r="G91" s="226"/>
      <c r="H91" s="226"/>
      <c r="I91" s="226"/>
      <c r="J91" s="226"/>
      <c r="K91" s="226"/>
      <c r="L91" s="226"/>
      <c r="M91" s="226"/>
      <c r="N91" s="226"/>
      <c r="O91" s="226"/>
      <c r="P91" s="226"/>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8"/>
      <c r="BA91" s="228"/>
      <c r="BB91" s="228"/>
      <c r="BC91" s="228"/>
      <c r="BD91" s="228"/>
      <c r="BE91" s="221"/>
      <c r="BF91" s="221"/>
      <c r="BG91" s="221"/>
      <c r="BH91" s="221"/>
      <c r="BI91" s="221"/>
      <c r="BJ91" s="221"/>
      <c r="BK91" s="221"/>
      <c r="BL91" s="221"/>
      <c r="BM91" s="221"/>
      <c r="BN91" s="221"/>
      <c r="BO91" s="221"/>
      <c r="BP91" s="221"/>
      <c r="BQ91" s="218">
        <v>85</v>
      </c>
      <c r="BR91" s="223"/>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11"/>
    </row>
    <row r="92" spans="1:131" ht="26.25" hidden="1" customHeight="1" x14ac:dyDescent="0.2">
      <c r="A92" s="225"/>
      <c r="B92" s="226"/>
      <c r="C92" s="226"/>
      <c r="D92" s="226"/>
      <c r="E92" s="226"/>
      <c r="F92" s="226"/>
      <c r="G92" s="226"/>
      <c r="H92" s="226"/>
      <c r="I92" s="226"/>
      <c r="J92" s="226"/>
      <c r="K92" s="226"/>
      <c r="L92" s="226"/>
      <c r="M92" s="226"/>
      <c r="N92" s="226"/>
      <c r="O92" s="226"/>
      <c r="P92" s="226"/>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8"/>
      <c r="BA92" s="228"/>
      <c r="BB92" s="228"/>
      <c r="BC92" s="228"/>
      <c r="BD92" s="228"/>
      <c r="BE92" s="221"/>
      <c r="BF92" s="221"/>
      <c r="BG92" s="221"/>
      <c r="BH92" s="221"/>
      <c r="BI92" s="221"/>
      <c r="BJ92" s="221"/>
      <c r="BK92" s="221"/>
      <c r="BL92" s="221"/>
      <c r="BM92" s="221"/>
      <c r="BN92" s="221"/>
      <c r="BO92" s="221"/>
      <c r="BP92" s="221"/>
      <c r="BQ92" s="218">
        <v>86</v>
      </c>
      <c r="BR92" s="223"/>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11"/>
    </row>
    <row r="93" spans="1:131" ht="26.25" hidden="1" customHeight="1" x14ac:dyDescent="0.2">
      <c r="A93" s="225"/>
      <c r="B93" s="226"/>
      <c r="C93" s="226"/>
      <c r="D93" s="226"/>
      <c r="E93" s="226"/>
      <c r="F93" s="226"/>
      <c r="G93" s="226"/>
      <c r="H93" s="226"/>
      <c r="I93" s="226"/>
      <c r="J93" s="226"/>
      <c r="K93" s="226"/>
      <c r="L93" s="226"/>
      <c r="M93" s="226"/>
      <c r="N93" s="226"/>
      <c r="O93" s="226"/>
      <c r="P93" s="226"/>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8"/>
      <c r="BA93" s="228"/>
      <c r="BB93" s="228"/>
      <c r="BC93" s="228"/>
      <c r="BD93" s="228"/>
      <c r="BE93" s="221"/>
      <c r="BF93" s="221"/>
      <c r="BG93" s="221"/>
      <c r="BH93" s="221"/>
      <c r="BI93" s="221"/>
      <c r="BJ93" s="221"/>
      <c r="BK93" s="221"/>
      <c r="BL93" s="221"/>
      <c r="BM93" s="221"/>
      <c r="BN93" s="221"/>
      <c r="BO93" s="221"/>
      <c r="BP93" s="221"/>
      <c r="BQ93" s="218">
        <v>87</v>
      </c>
      <c r="BR93" s="223"/>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11"/>
    </row>
    <row r="94" spans="1:131" ht="26.25" hidden="1" customHeight="1" x14ac:dyDescent="0.2">
      <c r="A94" s="225"/>
      <c r="B94" s="226"/>
      <c r="C94" s="226"/>
      <c r="D94" s="226"/>
      <c r="E94" s="226"/>
      <c r="F94" s="226"/>
      <c r="G94" s="226"/>
      <c r="H94" s="226"/>
      <c r="I94" s="226"/>
      <c r="J94" s="226"/>
      <c r="K94" s="226"/>
      <c r="L94" s="226"/>
      <c r="M94" s="226"/>
      <c r="N94" s="226"/>
      <c r="O94" s="226"/>
      <c r="P94" s="226"/>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8"/>
      <c r="BA94" s="228"/>
      <c r="BB94" s="228"/>
      <c r="BC94" s="228"/>
      <c r="BD94" s="228"/>
      <c r="BE94" s="221"/>
      <c r="BF94" s="221"/>
      <c r="BG94" s="221"/>
      <c r="BH94" s="221"/>
      <c r="BI94" s="221"/>
      <c r="BJ94" s="221"/>
      <c r="BK94" s="221"/>
      <c r="BL94" s="221"/>
      <c r="BM94" s="221"/>
      <c r="BN94" s="221"/>
      <c r="BO94" s="221"/>
      <c r="BP94" s="221"/>
      <c r="BQ94" s="218">
        <v>88</v>
      </c>
      <c r="BR94" s="223"/>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11"/>
    </row>
    <row r="95" spans="1:131" ht="26.25" hidden="1" customHeight="1" x14ac:dyDescent="0.2">
      <c r="A95" s="225"/>
      <c r="B95" s="226"/>
      <c r="C95" s="226"/>
      <c r="D95" s="226"/>
      <c r="E95" s="226"/>
      <c r="F95" s="226"/>
      <c r="G95" s="226"/>
      <c r="H95" s="226"/>
      <c r="I95" s="226"/>
      <c r="J95" s="226"/>
      <c r="K95" s="226"/>
      <c r="L95" s="226"/>
      <c r="M95" s="226"/>
      <c r="N95" s="226"/>
      <c r="O95" s="226"/>
      <c r="P95" s="226"/>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8"/>
      <c r="BA95" s="228"/>
      <c r="BB95" s="228"/>
      <c r="BC95" s="228"/>
      <c r="BD95" s="228"/>
      <c r="BE95" s="221"/>
      <c r="BF95" s="221"/>
      <c r="BG95" s="221"/>
      <c r="BH95" s="221"/>
      <c r="BI95" s="221"/>
      <c r="BJ95" s="221"/>
      <c r="BK95" s="221"/>
      <c r="BL95" s="221"/>
      <c r="BM95" s="221"/>
      <c r="BN95" s="221"/>
      <c r="BO95" s="221"/>
      <c r="BP95" s="221"/>
      <c r="BQ95" s="218">
        <v>89</v>
      </c>
      <c r="BR95" s="223"/>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11"/>
    </row>
    <row r="96" spans="1:131" ht="26.25" hidden="1" customHeight="1" x14ac:dyDescent="0.2">
      <c r="A96" s="225"/>
      <c r="B96" s="226"/>
      <c r="C96" s="226"/>
      <c r="D96" s="226"/>
      <c r="E96" s="226"/>
      <c r="F96" s="226"/>
      <c r="G96" s="226"/>
      <c r="H96" s="226"/>
      <c r="I96" s="226"/>
      <c r="J96" s="226"/>
      <c r="K96" s="226"/>
      <c r="L96" s="226"/>
      <c r="M96" s="226"/>
      <c r="N96" s="226"/>
      <c r="O96" s="226"/>
      <c r="P96" s="226"/>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8"/>
      <c r="BA96" s="228"/>
      <c r="BB96" s="228"/>
      <c r="BC96" s="228"/>
      <c r="BD96" s="228"/>
      <c r="BE96" s="221"/>
      <c r="BF96" s="221"/>
      <c r="BG96" s="221"/>
      <c r="BH96" s="221"/>
      <c r="BI96" s="221"/>
      <c r="BJ96" s="221"/>
      <c r="BK96" s="221"/>
      <c r="BL96" s="221"/>
      <c r="BM96" s="221"/>
      <c r="BN96" s="221"/>
      <c r="BO96" s="221"/>
      <c r="BP96" s="221"/>
      <c r="BQ96" s="218">
        <v>90</v>
      </c>
      <c r="BR96" s="223"/>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11"/>
    </row>
    <row r="97" spans="1:131" ht="26.25" hidden="1" customHeight="1" x14ac:dyDescent="0.2">
      <c r="A97" s="225"/>
      <c r="B97" s="226"/>
      <c r="C97" s="226"/>
      <c r="D97" s="226"/>
      <c r="E97" s="226"/>
      <c r="F97" s="226"/>
      <c r="G97" s="226"/>
      <c r="H97" s="226"/>
      <c r="I97" s="226"/>
      <c r="J97" s="226"/>
      <c r="K97" s="226"/>
      <c r="L97" s="226"/>
      <c r="M97" s="226"/>
      <c r="N97" s="226"/>
      <c r="O97" s="226"/>
      <c r="P97" s="226"/>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8"/>
      <c r="BA97" s="228"/>
      <c r="BB97" s="228"/>
      <c r="BC97" s="228"/>
      <c r="BD97" s="228"/>
      <c r="BE97" s="221"/>
      <c r="BF97" s="221"/>
      <c r="BG97" s="221"/>
      <c r="BH97" s="221"/>
      <c r="BI97" s="221"/>
      <c r="BJ97" s="221"/>
      <c r="BK97" s="221"/>
      <c r="BL97" s="221"/>
      <c r="BM97" s="221"/>
      <c r="BN97" s="221"/>
      <c r="BO97" s="221"/>
      <c r="BP97" s="221"/>
      <c r="BQ97" s="218">
        <v>91</v>
      </c>
      <c r="BR97" s="223"/>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11"/>
    </row>
    <row r="98" spans="1:131" ht="26.25" hidden="1" customHeight="1" x14ac:dyDescent="0.2">
      <c r="A98" s="225"/>
      <c r="B98" s="226"/>
      <c r="C98" s="226"/>
      <c r="D98" s="226"/>
      <c r="E98" s="226"/>
      <c r="F98" s="226"/>
      <c r="G98" s="226"/>
      <c r="H98" s="226"/>
      <c r="I98" s="226"/>
      <c r="J98" s="226"/>
      <c r="K98" s="226"/>
      <c r="L98" s="226"/>
      <c r="M98" s="226"/>
      <c r="N98" s="226"/>
      <c r="O98" s="226"/>
      <c r="P98" s="226"/>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8"/>
      <c r="BA98" s="228"/>
      <c r="BB98" s="228"/>
      <c r="BC98" s="228"/>
      <c r="BD98" s="228"/>
      <c r="BE98" s="221"/>
      <c r="BF98" s="221"/>
      <c r="BG98" s="221"/>
      <c r="BH98" s="221"/>
      <c r="BI98" s="221"/>
      <c r="BJ98" s="221"/>
      <c r="BK98" s="221"/>
      <c r="BL98" s="221"/>
      <c r="BM98" s="221"/>
      <c r="BN98" s="221"/>
      <c r="BO98" s="221"/>
      <c r="BP98" s="221"/>
      <c r="BQ98" s="218">
        <v>92</v>
      </c>
      <c r="BR98" s="223"/>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11"/>
    </row>
    <row r="99" spans="1:131" ht="26.25" hidden="1" customHeight="1" x14ac:dyDescent="0.2">
      <c r="A99" s="225"/>
      <c r="B99" s="226"/>
      <c r="C99" s="226"/>
      <c r="D99" s="226"/>
      <c r="E99" s="226"/>
      <c r="F99" s="226"/>
      <c r="G99" s="226"/>
      <c r="H99" s="226"/>
      <c r="I99" s="226"/>
      <c r="J99" s="226"/>
      <c r="K99" s="226"/>
      <c r="L99" s="226"/>
      <c r="M99" s="226"/>
      <c r="N99" s="226"/>
      <c r="O99" s="226"/>
      <c r="P99" s="226"/>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8"/>
      <c r="BA99" s="228"/>
      <c r="BB99" s="228"/>
      <c r="BC99" s="228"/>
      <c r="BD99" s="228"/>
      <c r="BE99" s="221"/>
      <c r="BF99" s="221"/>
      <c r="BG99" s="221"/>
      <c r="BH99" s="221"/>
      <c r="BI99" s="221"/>
      <c r="BJ99" s="221"/>
      <c r="BK99" s="221"/>
      <c r="BL99" s="221"/>
      <c r="BM99" s="221"/>
      <c r="BN99" s="221"/>
      <c r="BO99" s="221"/>
      <c r="BP99" s="221"/>
      <c r="BQ99" s="218">
        <v>93</v>
      </c>
      <c r="BR99" s="223"/>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11"/>
    </row>
    <row r="100" spans="1:131" ht="26.25" hidden="1" customHeight="1" x14ac:dyDescent="0.2">
      <c r="A100" s="225"/>
      <c r="B100" s="226"/>
      <c r="C100" s="226"/>
      <c r="D100" s="226"/>
      <c r="E100" s="226"/>
      <c r="F100" s="226"/>
      <c r="G100" s="226"/>
      <c r="H100" s="226"/>
      <c r="I100" s="226"/>
      <c r="J100" s="226"/>
      <c r="K100" s="226"/>
      <c r="L100" s="226"/>
      <c r="M100" s="226"/>
      <c r="N100" s="226"/>
      <c r="O100" s="226"/>
      <c r="P100" s="226"/>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8"/>
      <c r="BA100" s="228"/>
      <c r="BB100" s="228"/>
      <c r="BC100" s="228"/>
      <c r="BD100" s="228"/>
      <c r="BE100" s="221"/>
      <c r="BF100" s="221"/>
      <c r="BG100" s="221"/>
      <c r="BH100" s="221"/>
      <c r="BI100" s="221"/>
      <c r="BJ100" s="221"/>
      <c r="BK100" s="221"/>
      <c r="BL100" s="221"/>
      <c r="BM100" s="221"/>
      <c r="BN100" s="221"/>
      <c r="BO100" s="221"/>
      <c r="BP100" s="221"/>
      <c r="BQ100" s="218">
        <v>94</v>
      </c>
      <c r="BR100" s="223"/>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11"/>
    </row>
    <row r="101" spans="1:131" ht="26.25" hidden="1" customHeight="1" x14ac:dyDescent="0.2">
      <c r="A101" s="225"/>
      <c r="B101" s="226"/>
      <c r="C101" s="226"/>
      <c r="D101" s="226"/>
      <c r="E101" s="226"/>
      <c r="F101" s="226"/>
      <c r="G101" s="226"/>
      <c r="H101" s="226"/>
      <c r="I101" s="226"/>
      <c r="J101" s="226"/>
      <c r="K101" s="226"/>
      <c r="L101" s="226"/>
      <c r="M101" s="226"/>
      <c r="N101" s="226"/>
      <c r="O101" s="226"/>
      <c r="P101" s="226"/>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8"/>
      <c r="BA101" s="228"/>
      <c r="BB101" s="228"/>
      <c r="BC101" s="228"/>
      <c r="BD101" s="228"/>
      <c r="BE101" s="221"/>
      <c r="BF101" s="221"/>
      <c r="BG101" s="221"/>
      <c r="BH101" s="221"/>
      <c r="BI101" s="221"/>
      <c r="BJ101" s="221"/>
      <c r="BK101" s="221"/>
      <c r="BL101" s="221"/>
      <c r="BM101" s="221"/>
      <c r="BN101" s="221"/>
      <c r="BO101" s="221"/>
      <c r="BP101" s="221"/>
      <c r="BQ101" s="218">
        <v>95</v>
      </c>
      <c r="BR101" s="223"/>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11"/>
    </row>
    <row r="102" spans="1:131" ht="26.25" customHeight="1" thickBot="1" x14ac:dyDescent="0.25">
      <c r="A102" s="225"/>
      <c r="B102" s="226"/>
      <c r="C102" s="226"/>
      <c r="D102" s="226"/>
      <c r="E102" s="226"/>
      <c r="F102" s="226"/>
      <c r="G102" s="226"/>
      <c r="H102" s="226"/>
      <c r="I102" s="226"/>
      <c r="J102" s="226"/>
      <c r="K102" s="226"/>
      <c r="L102" s="226"/>
      <c r="M102" s="226"/>
      <c r="N102" s="226"/>
      <c r="O102" s="226"/>
      <c r="P102" s="226"/>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8"/>
      <c r="BA102" s="228"/>
      <c r="BB102" s="228"/>
      <c r="BC102" s="228"/>
      <c r="BD102" s="228"/>
      <c r="BE102" s="221"/>
      <c r="BF102" s="221"/>
      <c r="BG102" s="221"/>
      <c r="BH102" s="221"/>
      <c r="BI102" s="221"/>
      <c r="BJ102" s="221"/>
      <c r="BK102" s="221"/>
      <c r="BL102" s="221"/>
      <c r="BM102" s="221"/>
      <c r="BN102" s="221"/>
      <c r="BO102" s="221"/>
      <c r="BP102" s="221"/>
      <c r="BQ102" s="220" t="s">
        <v>337</v>
      </c>
      <c r="BR102" s="798" t="s">
        <v>346</v>
      </c>
      <c r="BS102" s="799"/>
      <c r="BT102" s="799"/>
      <c r="BU102" s="799"/>
      <c r="BV102" s="799"/>
      <c r="BW102" s="799"/>
      <c r="BX102" s="799"/>
      <c r="BY102" s="799"/>
      <c r="BZ102" s="799"/>
      <c r="CA102" s="799"/>
      <c r="CB102" s="799"/>
      <c r="CC102" s="799"/>
      <c r="CD102" s="799"/>
      <c r="CE102" s="799"/>
      <c r="CF102" s="799"/>
      <c r="CG102" s="800"/>
      <c r="CH102" s="895"/>
      <c r="CI102" s="896"/>
      <c r="CJ102" s="896"/>
      <c r="CK102" s="896"/>
      <c r="CL102" s="897"/>
      <c r="CM102" s="895"/>
      <c r="CN102" s="896"/>
      <c r="CO102" s="896"/>
      <c r="CP102" s="896"/>
      <c r="CQ102" s="897"/>
      <c r="CR102" s="898">
        <v>5</v>
      </c>
      <c r="CS102" s="862"/>
      <c r="CT102" s="862"/>
      <c r="CU102" s="862"/>
      <c r="CV102" s="899"/>
      <c r="CW102" s="898"/>
      <c r="CX102" s="862"/>
      <c r="CY102" s="862"/>
      <c r="CZ102" s="862"/>
      <c r="DA102" s="899"/>
      <c r="DB102" s="898"/>
      <c r="DC102" s="862"/>
      <c r="DD102" s="862"/>
      <c r="DE102" s="862"/>
      <c r="DF102" s="899"/>
      <c r="DG102" s="898"/>
      <c r="DH102" s="862"/>
      <c r="DI102" s="862"/>
      <c r="DJ102" s="862"/>
      <c r="DK102" s="899"/>
      <c r="DL102" s="898"/>
      <c r="DM102" s="862"/>
      <c r="DN102" s="862"/>
      <c r="DO102" s="862"/>
      <c r="DP102" s="899"/>
      <c r="DQ102" s="898"/>
      <c r="DR102" s="862"/>
      <c r="DS102" s="862"/>
      <c r="DT102" s="862"/>
      <c r="DU102" s="899"/>
      <c r="DV102" s="798"/>
      <c r="DW102" s="799"/>
      <c r="DX102" s="799"/>
      <c r="DY102" s="799"/>
      <c r="DZ102" s="922"/>
      <c r="EA102" s="211"/>
    </row>
    <row r="103" spans="1:131" ht="26.25" customHeight="1" x14ac:dyDescent="0.2">
      <c r="A103" s="225"/>
      <c r="B103" s="226"/>
      <c r="C103" s="226"/>
      <c r="D103" s="226"/>
      <c r="E103" s="226"/>
      <c r="F103" s="226"/>
      <c r="G103" s="226"/>
      <c r="H103" s="226"/>
      <c r="I103" s="226"/>
      <c r="J103" s="226"/>
      <c r="K103" s="226"/>
      <c r="L103" s="226"/>
      <c r="M103" s="226"/>
      <c r="N103" s="226"/>
      <c r="O103" s="226"/>
      <c r="P103" s="226"/>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8"/>
      <c r="BA103" s="228"/>
      <c r="BB103" s="228"/>
      <c r="BC103" s="228"/>
      <c r="BD103" s="228"/>
      <c r="BE103" s="221"/>
      <c r="BF103" s="221"/>
      <c r="BG103" s="221"/>
      <c r="BH103" s="221"/>
      <c r="BI103" s="221"/>
      <c r="BJ103" s="221"/>
      <c r="BK103" s="221"/>
      <c r="BL103" s="221"/>
      <c r="BM103" s="221"/>
      <c r="BN103" s="221"/>
      <c r="BO103" s="221"/>
      <c r="BP103" s="221"/>
      <c r="BQ103" s="923" t="s">
        <v>530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1"/>
    </row>
    <row r="104" spans="1:131" ht="26.25" customHeight="1" x14ac:dyDescent="0.2">
      <c r="A104" s="225"/>
      <c r="B104" s="226"/>
      <c r="C104" s="226"/>
      <c r="D104" s="226"/>
      <c r="E104" s="226"/>
      <c r="F104" s="226"/>
      <c r="G104" s="226"/>
      <c r="H104" s="226"/>
      <c r="I104" s="226"/>
      <c r="J104" s="226"/>
      <c r="K104" s="226"/>
      <c r="L104" s="226"/>
      <c r="M104" s="226"/>
      <c r="N104" s="226"/>
      <c r="O104" s="226"/>
      <c r="P104" s="226"/>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8"/>
      <c r="BA104" s="228"/>
      <c r="BB104" s="228"/>
      <c r="BC104" s="228"/>
      <c r="BD104" s="228"/>
      <c r="BE104" s="221"/>
      <c r="BF104" s="221"/>
      <c r="BG104" s="221"/>
      <c r="BH104" s="221"/>
      <c r="BI104" s="221"/>
      <c r="BJ104" s="221"/>
      <c r="BK104" s="221"/>
      <c r="BL104" s="221"/>
      <c r="BM104" s="221"/>
      <c r="BN104" s="221"/>
      <c r="BO104" s="221"/>
      <c r="BP104" s="221"/>
      <c r="BQ104" s="924" t="s">
        <v>531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1"/>
    </row>
    <row r="105" spans="1:131" ht="11.25" customHeight="1" x14ac:dyDescent="0.2">
      <c r="A105" s="221"/>
      <c r="B105" s="221"/>
      <c r="C105" s="221"/>
      <c r="D105" s="221"/>
      <c r="E105" s="221"/>
      <c r="F105" s="221"/>
      <c r="G105" s="221"/>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c r="AG105" s="221"/>
      <c r="AH105" s="221"/>
      <c r="AI105" s="221"/>
      <c r="AJ105" s="221"/>
      <c r="AK105" s="221"/>
      <c r="AL105" s="221"/>
      <c r="AM105" s="221"/>
      <c r="AN105" s="221"/>
      <c r="AO105" s="221"/>
      <c r="AP105" s="221"/>
      <c r="AQ105" s="221"/>
      <c r="AR105" s="221"/>
      <c r="AS105" s="221"/>
      <c r="AT105" s="221"/>
      <c r="AU105" s="221"/>
      <c r="AV105" s="221"/>
      <c r="AW105" s="221"/>
      <c r="AX105" s="221"/>
      <c r="AY105" s="221"/>
      <c r="AZ105" s="221"/>
      <c r="BA105" s="221"/>
      <c r="BB105" s="221"/>
      <c r="BC105" s="221"/>
      <c r="BD105" s="221"/>
      <c r="BE105" s="221"/>
      <c r="BF105" s="221"/>
      <c r="BG105" s="221"/>
      <c r="BH105" s="221"/>
      <c r="BI105" s="221"/>
      <c r="BJ105" s="221"/>
      <c r="BK105" s="221"/>
      <c r="BL105" s="221"/>
      <c r="BM105" s="221"/>
      <c r="BN105" s="221"/>
      <c r="BO105" s="221"/>
      <c r="BP105" s="22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2">
      <c r="A106" s="221"/>
      <c r="B106" s="221"/>
      <c r="C106" s="221"/>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c r="AG106" s="221"/>
      <c r="AH106" s="221"/>
      <c r="AI106" s="221"/>
      <c r="AJ106" s="221"/>
      <c r="AK106" s="221"/>
      <c r="AL106" s="221"/>
      <c r="AM106" s="221"/>
      <c r="AN106" s="221"/>
      <c r="AO106" s="221"/>
      <c r="AP106" s="221"/>
      <c r="AQ106" s="221"/>
      <c r="AR106" s="221"/>
      <c r="AS106" s="221"/>
      <c r="AT106" s="221"/>
      <c r="AU106" s="221"/>
      <c r="AV106" s="221"/>
      <c r="AW106" s="221"/>
      <c r="AX106" s="221"/>
      <c r="AY106" s="221"/>
      <c r="AZ106" s="221"/>
      <c r="BA106" s="221"/>
      <c r="BB106" s="221"/>
      <c r="BC106" s="221"/>
      <c r="BD106" s="221"/>
      <c r="BE106" s="221"/>
      <c r="BF106" s="221"/>
      <c r="BG106" s="221"/>
      <c r="BH106" s="221"/>
      <c r="BI106" s="221"/>
      <c r="BJ106" s="221"/>
      <c r="BK106" s="221"/>
      <c r="BL106" s="221"/>
      <c r="BM106" s="221"/>
      <c r="BN106" s="221"/>
      <c r="BO106" s="221"/>
      <c r="BP106" s="22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5">
      <c r="A107" s="333" t="s">
        <v>347</v>
      </c>
      <c r="B107" s="337"/>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3" t="s">
        <v>532</v>
      </c>
      <c r="AV107" s="337"/>
      <c r="AW107" s="337"/>
      <c r="AX107" s="337"/>
      <c r="AY107" s="337"/>
      <c r="AZ107" s="337"/>
      <c r="BA107" s="337"/>
      <c r="BB107" s="337"/>
      <c r="BC107" s="337"/>
      <c r="BD107" s="337"/>
      <c r="BE107" s="337"/>
      <c r="BF107" s="337"/>
      <c r="BG107" s="337"/>
      <c r="BH107" s="337"/>
      <c r="BI107" s="337"/>
      <c r="BJ107" s="337"/>
      <c r="BK107" s="337"/>
      <c r="BL107" s="337"/>
      <c r="BM107" s="337"/>
      <c r="BN107" s="337"/>
      <c r="BO107" s="337"/>
      <c r="BP107" s="337"/>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7"/>
      <c r="DD107" s="337"/>
      <c r="DE107" s="337"/>
      <c r="DF107" s="337"/>
      <c r="DG107" s="337"/>
      <c r="DH107" s="337"/>
      <c r="DI107" s="337"/>
      <c r="DJ107" s="337"/>
      <c r="DK107" s="337"/>
      <c r="DL107" s="337"/>
      <c r="DM107" s="337"/>
      <c r="DN107" s="337"/>
      <c r="DO107" s="337"/>
      <c r="DP107" s="337"/>
      <c r="DQ107" s="337"/>
      <c r="DR107" s="337"/>
      <c r="DS107" s="337"/>
      <c r="DT107" s="337"/>
      <c r="DU107" s="337"/>
      <c r="DV107" s="337"/>
      <c r="DW107" s="337"/>
      <c r="DX107" s="337"/>
      <c r="DY107" s="337"/>
      <c r="DZ107" s="337"/>
    </row>
    <row r="108" spans="1:131" s="211" customFormat="1" ht="26.25" customHeight="1" x14ac:dyDescent="0.2">
      <c r="A108" s="925" t="s">
        <v>348</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349</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1" customFormat="1" ht="26.25" customHeight="1" x14ac:dyDescent="0.2">
      <c r="A109" s="920" t="s">
        <v>350</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351</v>
      </c>
      <c r="AB109" s="901"/>
      <c r="AC109" s="901"/>
      <c r="AD109" s="901"/>
      <c r="AE109" s="902"/>
      <c r="AF109" s="900" t="s">
        <v>352</v>
      </c>
      <c r="AG109" s="901"/>
      <c r="AH109" s="901"/>
      <c r="AI109" s="901"/>
      <c r="AJ109" s="902"/>
      <c r="AK109" s="900" t="s">
        <v>264</v>
      </c>
      <c r="AL109" s="901"/>
      <c r="AM109" s="901"/>
      <c r="AN109" s="901"/>
      <c r="AO109" s="902"/>
      <c r="AP109" s="900" t="s">
        <v>353</v>
      </c>
      <c r="AQ109" s="901"/>
      <c r="AR109" s="901"/>
      <c r="AS109" s="901"/>
      <c r="AT109" s="903"/>
      <c r="AU109" s="920" t="s">
        <v>350</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351</v>
      </c>
      <c r="BR109" s="901"/>
      <c r="BS109" s="901"/>
      <c r="BT109" s="901"/>
      <c r="BU109" s="902"/>
      <c r="BV109" s="900" t="s">
        <v>352</v>
      </c>
      <c r="BW109" s="901"/>
      <c r="BX109" s="901"/>
      <c r="BY109" s="901"/>
      <c r="BZ109" s="902"/>
      <c r="CA109" s="900" t="s">
        <v>264</v>
      </c>
      <c r="CB109" s="901"/>
      <c r="CC109" s="901"/>
      <c r="CD109" s="901"/>
      <c r="CE109" s="902"/>
      <c r="CF109" s="921" t="s">
        <v>353</v>
      </c>
      <c r="CG109" s="921"/>
      <c r="CH109" s="921"/>
      <c r="CI109" s="921"/>
      <c r="CJ109" s="921"/>
      <c r="CK109" s="900" t="s">
        <v>354</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351</v>
      </c>
      <c r="DH109" s="901"/>
      <c r="DI109" s="901"/>
      <c r="DJ109" s="901"/>
      <c r="DK109" s="902"/>
      <c r="DL109" s="900" t="s">
        <v>352</v>
      </c>
      <c r="DM109" s="901"/>
      <c r="DN109" s="901"/>
      <c r="DO109" s="901"/>
      <c r="DP109" s="902"/>
      <c r="DQ109" s="900" t="s">
        <v>264</v>
      </c>
      <c r="DR109" s="901"/>
      <c r="DS109" s="901"/>
      <c r="DT109" s="901"/>
      <c r="DU109" s="902"/>
      <c r="DV109" s="900" t="s">
        <v>353</v>
      </c>
      <c r="DW109" s="901"/>
      <c r="DX109" s="901"/>
      <c r="DY109" s="901"/>
      <c r="DZ109" s="903"/>
    </row>
    <row r="110" spans="1:131" s="211" customFormat="1" ht="26.25" customHeight="1" x14ac:dyDescent="0.2">
      <c r="A110" s="904" t="s">
        <v>355</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704942</v>
      </c>
      <c r="AB110" s="908"/>
      <c r="AC110" s="908"/>
      <c r="AD110" s="908"/>
      <c r="AE110" s="909"/>
      <c r="AF110" s="910">
        <v>728200</v>
      </c>
      <c r="AG110" s="908"/>
      <c r="AH110" s="908"/>
      <c r="AI110" s="908"/>
      <c r="AJ110" s="909"/>
      <c r="AK110" s="910">
        <v>765788</v>
      </c>
      <c r="AL110" s="908"/>
      <c r="AM110" s="908"/>
      <c r="AN110" s="908"/>
      <c r="AO110" s="909"/>
      <c r="AP110" s="911">
        <v>13</v>
      </c>
      <c r="AQ110" s="912"/>
      <c r="AR110" s="912"/>
      <c r="AS110" s="912"/>
      <c r="AT110" s="913"/>
      <c r="AU110" s="914" t="s">
        <v>73</v>
      </c>
      <c r="AV110" s="915"/>
      <c r="AW110" s="915"/>
      <c r="AX110" s="915"/>
      <c r="AY110" s="915"/>
      <c r="AZ110" s="937" t="s">
        <v>356</v>
      </c>
      <c r="BA110" s="905"/>
      <c r="BB110" s="905"/>
      <c r="BC110" s="905"/>
      <c r="BD110" s="905"/>
      <c r="BE110" s="905"/>
      <c r="BF110" s="905"/>
      <c r="BG110" s="905"/>
      <c r="BH110" s="905"/>
      <c r="BI110" s="905"/>
      <c r="BJ110" s="905"/>
      <c r="BK110" s="905"/>
      <c r="BL110" s="905"/>
      <c r="BM110" s="905"/>
      <c r="BN110" s="905"/>
      <c r="BO110" s="905"/>
      <c r="BP110" s="906"/>
      <c r="BQ110" s="938">
        <v>7742321</v>
      </c>
      <c r="BR110" s="939"/>
      <c r="BS110" s="939"/>
      <c r="BT110" s="939"/>
      <c r="BU110" s="939"/>
      <c r="BV110" s="939">
        <v>7556825</v>
      </c>
      <c r="BW110" s="939"/>
      <c r="BX110" s="939"/>
      <c r="BY110" s="939"/>
      <c r="BZ110" s="939"/>
      <c r="CA110" s="939">
        <v>7403117</v>
      </c>
      <c r="CB110" s="939"/>
      <c r="CC110" s="939"/>
      <c r="CD110" s="939"/>
      <c r="CE110" s="939"/>
      <c r="CF110" s="952">
        <v>125.6</v>
      </c>
      <c r="CG110" s="953"/>
      <c r="CH110" s="953"/>
      <c r="CI110" s="953"/>
      <c r="CJ110" s="953"/>
      <c r="CK110" s="954" t="s">
        <v>357</v>
      </c>
      <c r="CL110" s="955"/>
      <c r="CM110" s="937" t="s">
        <v>358</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533</v>
      </c>
      <c r="DH110" s="939"/>
      <c r="DI110" s="939"/>
      <c r="DJ110" s="939"/>
      <c r="DK110" s="939"/>
      <c r="DL110" s="939" t="s">
        <v>533</v>
      </c>
      <c r="DM110" s="939"/>
      <c r="DN110" s="939"/>
      <c r="DO110" s="939"/>
      <c r="DP110" s="939"/>
      <c r="DQ110" s="939" t="s">
        <v>533</v>
      </c>
      <c r="DR110" s="939"/>
      <c r="DS110" s="939"/>
      <c r="DT110" s="939"/>
      <c r="DU110" s="939"/>
      <c r="DV110" s="940" t="s">
        <v>519</v>
      </c>
      <c r="DW110" s="940"/>
      <c r="DX110" s="940"/>
      <c r="DY110" s="940"/>
      <c r="DZ110" s="941"/>
    </row>
    <row r="111" spans="1:131" s="211" customFormat="1" ht="26.25" customHeight="1" x14ac:dyDescent="0.2">
      <c r="A111" s="942" t="s">
        <v>359</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519</v>
      </c>
      <c r="AB111" s="946"/>
      <c r="AC111" s="946"/>
      <c r="AD111" s="946"/>
      <c r="AE111" s="947"/>
      <c r="AF111" s="948" t="s">
        <v>519</v>
      </c>
      <c r="AG111" s="946"/>
      <c r="AH111" s="946"/>
      <c r="AI111" s="946"/>
      <c r="AJ111" s="947"/>
      <c r="AK111" s="948" t="s">
        <v>533</v>
      </c>
      <c r="AL111" s="946"/>
      <c r="AM111" s="946"/>
      <c r="AN111" s="946"/>
      <c r="AO111" s="947"/>
      <c r="AP111" s="949" t="s">
        <v>519</v>
      </c>
      <c r="AQ111" s="950"/>
      <c r="AR111" s="950"/>
      <c r="AS111" s="950"/>
      <c r="AT111" s="951"/>
      <c r="AU111" s="916"/>
      <c r="AV111" s="917"/>
      <c r="AW111" s="917"/>
      <c r="AX111" s="917"/>
      <c r="AY111" s="917"/>
      <c r="AZ111" s="930" t="s">
        <v>360</v>
      </c>
      <c r="BA111" s="931"/>
      <c r="BB111" s="931"/>
      <c r="BC111" s="931"/>
      <c r="BD111" s="931"/>
      <c r="BE111" s="931"/>
      <c r="BF111" s="931"/>
      <c r="BG111" s="931"/>
      <c r="BH111" s="931"/>
      <c r="BI111" s="931"/>
      <c r="BJ111" s="931"/>
      <c r="BK111" s="931"/>
      <c r="BL111" s="931"/>
      <c r="BM111" s="931"/>
      <c r="BN111" s="931"/>
      <c r="BO111" s="931"/>
      <c r="BP111" s="932"/>
      <c r="BQ111" s="933">
        <v>43746</v>
      </c>
      <c r="BR111" s="934"/>
      <c r="BS111" s="934"/>
      <c r="BT111" s="934"/>
      <c r="BU111" s="934"/>
      <c r="BV111" s="934">
        <v>43746</v>
      </c>
      <c r="BW111" s="934"/>
      <c r="BX111" s="934"/>
      <c r="BY111" s="934"/>
      <c r="BZ111" s="934"/>
      <c r="CA111" s="934" t="s">
        <v>533</v>
      </c>
      <c r="CB111" s="934"/>
      <c r="CC111" s="934"/>
      <c r="CD111" s="934"/>
      <c r="CE111" s="934"/>
      <c r="CF111" s="928" t="s">
        <v>533</v>
      </c>
      <c r="CG111" s="929"/>
      <c r="CH111" s="929"/>
      <c r="CI111" s="929"/>
      <c r="CJ111" s="929"/>
      <c r="CK111" s="956"/>
      <c r="CL111" s="957"/>
      <c r="CM111" s="930" t="s">
        <v>361</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533</v>
      </c>
      <c r="DH111" s="934"/>
      <c r="DI111" s="934"/>
      <c r="DJ111" s="934"/>
      <c r="DK111" s="934"/>
      <c r="DL111" s="934" t="s">
        <v>519</v>
      </c>
      <c r="DM111" s="934"/>
      <c r="DN111" s="934"/>
      <c r="DO111" s="934"/>
      <c r="DP111" s="934"/>
      <c r="DQ111" s="934" t="s">
        <v>519</v>
      </c>
      <c r="DR111" s="934"/>
      <c r="DS111" s="934"/>
      <c r="DT111" s="934"/>
      <c r="DU111" s="934"/>
      <c r="DV111" s="935" t="s">
        <v>533</v>
      </c>
      <c r="DW111" s="935"/>
      <c r="DX111" s="935"/>
      <c r="DY111" s="935"/>
      <c r="DZ111" s="936"/>
    </row>
    <row r="112" spans="1:131" s="211" customFormat="1" ht="26.25" customHeight="1" x14ac:dyDescent="0.2">
      <c r="A112" s="960" t="s">
        <v>362</v>
      </c>
      <c r="B112" s="961"/>
      <c r="C112" s="931" t="s">
        <v>363</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519</v>
      </c>
      <c r="AB112" s="967"/>
      <c r="AC112" s="967"/>
      <c r="AD112" s="967"/>
      <c r="AE112" s="968"/>
      <c r="AF112" s="969" t="s">
        <v>519</v>
      </c>
      <c r="AG112" s="967"/>
      <c r="AH112" s="967"/>
      <c r="AI112" s="967"/>
      <c r="AJ112" s="968"/>
      <c r="AK112" s="969" t="s">
        <v>533</v>
      </c>
      <c r="AL112" s="967"/>
      <c r="AM112" s="967"/>
      <c r="AN112" s="967"/>
      <c r="AO112" s="968"/>
      <c r="AP112" s="970" t="s">
        <v>533</v>
      </c>
      <c r="AQ112" s="971"/>
      <c r="AR112" s="971"/>
      <c r="AS112" s="971"/>
      <c r="AT112" s="972"/>
      <c r="AU112" s="916"/>
      <c r="AV112" s="917"/>
      <c r="AW112" s="917"/>
      <c r="AX112" s="917"/>
      <c r="AY112" s="917"/>
      <c r="AZ112" s="930" t="s">
        <v>364</v>
      </c>
      <c r="BA112" s="931"/>
      <c r="BB112" s="931"/>
      <c r="BC112" s="931"/>
      <c r="BD112" s="931"/>
      <c r="BE112" s="931"/>
      <c r="BF112" s="931"/>
      <c r="BG112" s="931"/>
      <c r="BH112" s="931"/>
      <c r="BI112" s="931"/>
      <c r="BJ112" s="931"/>
      <c r="BK112" s="931"/>
      <c r="BL112" s="931"/>
      <c r="BM112" s="931"/>
      <c r="BN112" s="931"/>
      <c r="BO112" s="931"/>
      <c r="BP112" s="932"/>
      <c r="BQ112" s="933">
        <v>1726782</v>
      </c>
      <c r="BR112" s="934"/>
      <c r="BS112" s="934"/>
      <c r="BT112" s="934"/>
      <c r="BU112" s="934"/>
      <c r="BV112" s="934">
        <v>1759537</v>
      </c>
      <c r="BW112" s="934"/>
      <c r="BX112" s="934"/>
      <c r="BY112" s="934"/>
      <c r="BZ112" s="934"/>
      <c r="CA112" s="934">
        <v>1814175</v>
      </c>
      <c r="CB112" s="934"/>
      <c r="CC112" s="934"/>
      <c r="CD112" s="934"/>
      <c r="CE112" s="934"/>
      <c r="CF112" s="928">
        <v>30.8</v>
      </c>
      <c r="CG112" s="929"/>
      <c r="CH112" s="929"/>
      <c r="CI112" s="929"/>
      <c r="CJ112" s="929"/>
      <c r="CK112" s="956"/>
      <c r="CL112" s="957"/>
      <c r="CM112" s="930" t="s">
        <v>365</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519</v>
      </c>
      <c r="DH112" s="934"/>
      <c r="DI112" s="934"/>
      <c r="DJ112" s="934"/>
      <c r="DK112" s="934"/>
      <c r="DL112" s="934" t="s">
        <v>519</v>
      </c>
      <c r="DM112" s="934"/>
      <c r="DN112" s="934"/>
      <c r="DO112" s="934"/>
      <c r="DP112" s="934"/>
      <c r="DQ112" s="934" t="s">
        <v>519</v>
      </c>
      <c r="DR112" s="934"/>
      <c r="DS112" s="934"/>
      <c r="DT112" s="934"/>
      <c r="DU112" s="934"/>
      <c r="DV112" s="935" t="s">
        <v>519</v>
      </c>
      <c r="DW112" s="935"/>
      <c r="DX112" s="935"/>
      <c r="DY112" s="935"/>
      <c r="DZ112" s="936"/>
    </row>
    <row r="113" spans="1:130" s="211" customFormat="1" ht="26.25" customHeight="1" x14ac:dyDescent="0.2">
      <c r="A113" s="962"/>
      <c r="B113" s="963"/>
      <c r="C113" s="931" t="s">
        <v>366</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143889</v>
      </c>
      <c r="AB113" s="946"/>
      <c r="AC113" s="946"/>
      <c r="AD113" s="946"/>
      <c r="AE113" s="947"/>
      <c r="AF113" s="948">
        <v>152035</v>
      </c>
      <c r="AG113" s="946"/>
      <c r="AH113" s="946"/>
      <c r="AI113" s="946"/>
      <c r="AJ113" s="947"/>
      <c r="AK113" s="948">
        <v>143063</v>
      </c>
      <c r="AL113" s="946"/>
      <c r="AM113" s="946"/>
      <c r="AN113" s="946"/>
      <c r="AO113" s="947"/>
      <c r="AP113" s="949">
        <v>2.4</v>
      </c>
      <c r="AQ113" s="950"/>
      <c r="AR113" s="950"/>
      <c r="AS113" s="950"/>
      <c r="AT113" s="951"/>
      <c r="AU113" s="916"/>
      <c r="AV113" s="917"/>
      <c r="AW113" s="917"/>
      <c r="AX113" s="917"/>
      <c r="AY113" s="917"/>
      <c r="AZ113" s="930" t="s">
        <v>367</v>
      </c>
      <c r="BA113" s="931"/>
      <c r="BB113" s="931"/>
      <c r="BC113" s="931"/>
      <c r="BD113" s="931"/>
      <c r="BE113" s="931"/>
      <c r="BF113" s="931"/>
      <c r="BG113" s="931"/>
      <c r="BH113" s="931"/>
      <c r="BI113" s="931"/>
      <c r="BJ113" s="931"/>
      <c r="BK113" s="931"/>
      <c r="BL113" s="931"/>
      <c r="BM113" s="931"/>
      <c r="BN113" s="931"/>
      <c r="BO113" s="931"/>
      <c r="BP113" s="932"/>
      <c r="BQ113" s="933" t="s">
        <v>500</v>
      </c>
      <c r="BR113" s="934"/>
      <c r="BS113" s="934"/>
      <c r="BT113" s="934"/>
      <c r="BU113" s="934"/>
      <c r="BV113" s="934" t="s">
        <v>500</v>
      </c>
      <c r="BW113" s="934"/>
      <c r="BX113" s="934"/>
      <c r="BY113" s="934"/>
      <c r="BZ113" s="934"/>
      <c r="CA113" s="934" t="s">
        <v>500</v>
      </c>
      <c r="CB113" s="934"/>
      <c r="CC113" s="934"/>
      <c r="CD113" s="934"/>
      <c r="CE113" s="934"/>
      <c r="CF113" s="928" t="s">
        <v>500</v>
      </c>
      <c r="CG113" s="929"/>
      <c r="CH113" s="929"/>
      <c r="CI113" s="929"/>
      <c r="CJ113" s="929"/>
      <c r="CK113" s="956"/>
      <c r="CL113" s="957"/>
      <c r="CM113" s="930" t="s">
        <v>534</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500</v>
      </c>
      <c r="DH113" s="967"/>
      <c r="DI113" s="967"/>
      <c r="DJ113" s="967"/>
      <c r="DK113" s="968"/>
      <c r="DL113" s="969" t="s">
        <v>500</v>
      </c>
      <c r="DM113" s="967"/>
      <c r="DN113" s="967"/>
      <c r="DO113" s="967"/>
      <c r="DP113" s="968"/>
      <c r="DQ113" s="969" t="s">
        <v>500</v>
      </c>
      <c r="DR113" s="967"/>
      <c r="DS113" s="967"/>
      <c r="DT113" s="967"/>
      <c r="DU113" s="968"/>
      <c r="DV113" s="970" t="s">
        <v>500</v>
      </c>
      <c r="DW113" s="971"/>
      <c r="DX113" s="971"/>
      <c r="DY113" s="971"/>
      <c r="DZ113" s="972"/>
    </row>
    <row r="114" spans="1:130" s="211" customFormat="1" ht="26.25" customHeight="1" x14ac:dyDescent="0.2">
      <c r="A114" s="962"/>
      <c r="B114" s="963"/>
      <c r="C114" s="931" t="s">
        <v>368</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t="s">
        <v>500</v>
      </c>
      <c r="AB114" s="967"/>
      <c r="AC114" s="967"/>
      <c r="AD114" s="967"/>
      <c r="AE114" s="968"/>
      <c r="AF114" s="969" t="s">
        <v>500</v>
      </c>
      <c r="AG114" s="967"/>
      <c r="AH114" s="967"/>
      <c r="AI114" s="967"/>
      <c r="AJ114" s="968"/>
      <c r="AK114" s="969" t="s">
        <v>500</v>
      </c>
      <c r="AL114" s="967"/>
      <c r="AM114" s="967"/>
      <c r="AN114" s="967"/>
      <c r="AO114" s="968"/>
      <c r="AP114" s="970" t="s">
        <v>500</v>
      </c>
      <c r="AQ114" s="971"/>
      <c r="AR114" s="971"/>
      <c r="AS114" s="971"/>
      <c r="AT114" s="972"/>
      <c r="AU114" s="916"/>
      <c r="AV114" s="917"/>
      <c r="AW114" s="917"/>
      <c r="AX114" s="917"/>
      <c r="AY114" s="917"/>
      <c r="AZ114" s="930" t="s">
        <v>369</v>
      </c>
      <c r="BA114" s="931"/>
      <c r="BB114" s="931"/>
      <c r="BC114" s="931"/>
      <c r="BD114" s="931"/>
      <c r="BE114" s="931"/>
      <c r="BF114" s="931"/>
      <c r="BG114" s="931"/>
      <c r="BH114" s="931"/>
      <c r="BI114" s="931"/>
      <c r="BJ114" s="931"/>
      <c r="BK114" s="931"/>
      <c r="BL114" s="931"/>
      <c r="BM114" s="931"/>
      <c r="BN114" s="931"/>
      <c r="BO114" s="931"/>
      <c r="BP114" s="932"/>
      <c r="BQ114" s="933">
        <v>955511</v>
      </c>
      <c r="BR114" s="934"/>
      <c r="BS114" s="934"/>
      <c r="BT114" s="934"/>
      <c r="BU114" s="934"/>
      <c r="BV114" s="934">
        <v>1061267</v>
      </c>
      <c r="BW114" s="934"/>
      <c r="BX114" s="934"/>
      <c r="BY114" s="934"/>
      <c r="BZ114" s="934"/>
      <c r="CA114" s="934">
        <v>1215919</v>
      </c>
      <c r="CB114" s="934"/>
      <c r="CC114" s="934"/>
      <c r="CD114" s="934"/>
      <c r="CE114" s="934"/>
      <c r="CF114" s="928">
        <v>20.6</v>
      </c>
      <c r="CG114" s="929"/>
      <c r="CH114" s="929"/>
      <c r="CI114" s="929"/>
      <c r="CJ114" s="929"/>
      <c r="CK114" s="956"/>
      <c r="CL114" s="957"/>
      <c r="CM114" s="930" t="s">
        <v>370</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500</v>
      </c>
      <c r="DH114" s="967"/>
      <c r="DI114" s="967"/>
      <c r="DJ114" s="967"/>
      <c r="DK114" s="968"/>
      <c r="DL114" s="969" t="s">
        <v>500</v>
      </c>
      <c r="DM114" s="967"/>
      <c r="DN114" s="967"/>
      <c r="DO114" s="967"/>
      <c r="DP114" s="968"/>
      <c r="DQ114" s="969" t="s">
        <v>500</v>
      </c>
      <c r="DR114" s="967"/>
      <c r="DS114" s="967"/>
      <c r="DT114" s="967"/>
      <c r="DU114" s="968"/>
      <c r="DV114" s="970" t="s">
        <v>500</v>
      </c>
      <c r="DW114" s="971"/>
      <c r="DX114" s="971"/>
      <c r="DY114" s="971"/>
      <c r="DZ114" s="972"/>
    </row>
    <row r="115" spans="1:130" s="211" customFormat="1" ht="26.25" customHeight="1" x14ac:dyDescent="0.2">
      <c r="A115" s="962"/>
      <c r="B115" s="963"/>
      <c r="C115" s="931" t="s">
        <v>371</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t="s">
        <v>519</v>
      </c>
      <c r="AB115" s="946"/>
      <c r="AC115" s="946"/>
      <c r="AD115" s="946"/>
      <c r="AE115" s="947"/>
      <c r="AF115" s="948" t="s">
        <v>519</v>
      </c>
      <c r="AG115" s="946"/>
      <c r="AH115" s="946"/>
      <c r="AI115" s="946"/>
      <c r="AJ115" s="947"/>
      <c r="AK115" s="948" t="s">
        <v>519</v>
      </c>
      <c r="AL115" s="946"/>
      <c r="AM115" s="946"/>
      <c r="AN115" s="946"/>
      <c r="AO115" s="947"/>
      <c r="AP115" s="949" t="s">
        <v>519</v>
      </c>
      <c r="AQ115" s="950"/>
      <c r="AR115" s="950"/>
      <c r="AS115" s="950"/>
      <c r="AT115" s="951"/>
      <c r="AU115" s="916"/>
      <c r="AV115" s="917"/>
      <c r="AW115" s="917"/>
      <c r="AX115" s="917"/>
      <c r="AY115" s="917"/>
      <c r="AZ115" s="930" t="s">
        <v>372</v>
      </c>
      <c r="BA115" s="931"/>
      <c r="BB115" s="931"/>
      <c r="BC115" s="931"/>
      <c r="BD115" s="931"/>
      <c r="BE115" s="931"/>
      <c r="BF115" s="931"/>
      <c r="BG115" s="931"/>
      <c r="BH115" s="931"/>
      <c r="BI115" s="931"/>
      <c r="BJ115" s="931"/>
      <c r="BK115" s="931"/>
      <c r="BL115" s="931"/>
      <c r="BM115" s="931"/>
      <c r="BN115" s="931"/>
      <c r="BO115" s="931"/>
      <c r="BP115" s="932"/>
      <c r="BQ115" s="933" t="s">
        <v>533</v>
      </c>
      <c r="BR115" s="934"/>
      <c r="BS115" s="934"/>
      <c r="BT115" s="934"/>
      <c r="BU115" s="934"/>
      <c r="BV115" s="934" t="s">
        <v>533</v>
      </c>
      <c r="BW115" s="934"/>
      <c r="BX115" s="934"/>
      <c r="BY115" s="934"/>
      <c r="BZ115" s="934"/>
      <c r="CA115" s="934" t="s">
        <v>533</v>
      </c>
      <c r="CB115" s="934"/>
      <c r="CC115" s="934"/>
      <c r="CD115" s="934"/>
      <c r="CE115" s="934"/>
      <c r="CF115" s="928" t="s">
        <v>533</v>
      </c>
      <c r="CG115" s="929"/>
      <c r="CH115" s="929"/>
      <c r="CI115" s="929"/>
      <c r="CJ115" s="929"/>
      <c r="CK115" s="956"/>
      <c r="CL115" s="957"/>
      <c r="CM115" s="930" t="s">
        <v>373</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v>43746</v>
      </c>
      <c r="DH115" s="967"/>
      <c r="DI115" s="967"/>
      <c r="DJ115" s="967"/>
      <c r="DK115" s="968"/>
      <c r="DL115" s="969">
        <v>43746</v>
      </c>
      <c r="DM115" s="967"/>
      <c r="DN115" s="967"/>
      <c r="DO115" s="967"/>
      <c r="DP115" s="968"/>
      <c r="DQ115" s="969" t="s">
        <v>500</v>
      </c>
      <c r="DR115" s="967"/>
      <c r="DS115" s="967"/>
      <c r="DT115" s="967"/>
      <c r="DU115" s="968"/>
      <c r="DV115" s="970" t="s">
        <v>533</v>
      </c>
      <c r="DW115" s="971"/>
      <c r="DX115" s="971"/>
      <c r="DY115" s="971"/>
      <c r="DZ115" s="972"/>
    </row>
    <row r="116" spans="1:130" s="211" customFormat="1" ht="26.25" customHeight="1" x14ac:dyDescent="0.2">
      <c r="A116" s="964"/>
      <c r="B116" s="965"/>
      <c r="C116" s="973" t="s">
        <v>374</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519</v>
      </c>
      <c r="AB116" s="967"/>
      <c r="AC116" s="967"/>
      <c r="AD116" s="967"/>
      <c r="AE116" s="968"/>
      <c r="AF116" s="969" t="s">
        <v>533</v>
      </c>
      <c r="AG116" s="967"/>
      <c r="AH116" s="967"/>
      <c r="AI116" s="967"/>
      <c r="AJ116" s="968"/>
      <c r="AK116" s="969" t="s">
        <v>533</v>
      </c>
      <c r="AL116" s="967"/>
      <c r="AM116" s="967"/>
      <c r="AN116" s="967"/>
      <c r="AO116" s="968"/>
      <c r="AP116" s="970" t="s">
        <v>533</v>
      </c>
      <c r="AQ116" s="971"/>
      <c r="AR116" s="971"/>
      <c r="AS116" s="971"/>
      <c r="AT116" s="972"/>
      <c r="AU116" s="916"/>
      <c r="AV116" s="917"/>
      <c r="AW116" s="917"/>
      <c r="AX116" s="917"/>
      <c r="AY116" s="917"/>
      <c r="AZ116" s="975" t="s">
        <v>535</v>
      </c>
      <c r="BA116" s="976"/>
      <c r="BB116" s="976"/>
      <c r="BC116" s="976"/>
      <c r="BD116" s="976"/>
      <c r="BE116" s="976"/>
      <c r="BF116" s="976"/>
      <c r="BG116" s="976"/>
      <c r="BH116" s="976"/>
      <c r="BI116" s="976"/>
      <c r="BJ116" s="976"/>
      <c r="BK116" s="976"/>
      <c r="BL116" s="976"/>
      <c r="BM116" s="976"/>
      <c r="BN116" s="976"/>
      <c r="BO116" s="976"/>
      <c r="BP116" s="977"/>
      <c r="BQ116" s="933" t="s">
        <v>533</v>
      </c>
      <c r="BR116" s="934"/>
      <c r="BS116" s="934"/>
      <c r="BT116" s="934"/>
      <c r="BU116" s="934"/>
      <c r="BV116" s="934" t="s">
        <v>500</v>
      </c>
      <c r="BW116" s="934"/>
      <c r="BX116" s="934"/>
      <c r="BY116" s="934"/>
      <c r="BZ116" s="934"/>
      <c r="CA116" s="934" t="s">
        <v>500</v>
      </c>
      <c r="CB116" s="934"/>
      <c r="CC116" s="934"/>
      <c r="CD116" s="934"/>
      <c r="CE116" s="934"/>
      <c r="CF116" s="928" t="s">
        <v>519</v>
      </c>
      <c r="CG116" s="929"/>
      <c r="CH116" s="929"/>
      <c r="CI116" s="929"/>
      <c r="CJ116" s="929"/>
      <c r="CK116" s="956"/>
      <c r="CL116" s="957"/>
      <c r="CM116" s="930" t="s">
        <v>375</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500</v>
      </c>
      <c r="DH116" s="967"/>
      <c r="DI116" s="967"/>
      <c r="DJ116" s="967"/>
      <c r="DK116" s="968"/>
      <c r="DL116" s="969" t="s">
        <v>519</v>
      </c>
      <c r="DM116" s="967"/>
      <c r="DN116" s="967"/>
      <c r="DO116" s="967"/>
      <c r="DP116" s="968"/>
      <c r="DQ116" s="969" t="s">
        <v>533</v>
      </c>
      <c r="DR116" s="967"/>
      <c r="DS116" s="967"/>
      <c r="DT116" s="967"/>
      <c r="DU116" s="968"/>
      <c r="DV116" s="970" t="s">
        <v>533</v>
      </c>
      <c r="DW116" s="971"/>
      <c r="DX116" s="971"/>
      <c r="DY116" s="971"/>
      <c r="DZ116" s="972"/>
    </row>
    <row r="117" spans="1:130" s="211" customFormat="1" ht="26.25" customHeight="1" x14ac:dyDescent="0.2">
      <c r="A117" s="920" t="s">
        <v>154</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536</v>
      </c>
      <c r="Z117" s="902"/>
      <c r="AA117" s="986">
        <v>848831</v>
      </c>
      <c r="AB117" s="987"/>
      <c r="AC117" s="987"/>
      <c r="AD117" s="987"/>
      <c r="AE117" s="988"/>
      <c r="AF117" s="989">
        <v>880235</v>
      </c>
      <c r="AG117" s="987"/>
      <c r="AH117" s="987"/>
      <c r="AI117" s="987"/>
      <c r="AJ117" s="988"/>
      <c r="AK117" s="989">
        <v>908851</v>
      </c>
      <c r="AL117" s="987"/>
      <c r="AM117" s="987"/>
      <c r="AN117" s="987"/>
      <c r="AO117" s="988"/>
      <c r="AP117" s="990"/>
      <c r="AQ117" s="991"/>
      <c r="AR117" s="991"/>
      <c r="AS117" s="991"/>
      <c r="AT117" s="992"/>
      <c r="AU117" s="916"/>
      <c r="AV117" s="917"/>
      <c r="AW117" s="917"/>
      <c r="AX117" s="917"/>
      <c r="AY117" s="917"/>
      <c r="AZ117" s="982" t="s">
        <v>537</v>
      </c>
      <c r="BA117" s="983"/>
      <c r="BB117" s="983"/>
      <c r="BC117" s="983"/>
      <c r="BD117" s="983"/>
      <c r="BE117" s="983"/>
      <c r="BF117" s="983"/>
      <c r="BG117" s="983"/>
      <c r="BH117" s="983"/>
      <c r="BI117" s="983"/>
      <c r="BJ117" s="983"/>
      <c r="BK117" s="983"/>
      <c r="BL117" s="983"/>
      <c r="BM117" s="983"/>
      <c r="BN117" s="983"/>
      <c r="BO117" s="983"/>
      <c r="BP117" s="984"/>
      <c r="BQ117" s="933" t="s">
        <v>519</v>
      </c>
      <c r="BR117" s="934"/>
      <c r="BS117" s="934"/>
      <c r="BT117" s="934"/>
      <c r="BU117" s="934"/>
      <c r="BV117" s="934" t="s">
        <v>519</v>
      </c>
      <c r="BW117" s="934"/>
      <c r="BX117" s="934"/>
      <c r="BY117" s="934"/>
      <c r="BZ117" s="934"/>
      <c r="CA117" s="934" t="s">
        <v>500</v>
      </c>
      <c r="CB117" s="934"/>
      <c r="CC117" s="934"/>
      <c r="CD117" s="934"/>
      <c r="CE117" s="934"/>
      <c r="CF117" s="928" t="s">
        <v>533</v>
      </c>
      <c r="CG117" s="929"/>
      <c r="CH117" s="929"/>
      <c r="CI117" s="929"/>
      <c r="CJ117" s="929"/>
      <c r="CK117" s="956"/>
      <c r="CL117" s="957"/>
      <c r="CM117" s="930" t="s">
        <v>376</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519</v>
      </c>
      <c r="DH117" s="967"/>
      <c r="DI117" s="967"/>
      <c r="DJ117" s="967"/>
      <c r="DK117" s="968"/>
      <c r="DL117" s="969" t="s">
        <v>500</v>
      </c>
      <c r="DM117" s="967"/>
      <c r="DN117" s="967"/>
      <c r="DO117" s="967"/>
      <c r="DP117" s="968"/>
      <c r="DQ117" s="969" t="s">
        <v>519</v>
      </c>
      <c r="DR117" s="967"/>
      <c r="DS117" s="967"/>
      <c r="DT117" s="967"/>
      <c r="DU117" s="968"/>
      <c r="DV117" s="970" t="s">
        <v>533</v>
      </c>
      <c r="DW117" s="971"/>
      <c r="DX117" s="971"/>
      <c r="DY117" s="971"/>
      <c r="DZ117" s="972"/>
    </row>
    <row r="118" spans="1:130" s="211" customFormat="1" ht="26.25" customHeight="1" x14ac:dyDescent="0.2">
      <c r="A118" s="920" t="s">
        <v>354</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351</v>
      </c>
      <c r="AB118" s="901"/>
      <c r="AC118" s="901"/>
      <c r="AD118" s="901"/>
      <c r="AE118" s="902"/>
      <c r="AF118" s="900" t="s">
        <v>352</v>
      </c>
      <c r="AG118" s="901"/>
      <c r="AH118" s="901"/>
      <c r="AI118" s="901"/>
      <c r="AJ118" s="902"/>
      <c r="AK118" s="900" t="s">
        <v>264</v>
      </c>
      <c r="AL118" s="901"/>
      <c r="AM118" s="901"/>
      <c r="AN118" s="901"/>
      <c r="AO118" s="902"/>
      <c r="AP118" s="978" t="s">
        <v>353</v>
      </c>
      <c r="AQ118" s="979"/>
      <c r="AR118" s="979"/>
      <c r="AS118" s="979"/>
      <c r="AT118" s="980"/>
      <c r="AU118" s="916"/>
      <c r="AV118" s="917"/>
      <c r="AW118" s="917"/>
      <c r="AX118" s="917"/>
      <c r="AY118" s="917"/>
      <c r="AZ118" s="981" t="s">
        <v>377</v>
      </c>
      <c r="BA118" s="973"/>
      <c r="BB118" s="973"/>
      <c r="BC118" s="973"/>
      <c r="BD118" s="973"/>
      <c r="BE118" s="973"/>
      <c r="BF118" s="973"/>
      <c r="BG118" s="973"/>
      <c r="BH118" s="973"/>
      <c r="BI118" s="973"/>
      <c r="BJ118" s="973"/>
      <c r="BK118" s="973"/>
      <c r="BL118" s="973"/>
      <c r="BM118" s="973"/>
      <c r="BN118" s="973"/>
      <c r="BO118" s="973"/>
      <c r="BP118" s="974"/>
      <c r="BQ118" s="1007" t="s">
        <v>500</v>
      </c>
      <c r="BR118" s="1008"/>
      <c r="BS118" s="1008"/>
      <c r="BT118" s="1008"/>
      <c r="BU118" s="1008"/>
      <c r="BV118" s="1008" t="s">
        <v>533</v>
      </c>
      <c r="BW118" s="1008"/>
      <c r="BX118" s="1008"/>
      <c r="BY118" s="1008"/>
      <c r="BZ118" s="1008"/>
      <c r="CA118" s="1008" t="s">
        <v>500</v>
      </c>
      <c r="CB118" s="1008"/>
      <c r="CC118" s="1008"/>
      <c r="CD118" s="1008"/>
      <c r="CE118" s="1008"/>
      <c r="CF118" s="928" t="s">
        <v>519</v>
      </c>
      <c r="CG118" s="929"/>
      <c r="CH118" s="929"/>
      <c r="CI118" s="929"/>
      <c r="CJ118" s="929"/>
      <c r="CK118" s="956"/>
      <c r="CL118" s="957"/>
      <c r="CM118" s="930" t="s">
        <v>378</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500</v>
      </c>
      <c r="DH118" s="967"/>
      <c r="DI118" s="967"/>
      <c r="DJ118" s="967"/>
      <c r="DK118" s="968"/>
      <c r="DL118" s="969" t="s">
        <v>519</v>
      </c>
      <c r="DM118" s="967"/>
      <c r="DN118" s="967"/>
      <c r="DO118" s="967"/>
      <c r="DP118" s="968"/>
      <c r="DQ118" s="969" t="s">
        <v>519</v>
      </c>
      <c r="DR118" s="967"/>
      <c r="DS118" s="967"/>
      <c r="DT118" s="967"/>
      <c r="DU118" s="968"/>
      <c r="DV118" s="970" t="s">
        <v>519</v>
      </c>
      <c r="DW118" s="971"/>
      <c r="DX118" s="971"/>
      <c r="DY118" s="971"/>
      <c r="DZ118" s="972"/>
    </row>
    <row r="119" spans="1:130" s="211" customFormat="1" ht="26.25" customHeight="1" x14ac:dyDescent="0.2">
      <c r="A119" s="1064" t="s">
        <v>357</v>
      </c>
      <c r="B119" s="955"/>
      <c r="C119" s="937" t="s">
        <v>358</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519</v>
      </c>
      <c r="AB119" s="908"/>
      <c r="AC119" s="908"/>
      <c r="AD119" s="908"/>
      <c r="AE119" s="909"/>
      <c r="AF119" s="910" t="s">
        <v>533</v>
      </c>
      <c r="AG119" s="908"/>
      <c r="AH119" s="908"/>
      <c r="AI119" s="908"/>
      <c r="AJ119" s="909"/>
      <c r="AK119" s="910" t="s">
        <v>519</v>
      </c>
      <c r="AL119" s="908"/>
      <c r="AM119" s="908"/>
      <c r="AN119" s="908"/>
      <c r="AO119" s="909"/>
      <c r="AP119" s="911" t="s">
        <v>519</v>
      </c>
      <c r="AQ119" s="912"/>
      <c r="AR119" s="912"/>
      <c r="AS119" s="912"/>
      <c r="AT119" s="913"/>
      <c r="AU119" s="918"/>
      <c r="AV119" s="919"/>
      <c r="AW119" s="919"/>
      <c r="AX119" s="919"/>
      <c r="AY119" s="919"/>
      <c r="AZ119" s="229" t="s">
        <v>154</v>
      </c>
      <c r="BA119" s="229"/>
      <c r="BB119" s="229"/>
      <c r="BC119" s="229"/>
      <c r="BD119" s="229"/>
      <c r="BE119" s="229"/>
      <c r="BF119" s="229"/>
      <c r="BG119" s="229"/>
      <c r="BH119" s="229"/>
      <c r="BI119" s="229"/>
      <c r="BJ119" s="229"/>
      <c r="BK119" s="229"/>
      <c r="BL119" s="229"/>
      <c r="BM119" s="229"/>
      <c r="BN119" s="229"/>
      <c r="BO119" s="985" t="s">
        <v>538</v>
      </c>
      <c r="BP119" s="1013"/>
      <c r="BQ119" s="1007">
        <v>10468360</v>
      </c>
      <c r="BR119" s="1008"/>
      <c r="BS119" s="1008"/>
      <c r="BT119" s="1008"/>
      <c r="BU119" s="1008"/>
      <c r="BV119" s="1008">
        <v>10421375</v>
      </c>
      <c r="BW119" s="1008"/>
      <c r="BX119" s="1008"/>
      <c r="BY119" s="1008"/>
      <c r="BZ119" s="1008"/>
      <c r="CA119" s="1008">
        <v>10433211</v>
      </c>
      <c r="CB119" s="1008"/>
      <c r="CC119" s="1008"/>
      <c r="CD119" s="1008"/>
      <c r="CE119" s="1008"/>
      <c r="CF119" s="1009"/>
      <c r="CG119" s="1010"/>
      <c r="CH119" s="1010"/>
      <c r="CI119" s="1010"/>
      <c r="CJ119" s="1011"/>
      <c r="CK119" s="958"/>
      <c r="CL119" s="959"/>
      <c r="CM119" s="981" t="s">
        <v>379</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533</v>
      </c>
      <c r="DH119" s="994"/>
      <c r="DI119" s="994"/>
      <c r="DJ119" s="994"/>
      <c r="DK119" s="995"/>
      <c r="DL119" s="993" t="s">
        <v>533</v>
      </c>
      <c r="DM119" s="994"/>
      <c r="DN119" s="994"/>
      <c r="DO119" s="994"/>
      <c r="DP119" s="995"/>
      <c r="DQ119" s="993" t="s">
        <v>519</v>
      </c>
      <c r="DR119" s="994"/>
      <c r="DS119" s="994"/>
      <c r="DT119" s="994"/>
      <c r="DU119" s="995"/>
      <c r="DV119" s="996" t="s">
        <v>500</v>
      </c>
      <c r="DW119" s="997"/>
      <c r="DX119" s="997"/>
      <c r="DY119" s="997"/>
      <c r="DZ119" s="998"/>
    </row>
    <row r="120" spans="1:130" s="211" customFormat="1" ht="26.25" customHeight="1" x14ac:dyDescent="0.2">
      <c r="A120" s="1065"/>
      <c r="B120" s="957"/>
      <c r="C120" s="930" t="s">
        <v>361</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500</v>
      </c>
      <c r="AB120" s="967"/>
      <c r="AC120" s="967"/>
      <c r="AD120" s="967"/>
      <c r="AE120" s="968"/>
      <c r="AF120" s="969" t="s">
        <v>533</v>
      </c>
      <c r="AG120" s="967"/>
      <c r="AH120" s="967"/>
      <c r="AI120" s="967"/>
      <c r="AJ120" s="968"/>
      <c r="AK120" s="969" t="s">
        <v>533</v>
      </c>
      <c r="AL120" s="967"/>
      <c r="AM120" s="967"/>
      <c r="AN120" s="967"/>
      <c r="AO120" s="968"/>
      <c r="AP120" s="970" t="s">
        <v>533</v>
      </c>
      <c r="AQ120" s="971"/>
      <c r="AR120" s="971"/>
      <c r="AS120" s="971"/>
      <c r="AT120" s="972"/>
      <c r="AU120" s="999" t="s">
        <v>380</v>
      </c>
      <c r="AV120" s="1000"/>
      <c r="AW120" s="1000"/>
      <c r="AX120" s="1000"/>
      <c r="AY120" s="1001"/>
      <c r="AZ120" s="937" t="s">
        <v>381</v>
      </c>
      <c r="BA120" s="905"/>
      <c r="BB120" s="905"/>
      <c r="BC120" s="905"/>
      <c r="BD120" s="905"/>
      <c r="BE120" s="905"/>
      <c r="BF120" s="905"/>
      <c r="BG120" s="905"/>
      <c r="BH120" s="905"/>
      <c r="BI120" s="905"/>
      <c r="BJ120" s="905"/>
      <c r="BK120" s="905"/>
      <c r="BL120" s="905"/>
      <c r="BM120" s="905"/>
      <c r="BN120" s="905"/>
      <c r="BO120" s="905"/>
      <c r="BP120" s="906"/>
      <c r="BQ120" s="938">
        <v>4500781</v>
      </c>
      <c r="BR120" s="939"/>
      <c r="BS120" s="939"/>
      <c r="BT120" s="939"/>
      <c r="BU120" s="939"/>
      <c r="BV120" s="939">
        <v>4513702</v>
      </c>
      <c r="BW120" s="939"/>
      <c r="BX120" s="939"/>
      <c r="BY120" s="939"/>
      <c r="BZ120" s="939"/>
      <c r="CA120" s="939">
        <v>5451096</v>
      </c>
      <c r="CB120" s="939"/>
      <c r="CC120" s="939"/>
      <c r="CD120" s="939"/>
      <c r="CE120" s="939"/>
      <c r="CF120" s="952">
        <v>92.5</v>
      </c>
      <c r="CG120" s="953"/>
      <c r="CH120" s="953"/>
      <c r="CI120" s="953"/>
      <c r="CJ120" s="953"/>
      <c r="CK120" s="1014" t="s">
        <v>382</v>
      </c>
      <c r="CL120" s="1015"/>
      <c r="CM120" s="1015"/>
      <c r="CN120" s="1015"/>
      <c r="CO120" s="1016"/>
      <c r="CP120" s="1022" t="s">
        <v>539</v>
      </c>
      <c r="CQ120" s="1023"/>
      <c r="CR120" s="1023"/>
      <c r="CS120" s="1023"/>
      <c r="CT120" s="1023"/>
      <c r="CU120" s="1023"/>
      <c r="CV120" s="1023"/>
      <c r="CW120" s="1023"/>
      <c r="CX120" s="1023"/>
      <c r="CY120" s="1023"/>
      <c r="CZ120" s="1023"/>
      <c r="DA120" s="1023"/>
      <c r="DB120" s="1023"/>
      <c r="DC120" s="1023"/>
      <c r="DD120" s="1023"/>
      <c r="DE120" s="1023"/>
      <c r="DF120" s="1024"/>
      <c r="DG120" s="938">
        <v>1400535</v>
      </c>
      <c r="DH120" s="939"/>
      <c r="DI120" s="939"/>
      <c r="DJ120" s="939"/>
      <c r="DK120" s="939"/>
      <c r="DL120" s="939">
        <v>1486535</v>
      </c>
      <c r="DM120" s="939"/>
      <c r="DN120" s="939"/>
      <c r="DO120" s="939"/>
      <c r="DP120" s="939"/>
      <c r="DQ120" s="939">
        <v>1577687</v>
      </c>
      <c r="DR120" s="939"/>
      <c r="DS120" s="939"/>
      <c r="DT120" s="939"/>
      <c r="DU120" s="939"/>
      <c r="DV120" s="940">
        <v>26.8</v>
      </c>
      <c r="DW120" s="940"/>
      <c r="DX120" s="940"/>
      <c r="DY120" s="940"/>
      <c r="DZ120" s="941"/>
    </row>
    <row r="121" spans="1:130" s="211" customFormat="1" ht="26.25" customHeight="1" x14ac:dyDescent="0.2">
      <c r="A121" s="1065"/>
      <c r="B121" s="957"/>
      <c r="C121" s="982" t="s">
        <v>383</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533</v>
      </c>
      <c r="AB121" s="967"/>
      <c r="AC121" s="967"/>
      <c r="AD121" s="967"/>
      <c r="AE121" s="968"/>
      <c r="AF121" s="969" t="s">
        <v>533</v>
      </c>
      <c r="AG121" s="967"/>
      <c r="AH121" s="967"/>
      <c r="AI121" s="967"/>
      <c r="AJ121" s="968"/>
      <c r="AK121" s="969" t="s">
        <v>533</v>
      </c>
      <c r="AL121" s="967"/>
      <c r="AM121" s="967"/>
      <c r="AN121" s="967"/>
      <c r="AO121" s="968"/>
      <c r="AP121" s="970" t="s">
        <v>533</v>
      </c>
      <c r="AQ121" s="971"/>
      <c r="AR121" s="971"/>
      <c r="AS121" s="971"/>
      <c r="AT121" s="972"/>
      <c r="AU121" s="1002"/>
      <c r="AV121" s="1003"/>
      <c r="AW121" s="1003"/>
      <c r="AX121" s="1003"/>
      <c r="AY121" s="1004"/>
      <c r="AZ121" s="930" t="s">
        <v>384</v>
      </c>
      <c r="BA121" s="931"/>
      <c r="BB121" s="931"/>
      <c r="BC121" s="931"/>
      <c r="BD121" s="931"/>
      <c r="BE121" s="931"/>
      <c r="BF121" s="931"/>
      <c r="BG121" s="931"/>
      <c r="BH121" s="931"/>
      <c r="BI121" s="931"/>
      <c r="BJ121" s="931"/>
      <c r="BK121" s="931"/>
      <c r="BL121" s="931"/>
      <c r="BM121" s="931"/>
      <c r="BN121" s="931"/>
      <c r="BO121" s="931"/>
      <c r="BP121" s="932"/>
      <c r="BQ121" s="933">
        <v>798296</v>
      </c>
      <c r="BR121" s="934"/>
      <c r="BS121" s="934"/>
      <c r="BT121" s="934"/>
      <c r="BU121" s="934"/>
      <c r="BV121" s="934">
        <v>674994</v>
      </c>
      <c r="BW121" s="934"/>
      <c r="BX121" s="934"/>
      <c r="BY121" s="934"/>
      <c r="BZ121" s="934"/>
      <c r="CA121" s="934">
        <v>695855</v>
      </c>
      <c r="CB121" s="934"/>
      <c r="CC121" s="934"/>
      <c r="CD121" s="934"/>
      <c r="CE121" s="934"/>
      <c r="CF121" s="928">
        <v>11.8</v>
      </c>
      <c r="CG121" s="929"/>
      <c r="CH121" s="929"/>
      <c r="CI121" s="929"/>
      <c r="CJ121" s="929"/>
      <c r="CK121" s="1017"/>
      <c r="CL121" s="1018"/>
      <c r="CM121" s="1018"/>
      <c r="CN121" s="1018"/>
      <c r="CO121" s="1019"/>
      <c r="CP121" s="1027" t="s">
        <v>540</v>
      </c>
      <c r="CQ121" s="1028"/>
      <c r="CR121" s="1028"/>
      <c r="CS121" s="1028"/>
      <c r="CT121" s="1028"/>
      <c r="CU121" s="1028"/>
      <c r="CV121" s="1028"/>
      <c r="CW121" s="1028"/>
      <c r="CX121" s="1028"/>
      <c r="CY121" s="1028"/>
      <c r="CZ121" s="1028"/>
      <c r="DA121" s="1028"/>
      <c r="DB121" s="1028"/>
      <c r="DC121" s="1028"/>
      <c r="DD121" s="1028"/>
      <c r="DE121" s="1028"/>
      <c r="DF121" s="1029"/>
      <c r="DG121" s="933">
        <v>236549</v>
      </c>
      <c r="DH121" s="934"/>
      <c r="DI121" s="934"/>
      <c r="DJ121" s="934"/>
      <c r="DK121" s="934"/>
      <c r="DL121" s="934">
        <v>196268</v>
      </c>
      <c r="DM121" s="934"/>
      <c r="DN121" s="934"/>
      <c r="DO121" s="934"/>
      <c r="DP121" s="934"/>
      <c r="DQ121" s="934">
        <v>168442</v>
      </c>
      <c r="DR121" s="934"/>
      <c r="DS121" s="934"/>
      <c r="DT121" s="934"/>
      <c r="DU121" s="934"/>
      <c r="DV121" s="935">
        <v>2.9</v>
      </c>
      <c r="DW121" s="935"/>
      <c r="DX121" s="935"/>
      <c r="DY121" s="935"/>
      <c r="DZ121" s="936"/>
    </row>
    <row r="122" spans="1:130" s="211" customFormat="1" ht="26.25" customHeight="1" x14ac:dyDescent="0.2">
      <c r="A122" s="1065"/>
      <c r="B122" s="957"/>
      <c r="C122" s="930" t="s">
        <v>370</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519</v>
      </c>
      <c r="AB122" s="967"/>
      <c r="AC122" s="967"/>
      <c r="AD122" s="967"/>
      <c r="AE122" s="968"/>
      <c r="AF122" s="969" t="s">
        <v>533</v>
      </c>
      <c r="AG122" s="967"/>
      <c r="AH122" s="967"/>
      <c r="AI122" s="967"/>
      <c r="AJ122" s="968"/>
      <c r="AK122" s="969" t="s">
        <v>500</v>
      </c>
      <c r="AL122" s="967"/>
      <c r="AM122" s="967"/>
      <c r="AN122" s="967"/>
      <c r="AO122" s="968"/>
      <c r="AP122" s="970" t="s">
        <v>533</v>
      </c>
      <c r="AQ122" s="971"/>
      <c r="AR122" s="971"/>
      <c r="AS122" s="971"/>
      <c r="AT122" s="972"/>
      <c r="AU122" s="1002"/>
      <c r="AV122" s="1003"/>
      <c r="AW122" s="1003"/>
      <c r="AX122" s="1003"/>
      <c r="AY122" s="1004"/>
      <c r="AZ122" s="981" t="s">
        <v>385</v>
      </c>
      <c r="BA122" s="973"/>
      <c r="BB122" s="973"/>
      <c r="BC122" s="973"/>
      <c r="BD122" s="973"/>
      <c r="BE122" s="973"/>
      <c r="BF122" s="973"/>
      <c r="BG122" s="973"/>
      <c r="BH122" s="973"/>
      <c r="BI122" s="973"/>
      <c r="BJ122" s="973"/>
      <c r="BK122" s="973"/>
      <c r="BL122" s="973"/>
      <c r="BM122" s="973"/>
      <c r="BN122" s="973"/>
      <c r="BO122" s="973"/>
      <c r="BP122" s="974"/>
      <c r="BQ122" s="1007">
        <v>6279799</v>
      </c>
      <c r="BR122" s="1008"/>
      <c r="BS122" s="1008"/>
      <c r="BT122" s="1008"/>
      <c r="BU122" s="1008"/>
      <c r="BV122" s="1008">
        <v>6270535</v>
      </c>
      <c r="BW122" s="1008"/>
      <c r="BX122" s="1008"/>
      <c r="BY122" s="1008"/>
      <c r="BZ122" s="1008"/>
      <c r="CA122" s="1008">
        <v>6195142</v>
      </c>
      <c r="CB122" s="1008"/>
      <c r="CC122" s="1008"/>
      <c r="CD122" s="1008"/>
      <c r="CE122" s="1008"/>
      <c r="CF122" s="1025">
        <v>105.1</v>
      </c>
      <c r="CG122" s="1026"/>
      <c r="CH122" s="1026"/>
      <c r="CI122" s="1026"/>
      <c r="CJ122" s="1026"/>
      <c r="CK122" s="1017"/>
      <c r="CL122" s="1018"/>
      <c r="CM122" s="1018"/>
      <c r="CN122" s="1018"/>
      <c r="CO122" s="1019"/>
      <c r="CP122" s="1027" t="s">
        <v>541</v>
      </c>
      <c r="CQ122" s="1028"/>
      <c r="CR122" s="1028"/>
      <c r="CS122" s="1028"/>
      <c r="CT122" s="1028"/>
      <c r="CU122" s="1028"/>
      <c r="CV122" s="1028"/>
      <c r="CW122" s="1028"/>
      <c r="CX122" s="1028"/>
      <c r="CY122" s="1028"/>
      <c r="CZ122" s="1028"/>
      <c r="DA122" s="1028"/>
      <c r="DB122" s="1028"/>
      <c r="DC122" s="1028"/>
      <c r="DD122" s="1028"/>
      <c r="DE122" s="1028"/>
      <c r="DF122" s="1029"/>
      <c r="DG122" s="933">
        <v>89698</v>
      </c>
      <c r="DH122" s="934"/>
      <c r="DI122" s="934"/>
      <c r="DJ122" s="934"/>
      <c r="DK122" s="934"/>
      <c r="DL122" s="934">
        <v>76734</v>
      </c>
      <c r="DM122" s="934"/>
      <c r="DN122" s="934"/>
      <c r="DO122" s="934"/>
      <c r="DP122" s="934"/>
      <c r="DQ122" s="934">
        <v>68046</v>
      </c>
      <c r="DR122" s="934"/>
      <c r="DS122" s="934"/>
      <c r="DT122" s="934"/>
      <c r="DU122" s="934"/>
      <c r="DV122" s="935">
        <v>1.2</v>
      </c>
      <c r="DW122" s="935"/>
      <c r="DX122" s="935"/>
      <c r="DY122" s="935"/>
      <c r="DZ122" s="936"/>
    </row>
    <row r="123" spans="1:130" s="211" customFormat="1" ht="26.25" customHeight="1" x14ac:dyDescent="0.2">
      <c r="A123" s="1065"/>
      <c r="B123" s="957"/>
      <c r="C123" s="930" t="s">
        <v>375</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533</v>
      </c>
      <c r="AB123" s="967"/>
      <c r="AC123" s="967"/>
      <c r="AD123" s="967"/>
      <c r="AE123" s="968"/>
      <c r="AF123" s="969" t="s">
        <v>533</v>
      </c>
      <c r="AG123" s="967"/>
      <c r="AH123" s="967"/>
      <c r="AI123" s="967"/>
      <c r="AJ123" s="968"/>
      <c r="AK123" s="969" t="s">
        <v>533</v>
      </c>
      <c r="AL123" s="967"/>
      <c r="AM123" s="967"/>
      <c r="AN123" s="967"/>
      <c r="AO123" s="968"/>
      <c r="AP123" s="970" t="s">
        <v>533</v>
      </c>
      <c r="AQ123" s="971"/>
      <c r="AR123" s="971"/>
      <c r="AS123" s="971"/>
      <c r="AT123" s="972"/>
      <c r="AU123" s="1005"/>
      <c r="AV123" s="1006"/>
      <c r="AW123" s="1006"/>
      <c r="AX123" s="1006"/>
      <c r="AY123" s="1006"/>
      <c r="AZ123" s="229" t="s">
        <v>154</v>
      </c>
      <c r="BA123" s="229"/>
      <c r="BB123" s="229"/>
      <c r="BC123" s="229"/>
      <c r="BD123" s="229"/>
      <c r="BE123" s="229"/>
      <c r="BF123" s="229"/>
      <c r="BG123" s="229"/>
      <c r="BH123" s="229"/>
      <c r="BI123" s="229"/>
      <c r="BJ123" s="229"/>
      <c r="BK123" s="229"/>
      <c r="BL123" s="229"/>
      <c r="BM123" s="229"/>
      <c r="BN123" s="229"/>
      <c r="BO123" s="985" t="s">
        <v>542</v>
      </c>
      <c r="BP123" s="1013"/>
      <c r="BQ123" s="1071">
        <v>11578876</v>
      </c>
      <c r="BR123" s="1072"/>
      <c r="BS123" s="1072"/>
      <c r="BT123" s="1072"/>
      <c r="BU123" s="1072"/>
      <c r="BV123" s="1072">
        <v>11459231</v>
      </c>
      <c r="BW123" s="1072"/>
      <c r="BX123" s="1072"/>
      <c r="BY123" s="1072"/>
      <c r="BZ123" s="1072"/>
      <c r="CA123" s="1072">
        <v>12342093</v>
      </c>
      <c r="CB123" s="1072"/>
      <c r="CC123" s="1072"/>
      <c r="CD123" s="1072"/>
      <c r="CE123" s="1072"/>
      <c r="CF123" s="1009"/>
      <c r="CG123" s="1010"/>
      <c r="CH123" s="1010"/>
      <c r="CI123" s="1010"/>
      <c r="CJ123" s="1011"/>
      <c r="CK123" s="1017"/>
      <c r="CL123" s="1018"/>
      <c r="CM123" s="1018"/>
      <c r="CN123" s="1018"/>
      <c r="CO123" s="1019"/>
      <c r="CP123" s="1027" t="s">
        <v>543</v>
      </c>
      <c r="CQ123" s="1028"/>
      <c r="CR123" s="1028"/>
      <c r="CS123" s="1028"/>
      <c r="CT123" s="1028"/>
      <c r="CU123" s="1028"/>
      <c r="CV123" s="1028"/>
      <c r="CW123" s="1028"/>
      <c r="CX123" s="1028"/>
      <c r="CY123" s="1028"/>
      <c r="CZ123" s="1028"/>
      <c r="DA123" s="1028"/>
      <c r="DB123" s="1028"/>
      <c r="DC123" s="1028"/>
      <c r="DD123" s="1028"/>
      <c r="DE123" s="1028"/>
      <c r="DF123" s="1029"/>
      <c r="DG123" s="966" t="s">
        <v>519</v>
      </c>
      <c r="DH123" s="967"/>
      <c r="DI123" s="967"/>
      <c r="DJ123" s="967"/>
      <c r="DK123" s="968"/>
      <c r="DL123" s="969" t="s">
        <v>500</v>
      </c>
      <c r="DM123" s="967"/>
      <c r="DN123" s="967"/>
      <c r="DO123" s="967"/>
      <c r="DP123" s="968"/>
      <c r="DQ123" s="969" t="s">
        <v>533</v>
      </c>
      <c r="DR123" s="967"/>
      <c r="DS123" s="967"/>
      <c r="DT123" s="967"/>
      <c r="DU123" s="968"/>
      <c r="DV123" s="970" t="s">
        <v>533</v>
      </c>
      <c r="DW123" s="971"/>
      <c r="DX123" s="971"/>
      <c r="DY123" s="971"/>
      <c r="DZ123" s="972"/>
    </row>
    <row r="124" spans="1:130" s="211" customFormat="1" ht="26.25" customHeight="1" thickBot="1" x14ac:dyDescent="0.25">
      <c r="A124" s="1065"/>
      <c r="B124" s="957"/>
      <c r="C124" s="930" t="s">
        <v>376</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533</v>
      </c>
      <c r="AB124" s="967"/>
      <c r="AC124" s="967"/>
      <c r="AD124" s="967"/>
      <c r="AE124" s="968"/>
      <c r="AF124" s="969" t="s">
        <v>533</v>
      </c>
      <c r="AG124" s="967"/>
      <c r="AH124" s="967"/>
      <c r="AI124" s="967"/>
      <c r="AJ124" s="968"/>
      <c r="AK124" s="969" t="s">
        <v>519</v>
      </c>
      <c r="AL124" s="967"/>
      <c r="AM124" s="967"/>
      <c r="AN124" s="967"/>
      <c r="AO124" s="968"/>
      <c r="AP124" s="970" t="s">
        <v>533</v>
      </c>
      <c r="AQ124" s="971"/>
      <c r="AR124" s="971"/>
      <c r="AS124" s="971"/>
      <c r="AT124" s="972"/>
      <c r="AU124" s="1067" t="s">
        <v>386</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t="s">
        <v>519</v>
      </c>
      <c r="BR124" s="1035"/>
      <c r="BS124" s="1035"/>
      <c r="BT124" s="1035"/>
      <c r="BU124" s="1035"/>
      <c r="BV124" s="1035" t="s">
        <v>500</v>
      </c>
      <c r="BW124" s="1035"/>
      <c r="BX124" s="1035"/>
      <c r="BY124" s="1035"/>
      <c r="BZ124" s="1035"/>
      <c r="CA124" s="1035" t="s">
        <v>519</v>
      </c>
      <c r="CB124" s="1035"/>
      <c r="CC124" s="1035"/>
      <c r="CD124" s="1035"/>
      <c r="CE124" s="1035"/>
      <c r="CF124" s="1036"/>
      <c r="CG124" s="1037"/>
      <c r="CH124" s="1037"/>
      <c r="CI124" s="1037"/>
      <c r="CJ124" s="1038"/>
      <c r="CK124" s="1020"/>
      <c r="CL124" s="1020"/>
      <c r="CM124" s="1020"/>
      <c r="CN124" s="1020"/>
      <c r="CO124" s="1021"/>
      <c r="CP124" s="1027" t="s">
        <v>544</v>
      </c>
      <c r="CQ124" s="1028"/>
      <c r="CR124" s="1028"/>
      <c r="CS124" s="1028"/>
      <c r="CT124" s="1028"/>
      <c r="CU124" s="1028"/>
      <c r="CV124" s="1028"/>
      <c r="CW124" s="1028"/>
      <c r="CX124" s="1028"/>
      <c r="CY124" s="1028"/>
      <c r="CZ124" s="1028"/>
      <c r="DA124" s="1028"/>
      <c r="DB124" s="1028"/>
      <c r="DC124" s="1028"/>
      <c r="DD124" s="1028"/>
      <c r="DE124" s="1028"/>
      <c r="DF124" s="1029"/>
      <c r="DG124" s="1012" t="s">
        <v>500</v>
      </c>
      <c r="DH124" s="994"/>
      <c r="DI124" s="994"/>
      <c r="DJ124" s="994"/>
      <c r="DK124" s="995"/>
      <c r="DL124" s="993" t="s">
        <v>533</v>
      </c>
      <c r="DM124" s="994"/>
      <c r="DN124" s="994"/>
      <c r="DO124" s="994"/>
      <c r="DP124" s="995"/>
      <c r="DQ124" s="993" t="s">
        <v>519</v>
      </c>
      <c r="DR124" s="994"/>
      <c r="DS124" s="994"/>
      <c r="DT124" s="994"/>
      <c r="DU124" s="995"/>
      <c r="DV124" s="996" t="s">
        <v>519</v>
      </c>
      <c r="DW124" s="997"/>
      <c r="DX124" s="997"/>
      <c r="DY124" s="997"/>
      <c r="DZ124" s="998"/>
    </row>
    <row r="125" spans="1:130" s="211" customFormat="1" ht="26.25" customHeight="1" x14ac:dyDescent="0.2">
      <c r="A125" s="1065"/>
      <c r="B125" s="957"/>
      <c r="C125" s="930" t="s">
        <v>378</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519</v>
      </c>
      <c r="AB125" s="967"/>
      <c r="AC125" s="967"/>
      <c r="AD125" s="967"/>
      <c r="AE125" s="968"/>
      <c r="AF125" s="969" t="s">
        <v>533</v>
      </c>
      <c r="AG125" s="967"/>
      <c r="AH125" s="967"/>
      <c r="AI125" s="967"/>
      <c r="AJ125" s="968"/>
      <c r="AK125" s="969" t="s">
        <v>500</v>
      </c>
      <c r="AL125" s="967"/>
      <c r="AM125" s="967"/>
      <c r="AN125" s="967"/>
      <c r="AO125" s="968"/>
      <c r="AP125" s="970" t="s">
        <v>533</v>
      </c>
      <c r="AQ125" s="971"/>
      <c r="AR125" s="971"/>
      <c r="AS125" s="971"/>
      <c r="AT125" s="972"/>
      <c r="AU125" s="334"/>
      <c r="AV125" s="335"/>
      <c r="AW125" s="335"/>
      <c r="AX125" s="335"/>
      <c r="AY125" s="335"/>
      <c r="AZ125" s="335"/>
      <c r="BA125" s="335"/>
      <c r="BB125" s="335"/>
      <c r="BC125" s="335"/>
      <c r="BD125" s="335"/>
      <c r="BE125" s="335"/>
      <c r="BF125" s="335"/>
      <c r="BG125" s="335"/>
      <c r="BH125" s="335"/>
      <c r="BI125" s="335"/>
      <c r="BJ125" s="335"/>
      <c r="BK125" s="335"/>
      <c r="BL125" s="335"/>
      <c r="BM125" s="335"/>
      <c r="BN125" s="335"/>
      <c r="BO125" s="335"/>
      <c r="BP125" s="335"/>
      <c r="BQ125" s="336"/>
      <c r="BR125" s="336"/>
      <c r="BS125" s="336"/>
      <c r="BT125" s="336"/>
      <c r="BU125" s="336"/>
      <c r="BV125" s="336"/>
      <c r="BW125" s="336"/>
      <c r="BX125" s="336"/>
      <c r="BY125" s="336"/>
      <c r="BZ125" s="336"/>
      <c r="CA125" s="336"/>
      <c r="CB125" s="336"/>
      <c r="CC125" s="336"/>
      <c r="CD125" s="336"/>
      <c r="CE125" s="336"/>
      <c r="CF125" s="336"/>
      <c r="CG125" s="336"/>
      <c r="CH125" s="336"/>
      <c r="CI125" s="336"/>
      <c r="CJ125" s="230"/>
      <c r="CK125" s="1030" t="s">
        <v>387</v>
      </c>
      <c r="CL125" s="1015"/>
      <c r="CM125" s="1015"/>
      <c r="CN125" s="1015"/>
      <c r="CO125" s="1016"/>
      <c r="CP125" s="937" t="s">
        <v>388</v>
      </c>
      <c r="CQ125" s="905"/>
      <c r="CR125" s="905"/>
      <c r="CS125" s="905"/>
      <c r="CT125" s="905"/>
      <c r="CU125" s="905"/>
      <c r="CV125" s="905"/>
      <c r="CW125" s="905"/>
      <c r="CX125" s="905"/>
      <c r="CY125" s="905"/>
      <c r="CZ125" s="905"/>
      <c r="DA125" s="905"/>
      <c r="DB125" s="905"/>
      <c r="DC125" s="905"/>
      <c r="DD125" s="905"/>
      <c r="DE125" s="905"/>
      <c r="DF125" s="906"/>
      <c r="DG125" s="938" t="s">
        <v>500</v>
      </c>
      <c r="DH125" s="939"/>
      <c r="DI125" s="939"/>
      <c r="DJ125" s="939"/>
      <c r="DK125" s="939"/>
      <c r="DL125" s="939" t="s">
        <v>519</v>
      </c>
      <c r="DM125" s="939"/>
      <c r="DN125" s="939"/>
      <c r="DO125" s="939"/>
      <c r="DP125" s="939"/>
      <c r="DQ125" s="939" t="s">
        <v>519</v>
      </c>
      <c r="DR125" s="939"/>
      <c r="DS125" s="939"/>
      <c r="DT125" s="939"/>
      <c r="DU125" s="939"/>
      <c r="DV125" s="940" t="s">
        <v>519</v>
      </c>
      <c r="DW125" s="940"/>
      <c r="DX125" s="940"/>
      <c r="DY125" s="940"/>
      <c r="DZ125" s="941"/>
    </row>
    <row r="126" spans="1:130" s="211" customFormat="1" ht="26.25" customHeight="1" thickBot="1" x14ac:dyDescent="0.25">
      <c r="A126" s="1065"/>
      <c r="B126" s="957"/>
      <c r="C126" s="930" t="s">
        <v>379</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533</v>
      </c>
      <c r="AB126" s="967"/>
      <c r="AC126" s="967"/>
      <c r="AD126" s="967"/>
      <c r="AE126" s="968"/>
      <c r="AF126" s="969" t="s">
        <v>533</v>
      </c>
      <c r="AG126" s="967"/>
      <c r="AH126" s="967"/>
      <c r="AI126" s="967"/>
      <c r="AJ126" s="968"/>
      <c r="AK126" s="969" t="s">
        <v>519</v>
      </c>
      <c r="AL126" s="967"/>
      <c r="AM126" s="967"/>
      <c r="AN126" s="967"/>
      <c r="AO126" s="968"/>
      <c r="AP126" s="970" t="s">
        <v>533</v>
      </c>
      <c r="AQ126" s="971"/>
      <c r="AR126" s="971"/>
      <c r="AS126" s="971"/>
      <c r="AT126" s="972"/>
      <c r="AU126" s="336"/>
      <c r="AV126" s="336"/>
      <c r="AW126" s="336"/>
      <c r="AX126" s="336"/>
      <c r="AY126" s="336"/>
      <c r="AZ126" s="336"/>
      <c r="BA126" s="336"/>
      <c r="BB126" s="336"/>
      <c r="BC126" s="336"/>
      <c r="BD126" s="336"/>
      <c r="BE126" s="336"/>
      <c r="BF126" s="336"/>
      <c r="BG126" s="336"/>
      <c r="BH126" s="336"/>
      <c r="BI126" s="336"/>
      <c r="BJ126" s="336"/>
      <c r="BK126" s="336"/>
      <c r="BL126" s="336"/>
      <c r="BM126" s="336"/>
      <c r="BN126" s="336"/>
      <c r="BO126" s="336"/>
      <c r="BP126" s="336"/>
      <c r="BQ126" s="336"/>
      <c r="BR126" s="336"/>
      <c r="BS126" s="336"/>
      <c r="BT126" s="336"/>
      <c r="BU126" s="336"/>
      <c r="BV126" s="336"/>
      <c r="BW126" s="336"/>
      <c r="BX126" s="336"/>
      <c r="BY126" s="336"/>
      <c r="BZ126" s="336"/>
      <c r="CA126" s="336"/>
      <c r="CB126" s="336"/>
      <c r="CC126" s="336"/>
      <c r="CD126" s="231"/>
      <c r="CE126" s="231"/>
      <c r="CF126" s="231"/>
      <c r="CG126" s="336"/>
      <c r="CH126" s="336"/>
      <c r="CI126" s="336"/>
      <c r="CJ126" s="230"/>
      <c r="CK126" s="1031"/>
      <c r="CL126" s="1018"/>
      <c r="CM126" s="1018"/>
      <c r="CN126" s="1018"/>
      <c r="CO126" s="1019"/>
      <c r="CP126" s="930" t="s">
        <v>389</v>
      </c>
      <c r="CQ126" s="931"/>
      <c r="CR126" s="931"/>
      <c r="CS126" s="931"/>
      <c r="CT126" s="931"/>
      <c r="CU126" s="931"/>
      <c r="CV126" s="931"/>
      <c r="CW126" s="931"/>
      <c r="CX126" s="931"/>
      <c r="CY126" s="931"/>
      <c r="CZ126" s="931"/>
      <c r="DA126" s="931"/>
      <c r="DB126" s="931"/>
      <c r="DC126" s="931"/>
      <c r="DD126" s="931"/>
      <c r="DE126" s="931"/>
      <c r="DF126" s="932"/>
      <c r="DG126" s="933" t="s">
        <v>533</v>
      </c>
      <c r="DH126" s="934"/>
      <c r="DI126" s="934"/>
      <c r="DJ126" s="934"/>
      <c r="DK126" s="934"/>
      <c r="DL126" s="934" t="s">
        <v>533</v>
      </c>
      <c r="DM126" s="934"/>
      <c r="DN126" s="934"/>
      <c r="DO126" s="934"/>
      <c r="DP126" s="934"/>
      <c r="DQ126" s="934" t="s">
        <v>500</v>
      </c>
      <c r="DR126" s="934"/>
      <c r="DS126" s="934"/>
      <c r="DT126" s="934"/>
      <c r="DU126" s="934"/>
      <c r="DV126" s="935" t="s">
        <v>533</v>
      </c>
      <c r="DW126" s="935"/>
      <c r="DX126" s="935"/>
      <c r="DY126" s="935"/>
      <c r="DZ126" s="936"/>
    </row>
    <row r="127" spans="1:130" s="211" customFormat="1" ht="26.25" customHeight="1" x14ac:dyDescent="0.2">
      <c r="A127" s="1066"/>
      <c r="B127" s="959"/>
      <c r="C127" s="981" t="s">
        <v>390</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519</v>
      </c>
      <c r="AB127" s="967"/>
      <c r="AC127" s="967"/>
      <c r="AD127" s="967"/>
      <c r="AE127" s="968"/>
      <c r="AF127" s="969" t="s">
        <v>519</v>
      </c>
      <c r="AG127" s="967"/>
      <c r="AH127" s="967"/>
      <c r="AI127" s="967"/>
      <c r="AJ127" s="968"/>
      <c r="AK127" s="969" t="s">
        <v>519</v>
      </c>
      <c r="AL127" s="967"/>
      <c r="AM127" s="967"/>
      <c r="AN127" s="967"/>
      <c r="AO127" s="968"/>
      <c r="AP127" s="970" t="s">
        <v>519</v>
      </c>
      <c r="AQ127" s="971"/>
      <c r="AR127" s="971"/>
      <c r="AS127" s="971"/>
      <c r="AT127" s="972"/>
      <c r="AU127" s="336"/>
      <c r="AV127" s="336"/>
      <c r="AW127" s="336"/>
      <c r="AX127" s="1039" t="s">
        <v>391</v>
      </c>
      <c r="AY127" s="1040"/>
      <c r="AZ127" s="1040"/>
      <c r="BA127" s="1040"/>
      <c r="BB127" s="1040"/>
      <c r="BC127" s="1040"/>
      <c r="BD127" s="1040"/>
      <c r="BE127" s="1041"/>
      <c r="BF127" s="1042" t="s">
        <v>392</v>
      </c>
      <c r="BG127" s="1040"/>
      <c r="BH127" s="1040"/>
      <c r="BI127" s="1040"/>
      <c r="BJ127" s="1040"/>
      <c r="BK127" s="1040"/>
      <c r="BL127" s="1041"/>
      <c r="BM127" s="1042" t="s">
        <v>545</v>
      </c>
      <c r="BN127" s="1040"/>
      <c r="BO127" s="1040"/>
      <c r="BP127" s="1040"/>
      <c r="BQ127" s="1040"/>
      <c r="BR127" s="1040"/>
      <c r="BS127" s="1041"/>
      <c r="BT127" s="1042" t="s">
        <v>546</v>
      </c>
      <c r="BU127" s="1040"/>
      <c r="BV127" s="1040"/>
      <c r="BW127" s="1040"/>
      <c r="BX127" s="1040"/>
      <c r="BY127" s="1040"/>
      <c r="BZ127" s="1063"/>
      <c r="CA127" s="336"/>
      <c r="CB127" s="336"/>
      <c r="CC127" s="336"/>
      <c r="CD127" s="231"/>
      <c r="CE127" s="231"/>
      <c r="CF127" s="231"/>
      <c r="CG127" s="336"/>
      <c r="CH127" s="336"/>
      <c r="CI127" s="336"/>
      <c r="CJ127" s="230"/>
      <c r="CK127" s="1031"/>
      <c r="CL127" s="1018"/>
      <c r="CM127" s="1018"/>
      <c r="CN127" s="1018"/>
      <c r="CO127" s="1019"/>
      <c r="CP127" s="930" t="s">
        <v>547</v>
      </c>
      <c r="CQ127" s="931"/>
      <c r="CR127" s="931"/>
      <c r="CS127" s="931"/>
      <c r="CT127" s="931"/>
      <c r="CU127" s="931"/>
      <c r="CV127" s="931"/>
      <c r="CW127" s="931"/>
      <c r="CX127" s="931"/>
      <c r="CY127" s="931"/>
      <c r="CZ127" s="931"/>
      <c r="DA127" s="931"/>
      <c r="DB127" s="931"/>
      <c r="DC127" s="931"/>
      <c r="DD127" s="931"/>
      <c r="DE127" s="931"/>
      <c r="DF127" s="932"/>
      <c r="DG127" s="933" t="s">
        <v>519</v>
      </c>
      <c r="DH127" s="934"/>
      <c r="DI127" s="934"/>
      <c r="DJ127" s="934"/>
      <c r="DK127" s="934"/>
      <c r="DL127" s="934" t="s">
        <v>533</v>
      </c>
      <c r="DM127" s="934"/>
      <c r="DN127" s="934"/>
      <c r="DO127" s="934"/>
      <c r="DP127" s="934"/>
      <c r="DQ127" s="934" t="s">
        <v>533</v>
      </c>
      <c r="DR127" s="934"/>
      <c r="DS127" s="934"/>
      <c r="DT127" s="934"/>
      <c r="DU127" s="934"/>
      <c r="DV127" s="935" t="s">
        <v>519</v>
      </c>
      <c r="DW127" s="935"/>
      <c r="DX127" s="935"/>
      <c r="DY127" s="935"/>
      <c r="DZ127" s="936"/>
    </row>
    <row r="128" spans="1:130" s="211" customFormat="1" ht="26.25" customHeight="1" thickBot="1" x14ac:dyDescent="0.25">
      <c r="A128" s="1049" t="s">
        <v>393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548</v>
      </c>
      <c r="X128" s="1051"/>
      <c r="Y128" s="1051"/>
      <c r="Z128" s="1052"/>
      <c r="AA128" s="1053">
        <v>54295</v>
      </c>
      <c r="AB128" s="1054"/>
      <c r="AC128" s="1054"/>
      <c r="AD128" s="1054"/>
      <c r="AE128" s="1055"/>
      <c r="AF128" s="1056">
        <v>46934</v>
      </c>
      <c r="AG128" s="1054"/>
      <c r="AH128" s="1054"/>
      <c r="AI128" s="1054"/>
      <c r="AJ128" s="1055"/>
      <c r="AK128" s="1056">
        <v>46384</v>
      </c>
      <c r="AL128" s="1054"/>
      <c r="AM128" s="1054"/>
      <c r="AN128" s="1054"/>
      <c r="AO128" s="1055"/>
      <c r="AP128" s="1057"/>
      <c r="AQ128" s="1058"/>
      <c r="AR128" s="1058"/>
      <c r="AS128" s="1058"/>
      <c r="AT128" s="1059"/>
      <c r="AU128" s="336"/>
      <c r="AV128" s="336"/>
      <c r="AW128" s="336"/>
      <c r="AX128" s="904" t="s">
        <v>394</v>
      </c>
      <c r="AY128" s="905"/>
      <c r="AZ128" s="905"/>
      <c r="BA128" s="905"/>
      <c r="BB128" s="905"/>
      <c r="BC128" s="905"/>
      <c r="BD128" s="905"/>
      <c r="BE128" s="906"/>
      <c r="BF128" s="1060" t="s">
        <v>533</v>
      </c>
      <c r="BG128" s="1061"/>
      <c r="BH128" s="1061"/>
      <c r="BI128" s="1061"/>
      <c r="BJ128" s="1061"/>
      <c r="BK128" s="1061"/>
      <c r="BL128" s="1062"/>
      <c r="BM128" s="1060">
        <v>14.26</v>
      </c>
      <c r="BN128" s="1061"/>
      <c r="BO128" s="1061"/>
      <c r="BP128" s="1061"/>
      <c r="BQ128" s="1061"/>
      <c r="BR128" s="1061"/>
      <c r="BS128" s="1062"/>
      <c r="BT128" s="1060">
        <v>20</v>
      </c>
      <c r="BU128" s="1061"/>
      <c r="BV128" s="1061"/>
      <c r="BW128" s="1061"/>
      <c r="BX128" s="1061"/>
      <c r="BY128" s="1061"/>
      <c r="BZ128" s="1084"/>
      <c r="CA128" s="231"/>
      <c r="CB128" s="231"/>
      <c r="CC128" s="231"/>
      <c r="CD128" s="231"/>
      <c r="CE128" s="231"/>
      <c r="CF128" s="231"/>
      <c r="CG128" s="336"/>
      <c r="CH128" s="336"/>
      <c r="CI128" s="336"/>
      <c r="CJ128" s="230"/>
      <c r="CK128" s="1032"/>
      <c r="CL128" s="1033"/>
      <c r="CM128" s="1033"/>
      <c r="CN128" s="1033"/>
      <c r="CO128" s="1034"/>
      <c r="CP128" s="1043" t="s">
        <v>395</v>
      </c>
      <c r="CQ128" s="735"/>
      <c r="CR128" s="735"/>
      <c r="CS128" s="735"/>
      <c r="CT128" s="735"/>
      <c r="CU128" s="735"/>
      <c r="CV128" s="735"/>
      <c r="CW128" s="735"/>
      <c r="CX128" s="735"/>
      <c r="CY128" s="735"/>
      <c r="CZ128" s="735"/>
      <c r="DA128" s="735"/>
      <c r="DB128" s="735"/>
      <c r="DC128" s="735"/>
      <c r="DD128" s="735"/>
      <c r="DE128" s="735"/>
      <c r="DF128" s="1044"/>
      <c r="DG128" s="1045" t="s">
        <v>519</v>
      </c>
      <c r="DH128" s="1046"/>
      <c r="DI128" s="1046"/>
      <c r="DJ128" s="1046"/>
      <c r="DK128" s="1046"/>
      <c r="DL128" s="1046" t="s">
        <v>533</v>
      </c>
      <c r="DM128" s="1046"/>
      <c r="DN128" s="1046"/>
      <c r="DO128" s="1046"/>
      <c r="DP128" s="1046"/>
      <c r="DQ128" s="1046" t="s">
        <v>519</v>
      </c>
      <c r="DR128" s="1046"/>
      <c r="DS128" s="1046"/>
      <c r="DT128" s="1046"/>
      <c r="DU128" s="1046"/>
      <c r="DV128" s="1047" t="s">
        <v>533</v>
      </c>
      <c r="DW128" s="1047"/>
      <c r="DX128" s="1047"/>
      <c r="DY128" s="1047"/>
      <c r="DZ128" s="1048"/>
    </row>
    <row r="129" spans="1:131" s="211" customFormat="1" ht="26.25" customHeight="1" x14ac:dyDescent="0.2">
      <c r="A129" s="942" t="s">
        <v>98</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549</v>
      </c>
      <c r="X129" s="1079"/>
      <c r="Y129" s="1079"/>
      <c r="Z129" s="1080"/>
      <c r="AA129" s="966">
        <v>5768740</v>
      </c>
      <c r="AB129" s="967"/>
      <c r="AC129" s="967"/>
      <c r="AD129" s="967"/>
      <c r="AE129" s="968"/>
      <c r="AF129" s="969">
        <v>6013822</v>
      </c>
      <c r="AG129" s="967"/>
      <c r="AH129" s="967"/>
      <c r="AI129" s="967"/>
      <c r="AJ129" s="968"/>
      <c r="AK129" s="969">
        <v>6421936</v>
      </c>
      <c r="AL129" s="967"/>
      <c r="AM129" s="967"/>
      <c r="AN129" s="967"/>
      <c r="AO129" s="968"/>
      <c r="AP129" s="1081"/>
      <c r="AQ129" s="1082"/>
      <c r="AR129" s="1082"/>
      <c r="AS129" s="1082"/>
      <c r="AT129" s="1083"/>
      <c r="AU129" s="213"/>
      <c r="AV129" s="213"/>
      <c r="AW129" s="213"/>
      <c r="AX129" s="1073" t="s">
        <v>396</v>
      </c>
      <c r="AY129" s="931"/>
      <c r="AZ129" s="931"/>
      <c r="BA129" s="931"/>
      <c r="BB129" s="931"/>
      <c r="BC129" s="931"/>
      <c r="BD129" s="931"/>
      <c r="BE129" s="932"/>
      <c r="BF129" s="1074" t="s">
        <v>519</v>
      </c>
      <c r="BG129" s="1075"/>
      <c r="BH129" s="1075"/>
      <c r="BI129" s="1075"/>
      <c r="BJ129" s="1075"/>
      <c r="BK129" s="1075"/>
      <c r="BL129" s="1076"/>
      <c r="BM129" s="1074">
        <v>19.260000000000002</v>
      </c>
      <c r="BN129" s="1075"/>
      <c r="BO129" s="1075"/>
      <c r="BP129" s="1075"/>
      <c r="BQ129" s="1075"/>
      <c r="BR129" s="1075"/>
      <c r="BS129" s="1076"/>
      <c r="BT129" s="1074">
        <v>30</v>
      </c>
      <c r="BU129" s="1075"/>
      <c r="BV129" s="1075"/>
      <c r="BW129" s="1075"/>
      <c r="BX129" s="1075"/>
      <c r="BY129" s="1075"/>
      <c r="BZ129" s="1077"/>
      <c r="CA129" s="232"/>
      <c r="CB129" s="232"/>
      <c r="CC129" s="232"/>
      <c r="CD129" s="232"/>
      <c r="CE129" s="232"/>
      <c r="CF129" s="232"/>
      <c r="CG129" s="232"/>
      <c r="CH129" s="232"/>
      <c r="CI129" s="232"/>
      <c r="CJ129" s="232"/>
      <c r="CK129" s="232"/>
      <c r="CL129" s="232"/>
      <c r="CM129" s="232"/>
      <c r="CN129" s="232"/>
      <c r="CO129" s="232"/>
      <c r="CP129" s="232"/>
      <c r="CQ129" s="232"/>
      <c r="CR129" s="232"/>
      <c r="CS129" s="232"/>
      <c r="CT129" s="232"/>
      <c r="CU129" s="232"/>
      <c r="CV129" s="232"/>
      <c r="CW129" s="232"/>
      <c r="CX129" s="232"/>
      <c r="CY129" s="232"/>
      <c r="CZ129" s="232"/>
      <c r="DA129" s="232"/>
      <c r="DB129" s="232"/>
      <c r="DC129" s="232"/>
      <c r="DD129" s="232"/>
      <c r="DE129" s="232"/>
      <c r="DF129" s="232"/>
      <c r="DG129" s="232"/>
      <c r="DH129" s="232"/>
      <c r="DI129" s="232"/>
      <c r="DJ129" s="232"/>
      <c r="DK129" s="232"/>
      <c r="DL129" s="232"/>
      <c r="DM129" s="232"/>
      <c r="DN129" s="232"/>
      <c r="DO129" s="232"/>
      <c r="DP129" s="213"/>
      <c r="DQ129" s="213"/>
      <c r="DR129" s="213"/>
      <c r="DS129" s="213"/>
      <c r="DT129" s="213"/>
      <c r="DU129" s="213"/>
      <c r="DV129" s="213"/>
      <c r="DW129" s="213"/>
      <c r="DX129" s="213"/>
      <c r="DY129" s="213"/>
      <c r="DZ129" s="213"/>
    </row>
    <row r="130" spans="1:131" s="211" customFormat="1" ht="26.25" customHeight="1" x14ac:dyDescent="0.2">
      <c r="A130" s="942" t="s">
        <v>397</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550</v>
      </c>
      <c r="X130" s="1079"/>
      <c r="Y130" s="1079"/>
      <c r="Z130" s="1080"/>
      <c r="AA130" s="966">
        <v>536147</v>
      </c>
      <c r="AB130" s="967"/>
      <c r="AC130" s="967"/>
      <c r="AD130" s="967"/>
      <c r="AE130" s="968"/>
      <c r="AF130" s="969">
        <v>526960</v>
      </c>
      <c r="AG130" s="967"/>
      <c r="AH130" s="967"/>
      <c r="AI130" s="967"/>
      <c r="AJ130" s="968"/>
      <c r="AK130" s="969">
        <v>529922</v>
      </c>
      <c r="AL130" s="967"/>
      <c r="AM130" s="967"/>
      <c r="AN130" s="967"/>
      <c r="AO130" s="968"/>
      <c r="AP130" s="1081"/>
      <c r="AQ130" s="1082"/>
      <c r="AR130" s="1082"/>
      <c r="AS130" s="1082"/>
      <c r="AT130" s="1083"/>
      <c r="AU130" s="213"/>
      <c r="AV130" s="213"/>
      <c r="AW130" s="213"/>
      <c r="AX130" s="1073" t="s">
        <v>398</v>
      </c>
      <c r="AY130" s="931"/>
      <c r="AZ130" s="931"/>
      <c r="BA130" s="931"/>
      <c r="BB130" s="931"/>
      <c r="BC130" s="931"/>
      <c r="BD130" s="931"/>
      <c r="BE130" s="932"/>
      <c r="BF130" s="1109">
        <v>5.3</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32"/>
      <c r="CB130" s="232"/>
      <c r="CC130" s="232"/>
      <c r="CD130" s="232"/>
      <c r="CE130" s="232"/>
      <c r="CF130" s="232"/>
      <c r="CG130" s="232"/>
      <c r="CH130" s="232"/>
      <c r="CI130" s="232"/>
      <c r="CJ130" s="232"/>
      <c r="CK130" s="232"/>
      <c r="CL130" s="232"/>
      <c r="CM130" s="232"/>
      <c r="CN130" s="232"/>
      <c r="CO130" s="232"/>
      <c r="CP130" s="232"/>
      <c r="CQ130" s="232"/>
      <c r="CR130" s="232"/>
      <c r="CS130" s="232"/>
      <c r="CT130" s="232"/>
      <c r="CU130" s="232"/>
      <c r="CV130" s="232"/>
      <c r="CW130" s="232"/>
      <c r="CX130" s="232"/>
      <c r="CY130" s="232"/>
      <c r="CZ130" s="232"/>
      <c r="DA130" s="232"/>
      <c r="DB130" s="232"/>
      <c r="DC130" s="232"/>
      <c r="DD130" s="232"/>
      <c r="DE130" s="232"/>
      <c r="DF130" s="232"/>
      <c r="DG130" s="232"/>
      <c r="DH130" s="232"/>
      <c r="DI130" s="232"/>
      <c r="DJ130" s="232"/>
      <c r="DK130" s="232"/>
      <c r="DL130" s="232"/>
      <c r="DM130" s="232"/>
      <c r="DN130" s="232"/>
      <c r="DO130" s="232"/>
      <c r="DP130" s="213"/>
      <c r="DQ130" s="213"/>
      <c r="DR130" s="213"/>
      <c r="DS130" s="213"/>
      <c r="DT130" s="213"/>
      <c r="DU130" s="213"/>
      <c r="DV130" s="213"/>
      <c r="DW130" s="213"/>
      <c r="DX130" s="213"/>
      <c r="DY130" s="213"/>
      <c r="DZ130" s="213"/>
    </row>
    <row r="131" spans="1:131" s="211"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551</v>
      </c>
      <c r="X131" s="1116"/>
      <c r="Y131" s="1116"/>
      <c r="Z131" s="1117"/>
      <c r="AA131" s="1012">
        <v>5232593</v>
      </c>
      <c r="AB131" s="994"/>
      <c r="AC131" s="994"/>
      <c r="AD131" s="994"/>
      <c r="AE131" s="995"/>
      <c r="AF131" s="993">
        <v>5486862</v>
      </c>
      <c r="AG131" s="994"/>
      <c r="AH131" s="994"/>
      <c r="AI131" s="994"/>
      <c r="AJ131" s="995"/>
      <c r="AK131" s="993">
        <v>5892014</v>
      </c>
      <c r="AL131" s="994"/>
      <c r="AM131" s="994"/>
      <c r="AN131" s="994"/>
      <c r="AO131" s="995"/>
      <c r="AP131" s="1118"/>
      <c r="AQ131" s="1119"/>
      <c r="AR131" s="1119"/>
      <c r="AS131" s="1119"/>
      <c r="AT131" s="1120"/>
      <c r="AU131" s="213"/>
      <c r="AV131" s="213"/>
      <c r="AW131" s="213"/>
      <c r="AX131" s="1091" t="s">
        <v>399</v>
      </c>
      <c r="AY131" s="735"/>
      <c r="AZ131" s="735"/>
      <c r="BA131" s="735"/>
      <c r="BB131" s="735"/>
      <c r="BC131" s="735"/>
      <c r="BD131" s="735"/>
      <c r="BE131" s="1044"/>
      <c r="BF131" s="1092" t="s">
        <v>533</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32"/>
      <c r="CB131" s="232"/>
      <c r="CC131" s="232"/>
      <c r="CD131" s="232"/>
      <c r="CE131" s="232"/>
      <c r="CF131" s="232"/>
      <c r="CG131" s="232"/>
      <c r="CH131" s="232"/>
      <c r="CI131" s="232"/>
      <c r="CJ131" s="232"/>
      <c r="CK131" s="232"/>
      <c r="CL131" s="232"/>
      <c r="CM131" s="232"/>
      <c r="CN131" s="232"/>
      <c r="CO131" s="232"/>
      <c r="CP131" s="232"/>
      <c r="CQ131" s="232"/>
      <c r="CR131" s="232"/>
      <c r="CS131" s="232"/>
      <c r="CT131" s="232"/>
      <c r="CU131" s="232"/>
      <c r="CV131" s="232"/>
      <c r="CW131" s="232"/>
      <c r="CX131" s="232"/>
      <c r="CY131" s="232"/>
      <c r="CZ131" s="232"/>
      <c r="DA131" s="232"/>
      <c r="DB131" s="232"/>
      <c r="DC131" s="232"/>
      <c r="DD131" s="232"/>
      <c r="DE131" s="232"/>
      <c r="DF131" s="232"/>
      <c r="DG131" s="232"/>
      <c r="DH131" s="232"/>
      <c r="DI131" s="232"/>
      <c r="DJ131" s="232"/>
      <c r="DK131" s="232"/>
      <c r="DL131" s="232"/>
      <c r="DM131" s="232"/>
      <c r="DN131" s="232"/>
      <c r="DO131" s="232"/>
      <c r="DP131" s="213"/>
      <c r="DQ131" s="213"/>
      <c r="DR131" s="213"/>
      <c r="DS131" s="213"/>
      <c r="DT131" s="213"/>
      <c r="DU131" s="213"/>
      <c r="DV131" s="213"/>
      <c r="DW131" s="213"/>
      <c r="DX131" s="213"/>
      <c r="DY131" s="213"/>
      <c r="DZ131" s="213"/>
    </row>
    <row r="132" spans="1:131" s="211" customFormat="1" ht="26.25" customHeight="1" x14ac:dyDescent="0.2">
      <c r="A132" s="1098" t="s">
        <v>400</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401</v>
      </c>
      <c r="W132" s="1102"/>
      <c r="X132" s="1102"/>
      <c r="Y132" s="1102"/>
      <c r="Z132" s="1103"/>
      <c r="AA132" s="1104">
        <v>4.9380679900000004</v>
      </c>
      <c r="AB132" s="1105"/>
      <c r="AC132" s="1105"/>
      <c r="AD132" s="1105"/>
      <c r="AE132" s="1106"/>
      <c r="AF132" s="1107">
        <v>5.5831730410000002</v>
      </c>
      <c r="AG132" s="1105"/>
      <c r="AH132" s="1105"/>
      <c r="AI132" s="1105"/>
      <c r="AJ132" s="1106"/>
      <c r="AK132" s="1107">
        <v>5.643995415</v>
      </c>
      <c r="AL132" s="1105"/>
      <c r="AM132" s="1105"/>
      <c r="AN132" s="1105"/>
      <c r="AO132" s="1106"/>
      <c r="AP132" s="1009"/>
      <c r="AQ132" s="1010"/>
      <c r="AR132" s="1010"/>
      <c r="AS132" s="1010"/>
      <c r="AT132" s="1108"/>
      <c r="AU132" s="23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4"/>
      <c r="BT132" s="213"/>
      <c r="BU132" s="213"/>
      <c r="BV132" s="213"/>
      <c r="BW132" s="213"/>
      <c r="BX132" s="213"/>
      <c r="BY132" s="213"/>
      <c r="BZ132" s="213"/>
      <c r="CA132" s="232"/>
      <c r="CB132" s="232"/>
      <c r="CC132" s="232"/>
      <c r="CD132" s="232"/>
      <c r="CE132" s="232"/>
      <c r="CF132" s="232"/>
      <c r="CG132" s="232"/>
      <c r="CH132" s="232"/>
      <c r="CI132" s="232"/>
      <c r="CJ132" s="232"/>
      <c r="CK132" s="232"/>
      <c r="CL132" s="232"/>
      <c r="CM132" s="232"/>
      <c r="CN132" s="232"/>
      <c r="CO132" s="232"/>
      <c r="CP132" s="232"/>
      <c r="CQ132" s="232"/>
      <c r="CR132" s="232"/>
      <c r="CS132" s="232"/>
      <c r="CT132" s="232"/>
      <c r="CU132" s="232"/>
      <c r="CV132" s="232"/>
      <c r="CW132" s="232"/>
      <c r="CX132" s="232"/>
      <c r="CY132" s="232"/>
      <c r="CZ132" s="232"/>
      <c r="DA132" s="232"/>
      <c r="DB132" s="232"/>
      <c r="DC132" s="232"/>
      <c r="DD132" s="232"/>
      <c r="DE132" s="232"/>
      <c r="DF132" s="232"/>
      <c r="DG132" s="232"/>
      <c r="DH132" s="232"/>
      <c r="DI132" s="232"/>
      <c r="DJ132" s="232"/>
      <c r="DK132" s="232"/>
      <c r="DL132" s="232"/>
      <c r="DM132" s="232"/>
      <c r="DN132" s="232"/>
      <c r="DO132" s="232"/>
      <c r="DP132" s="213"/>
      <c r="DQ132" s="213"/>
      <c r="DR132" s="213"/>
      <c r="DS132" s="213"/>
      <c r="DT132" s="213"/>
      <c r="DU132" s="213"/>
      <c r="DV132" s="213"/>
      <c r="DW132" s="213"/>
      <c r="DX132" s="213"/>
      <c r="DY132" s="213"/>
      <c r="DZ132" s="213"/>
    </row>
    <row r="133" spans="1:131" s="211"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402</v>
      </c>
      <c r="W133" s="1085"/>
      <c r="X133" s="1085"/>
      <c r="Y133" s="1085"/>
      <c r="Z133" s="1086"/>
      <c r="AA133" s="1087">
        <v>4.4000000000000004</v>
      </c>
      <c r="AB133" s="1088"/>
      <c r="AC133" s="1088"/>
      <c r="AD133" s="1088"/>
      <c r="AE133" s="1089"/>
      <c r="AF133" s="1087">
        <v>4.9000000000000004</v>
      </c>
      <c r="AG133" s="1088"/>
      <c r="AH133" s="1088"/>
      <c r="AI133" s="1088"/>
      <c r="AJ133" s="1089"/>
      <c r="AK133" s="1087">
        <v>5.3</v>
      </c>
      <c r="AL133" s="1088"/>
      <c r="AM133" s="1088"/>
      <c r="AN133" s="1088"/>
      <c r="AO133" s="1089"/>
      <c r="AP133" s="1036"/>
      <c r="AQ133" s="1037"/>
      <c r="AR133" s="1037"/>
      <c r="AS133" s="1037"/>
      <c r="AT133" s="1090"/>
      <c r="AU133" s="213"/>
      <c r="AV133" s="213"/>
      <c r="AW133" s="213"/>
      <c r="AX133" s="213"/>
      <c r="AY133" s="213"/>
      <c r="AZ133" s="213"/>
      <c r="BA133" s="213"/>
      <c r="BB133" s="213"/>
      <c r="BC133" s="213"/>
      <c r="BD133" s="213"/>
      <c r="BE133" s="213"/>
      <c r="BF133" s="213"/>
      <c r="BG133" s="213"/>
      <c r="BH133" s="213"/>
      <c r="BI133" s="213"/>
      <c r="BJ133" s="213"/>
      <c r="BK133" s="213"/>
      <c r="BL133" s="213"/>
      <c r="BM133" s="213"/>
      <c r="BN133" s="232"/>
      <c r="BO133" s="232"/>
      <c r="BP133" s="232"/>
      <c r="BQ133" s="232"/>
      <c r="BR133" s="232"/>
      <c r="BS133" s="232"/>
      <c r="BT133" s="232"/>
      <c r="BU133" s="232"/>
      <c r="BV133" s="232"/>
      <c r="BW133" s="232"/>
      <c r="BX133" s="232"/>
      <c r="BY133" s="232"/>
      <c r="BZ133" s="232"/>
      <c r="CA133" s="232"/>
      <c r="CB133" s="232"/>
      <c r="CC133" s="232"/>
      <c r="CD133" s="232"/>
      <c r="CE133" s="232"/>
      <c r="CF133" s="232"/>
      <c r="CG133" s="232"/>
      <c r="CH133" s="232"/>
      <c r="CI133" s="232"/>
      <c r="CJ133" s="232"/>
      <c r="CK133" s="232"/>
      <c r="CL133" s="232"/>
      <c r="CM133" s="232"/>
      <c r="CN133" s="232"/>
      <c r="CO133" s="232"/>
      <c r="CP133" s="232"/>
      <c r="CQ133" s="232"/>
      <c r="CR133" s="232"/>
      <c r="CS133" s="232"/>
      <c r="CT133" s="232"/>
      <c r="CU133" s="232"/>
      <c r="CV133" s="232"/>
      <c r="CW133" s="232"/>
      <c r="CX133" s="232"/>
      <c r="CY133" s="232"/>
      <c r="CZ133" s="232"/>
      <c r="DA133" s="232"/>
      <c r="DB133" s="232"/>
      <c r="DC133" s="232"/>
      <c r="DD133" s="232"/>
      <c r="DE133" s="232"/>
      <c r="DF133" s="232"/>
      <c r="DG133" s="232"/>
      <c r="DH133" s="232"/>
      <c r="DI133" s="232"/>
      <c r="DJ133" s="232"/>
      <c r="DK133" s="232"/>
      <c r="DL133" s="232"/>
      <c r="DM133" s="232"/>
      <c r="DN133" s="232"/>
      <c r="DO133" s="232"/>
      <c r="DP133" s="213"/>
      <c r="DQ133" s="213"/>
      <c r="DR133" s="213"/>
      <c r="DS133" s="213"/>
      <c r="DT133" s="213"/>
      <c r="DU133" s="213"/>
      <c r="DV133" s="213"/>
      <c r="DW133" s="213"/>
      <c r="DX133" s="213"/>
      <c r="DY133" s="213"/>
      <c r="DZ133" s="213"/>
    </row>
    <row r="134" spans="1:131" ht="11.25" customHeight="1" x14ac:dyDescent="0.2">
      <c r="A134" s="234"/>
      <c r="B134" s="234"/>
      <c r="C134" s="234"/>
      <c r="D134" s="234"/>
      <c r="E134" s="234"/>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c r="AQ134" s="234"/>
      <c r="AR134" s="234"/>
      <c r="AS134" s="234"/>
      <c r="AT134" s="234"/>
      <c r="AU134" s="213"/>
      <c r="AV134" s="213"/>
      <c r="AW134" s="213"/>
      <c r="AX134" s="213"/>
      <c r="AY134" s="213"/>
      <c r="AZ134" s="213"/>
      <c r="BA134" s="213"/>
      <c r="BB134" s="213"/>
      <c r="BC134" s="213"/>
      <c r="BD134" s="213"/>
      <c r="BE134" s="213"/>
      <c r="BF134" s="213"/>
      <c r="BG134" s="213"/>
      <c r="BH134" s="213"/>
      <c r="BI134" s="213"/>
      <c r="BJ134" s="213"/>
      <c r="BK134" s="213"/>
      <c r="BL134" s="213"/>
      <c r="BM134" s="213"/>
      <c r="BN134" s="232"/>
      <c r="BO134" s="232"/>
      <c r="BP134" s="232"/>
      <c r="BQ134" s="232"/>
      <c r="BR134" s="232"/>
      <c r="BS134" s="232"/>
      <c r="BT134" s="232"/>
      <c r="BU134" s="232"/>
      <c r="BV134" s="232"/>
      <c r="BW134" s="232"/>
      <c r="BX134" s="232"/>
      <c r="BY134" s="232"/>
      <c r="BZ134" s="232"/>
      <c r="CA134" s="232"/>
      <c r="CB134" s="232"/>
      <c r="CC134" s="232"/>
      <c r="CD134" s="232"/>
      <c r="CE134" s="232"/>
      <c r="CF134" s="232"/>
      <c r="CG134" s="232"/>
      <c r="CH134" s="232"/>
      <c r="CI134" s="232"/>
      <c r="CJ134" s="232"/>
      <c r="CK134" s="232"/>
      <c r="CL134" s="232"/>
      <c r="CM134" s="232"/>
      <c r="CN134" s="232"/>
      <c r="CO134" s="232"/>
      <c r="CP134" s="232"/>
      <c r="CQ134" s="232"/>
      <c r="CR134" s="232"/>
      <c r="CS134" s="232"/>
      <c r="CT134" s="232"/>
      <c r="CU134" s="232"/>
      <c r="CV134" s="232"/>
      <c r="CW134" s="232"/>
      <c r="CX134" s="232"/>
      <c r="CY134" s="232"/>
      <c r="CZ134" s="232"/>
      <c r="DA134" s="232"/>
      <c r="DB134" s="232"/>
      <c r="DC134" s="232"/>
      <c r="DD134" s="232"/>
      <c r="DE134" s="232"/>
      <c r="DF134" s="232"/>
      <c r="DG134" s="232"/>
      <c r="DH134" s="232"/>
      <c r="DI134" s="232"/>
      <c r="DJ134" s="232"/>
      <c r="DK134" s="232"/>
      <c r="DL134" s="232"/>
      <c r="DM134" s="232"/>
      <c r="DN134" s="232"/>
      <c r="DO134" s="232"/>
      <c r="DP134" s="213"/>
      <c r="DQ134" s="213"/>
      <c r="DR134" s="213"/>
      <c r="DS134" s="213"/>
      <c r="DT134" s="213"/>
      <c r="DU134" s="213"/>
      <c r="DV134" s="213"/>
      <c r="DW134" s="213"/>
      <c r="DX134" s="213"/>
      <c r="DY134" s="213"/>
      <c r="DZ134" s="213"/>
      <c r="EA134" s="211"/>
    </row>
    <row r="135" spans="1:131" ht="14.4" hidden="1" x14ac:dyDescent="0.2">
      <c r="AU135" s="234"/>
      <c r="AV135" s="234"/>
      <c r="AW135" s="234"/>
      <c r="AX135" s="234"/>
      <c r="AY135" s="234"/>
      <c r="AZ135" s="234"/>
      <c r="BA135" s="234"/>
      <c r="BB135" s="234"/>
      <c r="BC135" s="234"/>
      <c r="BD135" s="234"/>
      <c r="BE135" s="234"/>
      <c r="BF135" s="234"/>
      <c r="BG135" s="234"/>
      <c r="BH135" s="234"/>
      <c r="BI135" s="234"/>
      <c r="BJ135" s="234"/>
      <c r="BK135" s="234"/>
      <c r="BL135" s="234"/>
      <c r="BM135" s="234"/>
      <c r="BN135" s="234"/>
      <c r="BO135" s="234"/>
      <c r="BP135" s="234"/>
      <c r="BQ135" s="234"/>
      <c r="BR135" s="234"/>
      <c r="BS135" s="234"/>
      <c r="BT135" s="234"/>
      <c r="BU135" s="234"/>
      <c r="BV135" s="234"/>
      <c r="BW135" s="234"/>
      <c r="BX135" s="234"/>
      <c r="BY135" s="234"/>
      <c r="BZ135" s="234"/>
      <c r="CA135" s="234"/>
      <c r="CB135" s="234"/>
      <c r="CC135" s="234"/>
      <c r="CD135" s="234"/>
      <c r="CE135" s="234"/>
      <c r="CF135" s="234"/>
      <c r="CG135" s="234"/>
      <c r="CH135" s="234"/>
      <c r="CI135" s="234"/>
      <c r="CJ135" s="234"/>
      <c r="CK135" s="234"/>
      <c r="CL135" s="234"/>
      <c r="CM135" s="234"/>
      <c r="CN135" s="234"/>
      <c r="CO135" s="234"/>
      <c r="CP135" s="234"/>
      <c r="CQ135" s="234"/>
      <c r="CR135" s="234"/>
      <c r="CS135" s="234"/>
      <c r="CT135" s="234"/>
      <c r="CU135" s="234"/>
      <c r="CV135" s="234"/>
      <c r="CW135" s="234"/>
      <c r="CX135" s="234"/>
      <c r="CY135" s="234"/>
      <c r="CZ135" s="234"/>
      <c r="DA135" s="234"/>
      <c r="DB135" s="234"/>
      <c r="DC135" s="234"/>
      <c r="DD135" s="234"/>
      <c r="DE135" s="234"/>
      <c r="DF135" s="234"/>
      <c r="DG135" s="234"/>
      <c r="DH135" s="234"/>
      <c r="DI135" s="234"/>
      <c r="DJ135" s="234"/>
      <c r="DK135" s="234"/>
      <c r="DL135" s="234"/>
      <c r="DM135" s="234"/>
      <c r="DN135" s="234"/>
      <c r="DO135" s="234"/>
      <c r="DP135" s="234"/>
      <c r="DQ135" s="234"/>
      <c r="DR135" s="234"/>
      <c r="DS135" s="234"/>
      <c r="DT135" s="234"/>
      <c r="DU135" s="234"/>
      <c r="DV135" s="234"/>
      <c r="DW135" s="234"/>
      <c r="DX135" s="234"/>
      <c r="DY135" s="234"/>
      <c r="DZ135" s="234"/>
    </row>
  </sheetData>
  <sheetProtection algorithmName="SHA-512" hashValue="ofz2VEP6kzY/MxSElgLFWH4bJS+GvkUNvrNAVPOdmpGVjY6mEHutSL40aRmBdn0HaD5uT5B61ZEimXc9oNKoTg==" saltValue="X160KTtLVcVIbVgKkq8BZ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36" customWidth="1"/>
    <col min="121" max="121" width="0" style="235" hidden="1" customWidth="1"/>
    <col min="122" max="16384" width="9" style="235" hidden="1"/>
  </cols>
  <sheetData>
    <row r="1" spans="1:120" ht="13.2"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35"/>
    </row>
    <row r="17" spans="119:120" ht="13.2" x14ac:dyDescent="0.2">
      <c r="DP17" s="235"/>
    </row>
    <row r="18" spans="119:120" ht="13.2" x14ac:dyDescent="0.2"/>
    <row r="19" spans="119:120" ht="13.2" x14ac:dyDescent="0.2"/>
    <row r="20" spans="119:120" ht="13.2" x14ac:dyDescent="0.2">
      <c r="DO20" s="235"/>
      <c r="DP20" s="235"/>
    </row>
    <row r="21" spans="119:120" ht="13.2" x14ac:dyDescent="0.2">
      <c r="DP21" s="235"/>
    </row>
    <row r="22" spans="119:120" ht="13.2" x14ac:dyDescent="0.2"/>
    <row r="23" spans="119:120" ht="13.2" x14ac:dyDescent="0.2">
      <c r="DO23" s="235"/>
      <c r="DP23" s="235"/>
    </row>
    <row r="24" spans="119:120" ht="13.2" x14ac:dyDescent="0.2">
      <c r="DP24" s="235"/>
    </row>
    <row r="25" spans="119:120" ht="13.2" x14ac:dyDescent="0.2">
      <c r="DP25" s="235"/>
    </row>
    <row r="26" spans="119:120" ht="13.2" x14ac:dyDescent="0.2">
      <c r="DO26" s="235"/>
      <c r="DP26" s="235"/>
    </row>
    <row r="27" spans="119:120" ht="13.2" x14ac:dyDescent="0.2"/>
    <row r="28" spans="119:120" ht="13.2" x14ac:dyDescent="0.2">
      <c r="DO28" s="235"/>
      <c r="DP28" s="235"/>
    </row>
    <row r="29" spans="119:120" ht="13.2" x14ac:dyDescent="0.2">
      <c r="DP29" s="235"/>
    </row>
    <row r="30" spans="119:120" ht="13.2" x14ac:dyDescent="0.2"/>
    <row r="31" spans="119:120" ht="13.2" x14ac:dyDescent="0.2">
      <c r="DO31" s="235"/>
      <c r="DP31" s="235"/>
    </row>
    <row r="32" spans="119:120" ht="13.2" x14ac:dyDescent="0.2"/>
    <row r="33" spans="98:120" ht="13.2" x14ac:dyDescent="0.2">
      <c r="DO33" s="235"/>
      <c r="DP33" s="235"/>
    </row>
    <row r="34" spans="98:120" ht="13.2" x14ac:dyDescent="0.2">
      <c r="DM34" s="235"/>
    </row>
    <row r="35" spans="98:120" ht="13.2" x14ac:dyDescent="0.2">
      <c r="CT35" s="235"/>
      <c r="CU35" s="235"/>
      <c r="CV35" s="235"/>
      <c r="CY35" s="235"/>
      <c r="CZ35" s="235"/>
      <c r="DA35" s="235"/>
      <c r="DD35" s="235"/>
      <c r="DE35" s="235"/>
      <c r="DF35" s="235"/>
      <c r="DI35" s="235"/>
      <c r="DJ35" s="235"/>
      <c r="DK35" s="235"/>
      <c r="DM35" s="235"/>
      <c r="DN35" s="235"/>
      <c r="DO35" s="235"/>
      <c r="DP35" s="235"/>
    </row>
    <row r="36" spans="98:120" ht="13.2" x14ac:dyDescent="0.2"/>
    <row r="37" spans="98:120" ht="13.2" x14ac:dyDescent="0.2">
      <c r="CW37" s="235"/>
      <c r="DB37" s="235"/>
      <c r="DG37" s="235"/>
      <c r="DL37" s="235"/>
      <c r="DP37" s="235"/>
    </row>
    <row r="38" spans="98:120" ht="13.2" x14ac:dyDescent="0.2">
      <c r="CT38" s="235"/>
      <c r="CU38" s="235"/>
      <c r="CV38" s="235"/>
      <c r="CW38" s="235"/>
      <c r="CY38" s="235"/>
      <c r="CZ38" s="235"/>
      <c r="DA38" s="235"/>
      <c r="DB38" s="235"/>
      <c r="DD38" s="235"/>
      <c r="DE38" s="235"/>
      <c r="DF38" s="235"/>
      <c r="DG38" s="235"/>
      <c r="DI38" s="235"/>
      <c r="DJ38" s="235"/>
      <c r="DK38" s="235"/>
      <c r="DL38" s="235"/>
      <c r="DN38" s="235"/>
      <c r="DO38" s="235"/>
      <c r="DP38" s="23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35"/>
      <c r="DO49" s="235"/>
      <c r="DP49" s="23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35"/>
      <c r="CS63" s="235"/>
      <c r="CX63" s="235"/>
      <c r="DC63" s="235"/>
      <c r="DH63" s="235"/>
    </row>
    <row r="64" spans="22:120" ht="13.2" x14ac:dyDescent="0.2">
      <c r="V64" s="235"/>
    </row>
    <row r="65" spans="15:120" ht="13.2" x14ac:dyDescent="0.2">
      <c r="X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5"/>
      <c r="CK65" s="235"/>
      <c r="CL65" s="235"/>
      <c r="CM65" s="235"/>
      <c r="CN65" s="235"/>
      <c r="CO65" s="235"/>
      <c r="CP65" s="235"/>
      <c r="CQ65" s="235"/>
      <c r="CR65" s="235"/>
      <c r="CU65" s="235"/>
      <c r="CZ65" s="235"/>
      <c r="DE65" s="235"/>
      <c r="DJ65" s="235"/>
    </row>
    <row r="66" spans="15:120" ht="13.2" x14ac:dyDescent="0.2">
      <c r="Q66" s="235"/>
      <c r="S66" s="235"/>
      <c r="U66" s="235"/>
      <c r="DM66" s="235"/>
    </row>
    <row r="67" spans="15:120" ht="13.2" x14ac:dyDescent="0.2">
      <c r="O67" s="235"/>
      <c r="P67" s="235"/>
      <c r="R67" s="235"/>
      <c r="T67" s="235"/>
      <c r="Y67" s="235"/>
      <c r="CT67" s="235"/>
      <c r="CV67" s="235"/>
      <c r="CW67" s="235"/>
      <c r="CY67" s="235"/>
      <c r="DA67" s="235"/>
      <c r="DB67" s="235"/>
      <c r="DD67" s="235"/>
      <c r="DF67" s="235"/>
      <c r="DG67" s="235"/>
      <c r="DI67" s="235"/>
      <c r="DK67" s="235"/>
      <c r="DL67" s="235"/>
      <c r="DN67" s="235"/>
      <c r="DO67" s="235"/>
      <c r="DP67" s="235"/>
    </row>
    <row r="68" spans="15:120" ht="13.2" x14ac:dyDescent="0.2"/>
    <row r="69" spans="15:120" ht="13.2" x14ac:dyDescent="0.2"/>
    <row r="70" spans="15:120" ht="13.2" x14ac:dyDescent="0.2"/>
    <row r="71" spans="15:120" ht="13.2" x14ac:dyDescent="0.2"/>
    <row r="72" spans="15:120" ht="13.2" x14ac:dyDescent="0.2">
      <c r="DP72" s="235"/>
    </row>
    <row r="73" spans="15:120" ht="13.2" x14ac:dyDescent="0.2">
      <c r="DP73" s="23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35"/>
      <c r="CX96" s="235"/>
      <c r="DC96" s="235"/>
      <c r="DH96" s="235"/>
    </row>
    <row r="97" spans="24:120" ht="13.2" x14ac:dyDescent="0.2">
      <c r="CS97" s="235"/>
      <c r="CX97" s="235"/>
      <c r="DC97" s="235"/>
      <c r="DH97" s="235"/>
      <c r="DP97" s="236" t="s">
        <v>403</v>
      </c>
    </row>
    <row r="98" spans="24:120" ht="13.2" hidden="1" x14ac:dyDescent="0.2">
      <c r="CS98" s="235"/>
      <c r="CX98" s="235"/>
      <c r="DC98" s="235"/>
      <c r="DH98" s="235"/>
    </row>
    <row r="99" spans="24:120" ht="13.2" hidden="1" x14ac:dyDescent="0.2">
      <c r="CS99" s="235"/>
      <c r="CX99" s="235"/>
      <c r="DC99" s="235"/>
      <c r="DH99" s="235"/>
    </row>
    <row r="101" spans="24:120" ht="12" hidden="1" customHeight="1" x14ac:dyDescent="0.2">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5"/>
      <c r="CA101" s="235"/>
      <c r="CB101" s="235"/>
      <c r="CC101" s="235"/>
      <c r="CD101" s="235"/>
      <c r="CE101" s="235"/>
      <c r="CF101" s="235"/>
      <c r="CG101" s="235"/>
      <c r="CH101" s="235"/>
      <c r="CI101" s="235"/>
      <c r="CJ101" s="235"/>
      <c r="CK101" s="235"/>
      <c r="CL101" s="235"/>
      <c r="CM101" s="235"/>
      <c r="CN101" s="235"/>
      <c r="CO101" s="235"/>
      <c r="CP101" s="235"/>
      <c r="CQ101" s="235"/>
      <c r="CR101" s="235"/>
      <c r="CU101" s="235"/>
      <c r="CZ101" s="235"/>
      <c r="DE101" s="235"/>
      <c r="DJ101" s="235"/>
    </row>
    <row r="102" spans="24:120" ht="1.5" hidden="1" customHeight="1" x14ac:dyDescent="0.2">
      <c r="CU102" s="235"/>
      <c r="CZ102" s="235"/>
      <c r="DE102" s="235"/>
      <c r="DJ102" s="235"/>
      <c r="DM102" s="235"/>
    </row>
    <row r="103" spans="24:120" ht="13.2" hidden="1" x14ac:dyDescent="0.2">
      <c r="CT103" s="235"/>
      <c r="CV103" s="235"/>
      <c r="CW103" s="235"/>
      <c r="CY103" s="235"/>
      <c r="DA103" s="235"/>
      <c r="DB103" s="235"/>
      <c r="DD103" s="235"/>
      <c r="DF103" s="235"/>
      <c r="DG103" s="235"/>
      <c r="DI103" s="235"/>
      <c r="DK103" s="235"/>
      <c r="DL103" s="235"/>
      <c r="DM103" s="235"/>
      <c r="DN103" s="235"/>
      <c r="DO103" s="235"/>
      <c r="DP103" s="235"/>
    </row>
    <row r="104" spans="24:120" ht="13.2" hidden="1" x14ac:dyDescent="0.2">
      <c r="CV104" s="235"/>
      <c r="CW104" s="235"/>
      <c r="DA104" s="235"/>
      <c r="DB104" s="235"/>
      <c r="DF104" s="235"/>
      <c r="DG104" s="235"/>
      <c r="DK104" s="235"/>
      <c r="DL104" s="235"/>
      <c r="DN104" s="235"/>
      <c r="DO104" s="235"/>
      <c r="DP104" s="235"/>
    </row>
    <row r="105" spans="24:120" ht="12.75" hidden="1" customHeight="1" x14ac:dyDescent="0.2"/>
  </sheetData>
  <sheetProtection algorithmName="SHA-512" hashValue="j23lYltu6ynwZY1DX9BOD1wWoeU6NGF3Xsa0awGBQ8ysDXDGGUChGCEMrkNEQYazkH35rYoN9mfLlRKqXUZVvQ==" saltValue="wNirdZHDZqbdzdzHccOY1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36" customWidth="1"/>
    <col min="117" max="16384" width="9" style="235" hidden="1"/>
  </cols>
  <sheetData>
    <row r="1" spans="2:116" ht="13.2" x14ac:dyDescent="0.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row>
    <row r="2" spans="2:116" ht="13.2" x14ac:dyDescent="0.2"/>
    <row r="3" spans="2:116" ht="13.2" x14ac:dyDescent="0.2"/>
    <row r="4" spans="2:116" ht="13.2" x14ac:dyDescent="0.2">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row>
    <row r="5" spans="2:116" ht="13.2" x14ac:dyDescent="0.2">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L18" s="235"/>
      <c r="BM18" s="235"/>
      <c r="BN18" s="235"/>
      <c r="BO18" s="235"/>
      <c r="BP18" s="235"/>
      <c r="BQ18" s="235"/>
      <c r="BR18" s="235"/>
      <c r="BS18" s="235"/>
      <c r="BT18" s="235"/>
      <c r="BU18" s="235"/>
      <c r="BV18" s="235"/>
      <c r="BW18" s="235"/>
      <c r="BX18" s="235"/>
      <c r="BY18" s="235"/>
      <c r="BZ18" s="235"/>
      <c r="CA18" s="235"/>
      <c r="CB18" s="235"/>
      <c r="CC18" s="235"/>
      <c r="CD18" s="235"/>
      <c r="CE18" s="235"/>
      <c r="CF18" s="235"/>
      <c r="CG18" s="235"/>
      <c r="CH18" s="235"/>
      <c r="CI18" s="235"/>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row>
    <row r="19" spans="9:116" ht="13.2" x14ac:dyDescent="0.2"/>
    <row r="20" spans="9:116" ht="13.2" x14ac:dyDescent="0.2"/>
    <row r="21" spans="9:116" ht="13.2" x14ac:dyDescent="0.2">
      <c r="DL21" s="235"/>
    </row>
    <row r="22" spans="9:116" ht="13.2" x14ac:dyDescent="0.2">
      <c r="DI22" s="235"/>
      <c r="DJ22" s="235"/>
      <c r="DK22" s="235"/>
      <c r="DL22" s="235"/>
    </row>
    <row r="23" spans="9:116" ht="13.2" x14ac:dyDescent="0.2">
      <c r="CY23" s="235"/>
      <c r="CZ23" s="235"/>
      <c r="DA23" s="235"/>
      <c r="DB23" s="235"/>
      <c r="DC23" s="235"/>
      <c r="DD23" s="235"/>
      <c r="DE23" s="235"/>
      <c r="DF23" s="235"/>
      <c r="DG23" s="235"/>
      <c r="DH23" s="235"/>
      <c r="DI23" s="235"/>
      <c r="DJ23" s="235"/>
      <c r="DK23" s="235"/>
      <c r="DL23" s="23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35"/>
      <c r="DA35" s="235"/>
      <c r="DB35" s="235"/>
      <c r="DC35" s="235"/>
      <c r="DD35" s="235"/>
      <c r="DE35" s="235"/>
      <c r="DF35" s="235"/>
      <c r="DG35" s="235"/>
      <c r="DH35" s="235"/>
      <c r="DI35" s="235"/>
      <c r="DJ35" s="235"/>
      <c r="DK35" s="235"/>
      <c r="DL35" s="235"/>
    </row>
    <row r="36" spans="15:116" ht="13.2" x14ac:dyDescent="0.2"/>
    <row r="37" spans="15:116" ht="13.2" x14ac:dyDescent="0.2">
      <c r="DL37" s="235"/>
    </row>
    <row r="38" spans="15:116" ht="13.2" x14ac:dyDescent="0.2">
      <c r="DI38" s="235"/>
      <c r="DJ38" s="235"/>
      <c r="DK38" s="235"/>
      <c r="DL38" s="235"/>
    </row>
    <row r="39" spans="15:116" ht="13.2" x14ac:dyDescent="0.2"/>
    <row r="40" spans="15:116" ht="13.2" x14ac:dyDescent="0.2"/>
    <row r="41" spans="15:116" ht="13.2" x14ac:dyDescent="0.2"/>
    <row r="42" spans="15:116" ht="13.2" x14ac:dyDescent="0.2"/>
    <row r="43" spans="15:116" ht="13.2" x14ac:dyDescent="0.2">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row>
    <row r="44" spans="15:116" ht="13.2" x14ac:dyDescent="0.2">
      <c r="DL44" s="235"/>
    </row>
    <row r="45" spans="15:116" ht="13.2" x14ac:dyDescent="0.2"/>
    <row r="46" spans="15:116" ht="13.2" x14ac:dyDescent="0.2">
      <c r="DA46" s="235"/>
      <c r="DB46" s="235"/>
      <c r="DC46" s="235"/>
      <c r="DD46" s="235"/>
      <c r="DE46" s="235"/>
      <c r="DF46" s="235"/>
      <c r="DG46" s="235"/>
      <c r="DH46" s="235"/>
      <c r="DI46" s="235"/>
      <c r="DJ46" s="235"/>
      <c r="DK46" s="235"/>
      <c r="DL46" s="235"/>
    </row>
    <row r="47" spans="15:116" ht="13.2" x14ac:dyDescent="0.2"/>
    <row r="48" spans="15:116" ht="13.2" x14ac:dyDescent="0.2"/>
    <row r="49" spans="104:116" ht="13.2" x14ac:dyDescent="0.2"/>
    <row r="50" spans="104:116" ht="13.2" x14ac:dyDescent="0.2">
      <c r="CZ50" s="235"/>
      <c r="DA50" s="235"/>
      <c r="DB50" s="235"/>
      <c r="DC50" s="235"/>
      <c r="DD50" s="235"/>
      <c r="DE50" s="235"/>
      <c r="DF50" s="235"/>
      <c r="DG50" s="235"/>
      <c r="DH50" s="235"/>
      <c r="DI50" s="235"/>
      <c r="DJ50" s="235"/>
      <c r="DK50" s="235"/>
      <c r="DL50" s="235"/>
    </row>
    <row r="51" spans="104:116" ht="13.2" x14ac:dyDescent="0.2"/>
    <row r="52" spans="104:116" ht="13.2" x14ac:dyDescent="0.2"/>
    <row r="53" spans="104:116" ht="13.2" x14ac:dyDescent="0.2">
      <c r="DL53" s="23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35"/>
      <c r="DD67" s="235"/>
      <c r="DE67" s="235"/>
      <c r="DF67" s="235"/>
      <c r="DG67" s="235"/>
      <c r="DH67" s="235"/>
      <c r="DI67" s="235"/>
      <c r="DJ67" s="235"/>
      <c r="DK67" s="235"/>
      <c r="DL67" s="23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mZOWniqBxBoCPep2e5I1VXasvq+ySbC1sqb30kEnevb0TrEZwklDFgkSUXALs6myjFijw7H2cu9aUeArhK9KQ==" saltValue="LV7bVi2PxMDaxXL1I8JjiA==" spinCount="100000"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37" customWidth="1"/>
    <col min="37" max="44" width="17" style="237" customWidth="1"/>
    <col min="45" max="45" width="6.109375" style="243" customWidth="1"/>
    <col min="46" max="46" width="3" style="241" customWidth="1"/>
    <col min="47" max="47" width="19.109375" style="237" hidden="1" customWidth="1"/>
    <col min="48" max="52" width="12.6640625" style="237" hidden="1" customWidth="1"/>
    <col min="53" max="16384" width="8.6640625" style="237" hidden="1"/>
  </cols>
  <sheetData>
    <row r="1" spans="1:46" ht="13.2" x14ac:dyDescent="0.2">
      <c r="AS1" s="237"/>
      <c r="AT1" s="237"/>
    </row>
    <row r="2" spans="1:46" ht="13.2" x14ac:dyDescent="0.2">
      <c r="AS2" s="237"/>
      <c r="AT2" s="237"/>
    </row>
    <row r="3" spans="1:46" ht="13.2" x14ac:dyDescent="0.2">
      <c r="AS3" s="237"/>
      <c r="AT3" s="237"/>
    </row>
    <row r="4" spans="1:46" ht="13.2" x14ac:dyDescent="0.2">
      <c r="AS4" s="237"/>
      <c r="AT4" s="237"/>
    </row>
    <row r="5" spans="1:46" ht="16.2" x14ac:dyDescent="0.2">
      <c r="A5" s="238" t="s">
        <v>404</v>
      </c>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40"/>
    </row>
    <row r="6" spans="1:46" ht="13.2" x14ac:dyDescent="0.2">
      <c r="A6" s="241"/>
      <c r="AK6" s="242" t="s">
        <v>405</v>
      </c>
      <c r="AL6" s="242"/>
      <c r="AM6" s="242"/>
      <c r="AN6" s="242"/>
    </row>
    <row r="7" spans="1:46" ht="13.5" customHeight="1" x14ac:dyDescent="0.2">
      <c r="A7" s="241"/>
      <c r="AK7" s="244"/>
      <c r="AL7" s="245"/>
      <c r="AM7" s="245"/>
      <c r="AN7" s="246"/>
      <c r="AO7" s="1126" t="s">
        <v>406</v>
      </c>
      <c r="AP7" s="247"/>
      <c r="AQ7" s="248" t="s">
        <v>407</v>
      </c>
      <c r="AR7" s="249"/>
    </row>
    <row r="8" spans="1:46" ht="13.2" x14ac:dyDescent="0.2">
      <c r="A8" s="241"/>
      <c r="AK8" s="250"/>
      <c r="AL8" s="251"/>
      <c r="AM8" s="251"/>
      <c r="AN8" s="252"/>
      <c r="AO8" s="1127"/>
      <c r="AP8" s="253" t="s">
        <v>408</v>
      </c>
      <c r="AQ8" s="254" t="s">
        <v>409</v>
      </c>
      <c r="AR8" s="255" t="s">
        <v>410</v>
      </c>
    </row>
    <row r="9" spans="1:46" ht="13.2" x14ac:dyDescent="0.2">
      <c r="A9" s="241"/>
      <c r="AK9" s="1138" t="s">
        <v>411</v>
      </c>
      <c r="AL9" s="1139"/>
      <c r="AM9" s="1139"/>
      <c r="AN9" s="1140"/>
      <c r="AO9" s="256">
        <v>1625036</v>
      </c>
      <c r="AP9" s="256">
        <v>62267</v>
      </c>
      <c r="AQ9" s="257">
        <v>65075</v>
      </c>
      <c r="AR9" s="258">
        <v>-4.3</v>
      </c>
    </row>
    <row r="10" spans="1:46" ht="13.5" customHeight="1" x14ac:dyDescent="0.2">
      <c r="A10" s="241"/>
      <c r="AK10" s="1138" t="s">
        <v>412</v>
      </c>
      <c r="AL10" s="1139"/>
      <c r="AM10" s="1139"/>
      <c r="AN10" s="1140"/>
      <c r="AO10" s="259">
        <v>5352</v>
      </c>
      <c r="AP10" s="259">
        <v>205</v>
      </c>
      <c r="AQ10" s="260">
        <v>8175</v>
      </c>
      <c r="AR10" s="261">
        <v>-97.5</v>
      </c>
    </row>
    <row r="11" spans="1:46" ht="13.5" customHeight="1" x14ac:dyDescent="0.2">
      <c r="A11" s="241"/>
      <c r="AK11" s="1138" t="s">
        <v>413</v>
      </c>
      <c r="AL11" s="1139"/>
      <c r="AM11" s="1139"/>
      <c r="AN11" s="1140"/>
      <c r="AO11" s="259">
        <v>4993</v>
      </c>
      <c r="AP11" s="259">
        <v>191</v>
      </c>
      <c r="AQ11" s="260">
        <v>364</v>
      </c>
      <c r="AR11" s="261">
        <v>-47.5</v>
      </c>
    </row>
    <row r="12" spans="1:46" ht="13.5" customHeight="1" x14ac:dyDescent="0.2">
      <c r="A12" s="241"/>
      <c r="AK12" s="1138" t="s">
        <v>414</v>
      </c>
      <c r="AL12" s="1139"/>
      <c r="AM12" s="1139"/>
      <c r="AN12" s="1140"/>
      <c r="AO12" s="259" t="s">
        <v>415</v>
      </c>
      <c r="AP12" s="259" t="s">
        <v>415</v>
      </c>
      <c r="AQ12" s="260">
        <v>18</v>
      </c>
      <c r="AR12" s="261" t="s">
        <v>415</v>
      </c>
    </row>
    <row r="13" spans="1:46" ht="13.5" customHeight="1" x14ac:dyDescent="0.2">
      <c r="A13" s="241"/>
      <c r="AK13" s="1138" t="s">
        <v>416</v>
      </c>
      <c r="AL13" s="1139"/>
      <c r="AM13" s="1139"/>
      <c r="AN13" s="1140"/>
      <c r="AO13" s="259">
        <v>118033</v>
      </c>
      <c r="AP13" s="259">
        <v>4523</v>
      </c>
      <c r="AQ13" s="260">
        <v>2565</v>
      </c>
      <c r="AR13" s="261">
        <v>76.3</v>
      </c>
    </row>
    <row r="14" spans="1:46" ht="13.5" customHeight="1" x14ac:dyDescent="0.2">
      <c r="A14" s="241"/>
      <c r="AK14" s="1138" t="s">
        <v>417</v>
      </c>
      <c r="AL14" s="1139"/>
      <c r="AM14" s="1139"/>
      <c r="AN14" s="1140"/>
      <c r="AO14" s="259">
        <v>18366</v>
      </c>
      <c r="AP14" s="259">
        <v>704</v>
      </c>
      <c r="AQ14" s="260">
        <v>1231</v>
      </c>
      <c r="AR14" s="261">
        <v>-42.8</v>
      </c>
    </row>
    <row r="15" spans="1:46" ht="13.5" customHeight="1" x14ac:dyDescent="0.2">
      <c r="A15" s="241"/>
      <c r="AK15" s="1141" t="s">
        <v>418</v>
      </c>
      <c r="AL15" s="1142"/>
      <c r="AM15" s="1142"/>
      <c r="AN15" s="1143"/>
      <c r="AO15" s="259">
        <v>-101395</v>
      </c>
      <c r="AP15" s="259">
        <v>-3885</v>
      </c>
      <c r="AQ15" s="260">
        <v>-4456</v>
      </c>
      <c r="AR15" s="261">
        <v>-12.8</v>
      </c>
    </row>
    <row r="16" spans="1:46" ht="13.2" x14ac:dyDescent="0.2">
      <c r="A16" s="241"/>
      <c r="AK16" s="1141" t="s">
        <v>154</v>
      </c>
      <c r="AL16" s="1142"/>
      <c r="AM16" s="1142"/>
      <c r="AN16" s="1143"/>
      <c r="AO16" s="259">
        <v>1670385</v>
      </c>
      <c r="AP16" s="259">
        <v>64004</v>
      </c>
      <c r="AQ16" s="260">
        <v>72972</v>
      </c>
      <c r="AR16" s="261">
        <v>-12.3</v>
      </c>
    </row>
    <row r="17" spans="1:46" ht="13.2" x14ac:dyDescent="0.2">
      <c r="A17" s="241"/>
    </row>
    <row r="18" spans="1:46" ht="13.2" x14ac:dyDescent="0.2">
      <c r="A18" s="241"/>
      <c r="AQ18" s="262"/>
      <c r="AR18" s="262"/>
    </row>
    <row r="19" spans="1:46" ht="13.2" x14ac:dyDescent="0.2">
      <c r="A19" s="241"/>
      <c r="AK19" s="237" t="s">
        <v>419</v>
      </c>
    </row>
    <row r="20" spans="1:46" ht="13.2" x14ac:dyDescent="0.2">
      <c r="A20" s="241"/>
      <c r="AK20" s="263"/>
      <c r="AL20" s="264"/>
      <c r="AM20" s="264"/>
      <c r="AN20" s="265"/>
      <c r="AO20" s="266" t="s">
        <v>420</v>
      </c>
      <c r="AP20" s="267" t="s">
        <v>421</v>
      </c>
      <c r="AQ20" s="268" t="s">
        <v>422</v>
      </c>
      <c r="AR20" s="269"/>
    </row>
    <row r="21" spans="1:46" s="242" customFormat="1" ht="13.2" x14ac:dyDescent="0.2">
      <c r="A21" s="270"/>
      <c r="AK21" s="1144" t="s">
        <v>423</v>
      </c>
      <c r="AL21" s="1145"/>
      <c r="AM21" s="1145"/>
      <c r="AN21" s="1146"/>
      <c r="AO21" s="271">
        <v>5.71</v>
      </c>
      <c r="AP21" s="272">
        <v>6.56</v>
      </c>
      <c r="AQ21" s="273">
        <v>-0.85</v>
      </c>
      <c r="AS21" s="274"/>
      <c r="AT21" s="270"/>
    </row>
    <row r="22" spans="1:46" s="242" customFormat="1" ht="13.2" x14ac:dyDescent="0.2">
      <c r="A22" s="270"/>
      <c r="AK22" s="1144" t="s">
        <v>424</v>
      </c>
      <c r="AL22" s="1145"/>
      <c r="AM22" s="1145"/>
      <c r="AN22" s="1146"/>
      <c r="AO22" s="275">
        <v>95.8</v>
      </c>
      <c r="AP22" s="276">
        <v>97.1</v>
      </c>
      <c r="AQ22" s="277">
        <v>-1.3</v>
      </c>
      <c r="AR22" s="262"/>
      <c r="AS22" s="274"/>
      <c r="AT22" s="270"/>
    </row>
    <row r="23" spans="1:46" s="242" customFormat="1" ht="13.2" x14ac:dyDescent="0.2">
      <c r="A23" s="270"/>
      <c r="AP23" s="262"/>
      <c r="AQ23" s="262"/>
      <c r="AR23" s="262"/>
      <c r="AS23" s="274"/>
      <c r="AT23" s="270"/>
    </row>
    <row r="24" spans="1:46" s="242" customFormat="1" ht="13.2" x14ac:dyDescent="0.2">
      <c r="A24" s="270"/>
      <c r="AP24" s="262"/>
      <c r="AQ24" s="262"/>
      <c r="AR24" s="262"/>
      <c r="AS24" s="274"/>
      <c r="AT24" s="270"/>
    </row>
    <row r="25" spans="1:46" s="242" customFormat="1" ht="13.2" x14ac:dyDescent="0.2">
      <c r="A25" s="278"/>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80"/>
      <c r="AQ25" s="280"/>
      <c r="AR25" s="280"/>
      <c r="AS25" s="281"/>
      <c r="AT25" s="270"/>
    </row>
    <row r="26" spans="1:46" s="242" customFormat="1" ht="13.2" x14ac:dyDescent="0.2">
      <c r="A26" s="1137" t="s">
        <v>425</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row>
    <row r="27" spans="1:46" ht="13.2" x14ac:dyDescent="0.2">
      <c r="A27" s="282"/>
      <c r="AS27" s="237"/>
      <c r="AT27" s="237"/>
    </row>
    <row r="28" spans="1:46" ht="16.2" x14ac:dyDescent="0.2">
      <c r="A28" s="238" t="s">
        <v>426</v>
      </c>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83"/>
    </row>
    <row r="29" spans="1:46" ht="13.2" x14ac:dyDescent="0.2">
      <c r="A29" s="241"/>
      <c r="AK29" s="242" t="s">
        <v>427</v>
      </c>
      <c r="AL29" s="242"/>
      <c r="AM29" s="242"/>
      <c r="AN29" s="242"/>
      <c r="AS29" s="284"/>
    </row>
    <row r="30" spans="1:46" ht="13.5" customHeight="1" x14ac:dyDescent="0.2">
      <c r="A30" s="241"/>
      <c r="AK30" s="244"/>
      <c r="AL30" s="245"/>
      <c r="AM30" s="245"/>
      <c r="AN30" s="246"/>
      <c r="AO30" s="1126" t="s">
        <v>406</v>
      </c>
      <c r="AP30" s="247"/>
      <c r="AQ30" s="248" t="s">
        <v>407</v>
      </c>
      <c r="AR30" s="249"/>
    </row>
    <row r="31" spans="1:46" ht="13.2" x14ac:dyDescent="0.2">
      <c r="A31" s="241"/>
      <c r="AK31" s="250"/>
      <c r="AL31" s="251"/>
      <c r="AM31" s="251"/>
      <c r="AN31" s="252"/>
      <c r="AO31" s="1127"/>
      <c r="AP31" s="253" t="s">
        <v>408</v>
      </c>
      <c r="AQ31" s="254" t="s">
        <v>409</v>
      </c>
      <c r="AR31" s="255" t="s">
        <v>410</v>
      </c>
    </row>
    <row r="32" spans="1:46" ht="27" customHeight="1" x14ac:dyDescent="0.2">
      <c r="A32" s="241"/>
      <c r="AK32" s="1128" t="s">
        <v>428</v>
      </c>
      <c r="AL32" s="1129"/>
      <c r="AM32" s="1129"/>
      <c r="AN32" s="1130"/>
      <c r="AO32" s="285">
        <v>765788</v>
      </c>
      <c r="AP32" s="285">
        <v>29343</v>
      </c>
      <c r="AQ32" s="286">
        <v>32092</v>
      </c>
      <c r="AR32" s="287">
        <v>-8.6</v>
      </c>
    </row>
    <row r="33" spans="1:46" ht="13.5" customHeight="1" x14ac:dyDescent="0.2">
      <c r="A33" s="241"/>
      <c r="AK33" s="1128" t="s">
        <v>429</v>
      </c>
      <c r="AL33" s="1129"/>
      <c r="AM33" s="1129"/>
      <c r="AN33" s="1130"/>
      <c r="AO33" s="285" t="s">
        <v>415</v>
      </c>
      <c r="AP33" s="285" t="s">
        <v>415</v>
      </c>
      <c r="AQ33" s="286" t="s">
        <v>415</v>
      </c>
      <c r="AR33" s="287" t="s">
        <v>415</v>
      </c>
    </row>
    <row r="34" spans="1:46" ht="27" customHeight="1" x14ac:dyDescent="0.2">
      <c r="A34" s="241"/>
      <c r="AK34" s="1128" t="s">
        <v>430</v>
      </c>
      <c r="AL34" s="1129"/>
      <c r="AM34" s="1129"/>
      <c r="AN34" s="1130"/>
      <c r="AO34" s="285" t="s">
        <v>415</v>
      </c>
      <c r="AP34" s="285" t="s">
        <v>415</v>
      </c>
      <c r="AQ34" s="286" t="s">
        <v>415</v>
      </c>
      <c r="AR34" s="287" t="s">
        <v>415</v>
      </c>
    </row>
    <row r="35" spans="1:46" ht="27" customHeight="1" x14ac:dyDescent="0.2">
      <c r="A35" s="241"/>
      <c r="AK35" s="1128" t="s">
        <v>431</v>
      </c>
      <c r="AL35" s="1129"/>
      <c r="AM35" s="1129"/>
      <c r="AN35" s="1130"/>
      <c r="AO35" s="285">
        <v>143063</v>
      </c>
      <c r="AP35" s="285">
        <v>5482</v>
      </c>
      <c r="AQ35" s="286">
        <v>8882</v>
      </c>
      <c r="AR35" s="287">
        <v>-38.299999999999997</v>
      </c>
    </row>
    <row r="36" spans="1:46" ht="27" customHeight="1" x14ac:dyDescent="0.2">
      <c r="A36" s="241"/>
      <c r="AK36" s="1128" t="s">
        <v>432</v>
      </c>
      <c r="AL36" s="1129"/>
      <c r="AM36" s="1129"/>
      <c r="AN36" s="1130"/>
      <c r="AO36" s="285" t="s">
        <v>415</v>
      </c>
      <c r="AP36" s="285" t="s">
        <v>415</v>
      </c>
      <c r="AQ36" s="286">
        <v>1893</v>
      </c>
      <c r="AR36" s="287" t="s">
        <v>415</v>
      </c>
    </row>
    <row r="37" spans="1:46" ht="13.5" customHeight="1" x14ac:dyDescent="0.2">
      <c r="A37" s="241"/>
      <c r="AK37" s="1128" t="s">
        <v>433</v>
      </c>
      <c r="AL37" s="1129"/>
      <c r="AM37" s="1129"/>
      <c r="AN37" s="1130"/>
      <c r="AO37" s="285" t="s">
        <v>415</v>
      </c>
      <c r="AP37" s="285" t="s">
        <v>415</v>
      </c>
      <c r="AQ37" s="286">
        <v>971</v>
      </c>
      <c r="AR37" s="287" t="s">
        <v>415</v>
      </c>
    </row>
    <row r="38" spans="1:46" ht="27" customHeight="1" x14ac:dyDescent="0.2">
      <c r="A38" s="241"/>
      <c r="AK38" s="1131" t="s">
        <v>434</v>
      </c>
      <c r="AL38" s="1132"/>
      <c r="AM38" s="1132"/>
      <c r="AN38" s="1133"/>
      <c r="AO38" s="288" t="s">
        <v>415</v>
      </c>
      <c r="AP38" s="288" t="s">
        <v>415</v>
      </c>
      <c r="AQ38" s="289">
        <v>0</v>
      </c>
      <c r="AR38" s="277" t="s">
        <v>415</v>
      </c>
      <c r="AS38" s="284"/>
    </row>
    <row r="39" spans="1:46" ht="13.2" x14ac:dyDescent="0.2">
      <c r="A39" s="241"/>
      <c r="AK39" s="1131" t="s">
        <v>435</v>
      </c>
      <c r="AL39" s="1132"/>
      <c r="AM39" s="1132"/>
      <c r="AN39" s="1133"/>
      <c r="AO39" s="285">
        <v>-46384</v>
      </c>
      <c r="AP39" s="285">
        <v>-1777</v>
      </c>
      <c r="AQ39" s="286">
        <v>-3104</v>
      </c>
      <c r="AR39" s="287">
        <v>-42.8</v>
      </c>
      <c r="AS39" s="284"/>
    </row>
    <row r="40" spans="1:46" ht="27" customHeight="1" x14ac:dyDescent="0.2">
      <c r="A40" s="241"/>
      <c r="AK40" s="1128" t="s">
        <v>436</v>
      </c>
      <c r="AL40" s="1129"/>
      <c r="AM40" s="1129"/>
      <c r="AN40" s="1130"/>
      <c r="AO40" s="285">
        <v>-529922</v>
      </c>
      <c r="AP40" s="285">
        <v>-20305</v>
      </c>
      <c r="AQ40" s="286">
        <v>-27365</v>
      </c>
      <c r="AR40" s="287">
        <v>-25.8</v>
      </c>
      <c r="AS40" s="284"/>
    </row>
    <row r="41" spans="1:46" ht="13.2" x14ac:dyDescent="0.2">
      <c r="A41" s="241"/>
      <c r="AK41" s="1134" t="s">
        <v>257</v>
      </c>
      <c r="AL41" s="1135"/>
      <c r="AM41" s="1135"/>
      <c r="AN41" s="1136"/>
      <c r="AO41" s="285">
        <v>332545</v>
      </c>
      <c r="AP41" s="285">
        <v>12742</v>
      </c>
      <c r="AQ41" s="286">
        <v>13369</v>
      </c>
      <c r="AR41" s="287">
        <v>-4.7</v>
      </c>
      <c r="AS41" s="284"/>
    </row>
    <row r="42" spans="1:46" ht="13.2" x14ac:dyDescent="0.2">
      <c r="A42" s="241"/>
      <c r="AK42" s="290" t="s">
        <v>437</v>
      </c>
      <c r="AQ42" s="262"/>
      <c r="AR42" s="262"/>
      <c r="AS42" s="284"/>
    </row>
    <row r="43" spans="1:46" ht="13.2" x14ac:dyDescent="0.2">
      <c r="A43" s="241"/>
      <c r="AP43" s="291"/>
      <c r="AQ43" s="262"/>
      <c r="AS43" s="284"/>
    </row>
    <row r="44" spans="1:46" ht="13.2" x14ac:dyDescent="0.2">
      <c r="A44" s="241"/>
      <c r="AQ44" s="262"/>
    </row>
    <row r="45" spans="1:46" ht="13.2" x14ac:dyDescent="0.2">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92"/>
      <c r="AR45" s="239"/>
      <c r="AS45" s="239"/>
      <c r="AT45" s="237"/>
    </row>
    <row r="46" spans="1:46" ht="13.2" x14ac:dyDescent="0.2">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37"/>
    </row>
    <row r="47" spans="1:46" ht="17.25" customHeight="1" x14ac:dyDescent="0.2">
      <c r="A47" s="294" t="s">
        <v>438</v>
      </c>
    </row>
    <row r="48" spans="1:46" ht="13.2" x14ac:dyDescent="0.2">
      <c r="A48" s="241"/>
      <c r="AK48" s="295" t="s">
        <v>439</v>
      </c>
      <c r="AL48" s="295"/>
      <c r="AM48" s="295"/>
      <c r="AN48" s="295"/>
      <c r="AO48" s="295"/>
      <c r="AP48" s="295"/>
      <c r="AQ48" s="296"/>
      <c r="AR48" s="295"/>
    </row>
    <row r="49" spans="1:44" ht="13.5" customHeight="1" x14ac:dyDescent="0.2">
      <c r="A49" s="241"/>
      <c r="AK49" s="297"/>
      <c r="AL49" s="298"/>
      <c r="AM49" s="1121" t="s">
        <v>406</v>
      </c>
      <c r="AN49" s="1123" t="s">
        <v>440</v>
      </c>
      <c r="AO49" s="1124"/>
      <c r="AP49" s="1124"/>
      <c r="AQ49" s="1124"/>
      <c r="AR49" s="1125"/>
    </row>
    <row r="50" spans="1:44" ht="13.2" x14ac:dyDescent="0.2">
      <c r="A50" s="241"/>
      <c r="AK50" s="299"/>
      <c r="AL50" s="300"/>
      <c r="AM50" s="1122"/>
      <c r="AN50" s="301" t="s">
        <v>441</v>
      </c>
      <c r="AO50" s="302" t="s">
        <v>442</v>
      </c>
      <c r="AP50" s="303" t="s">
        <v>443</v>
      </c>
      <c r="AQ50" s="304" t="s">
        <v>444</v>
      </c>
      <c r="AR50" s="305" t="s">
        <v>445</v>
      </c>
    </row>
    <row r="51" spans="1:44" ht="13.2" x14ac:dyDescent="0.2">
      <c r="A51" s="241"/>
      <c r="AK51" s="297" t="s">
        <v>446</v>
      </c>
      <c r="AL51" s="298"/>
      <c r="AM51" s="306">
        <v>1123197</v>
      </c>
      <c r="AN51" s="307">
        <v>43120</v>
      </c>
      <c r="AO51" s="308">
        <v>55.1</v>
      </c>
      <c r="AP51" s="309">
        <v>52191</v>
      </c>
      <c r="AQ51" s="310">
        <v>9.3000000000000007</v>
      </c>
      <c r="AR51" s="311">
        <v>45.8</v>
      </c>
    </row>
    <row r="52" spans="1:44" ht="13.2" x14ac:dyDescent="0.2">
      <c r="A52" s="241"/>
      <c r="AK52" s="312"/>
      <c r="AL52" s="313" t="s">
        <v>447</v>
      </c>
      <c r="AM52" s="314">
        <v>409972</v>
      </c>
      <c r="AN52" s="315">
        <v>15739</v>
      </c>
      <c r="AO52" s="316">
        <v>11</v>
      </c>
      <c r="AP52" s="317">
        <v>24843</v>
      </c>
      <c r="AQ52" s="318">
        <v>-0.4</v>
      </c>
      <c r="AR52" s="319">
        <v>11.4</v>
      </c>
    </row>
    <row r="53" spans="1:44" ht="13.2" x14ac:dyDescent="0.2">
      <c r="A53" s="241"/>
      <c r="AK53" s="297" t="s">
        <v>448</v>
      </c>
      <c r="AL53" s="298"/>
      <c r="AM53" s="306">
        <v>1270615</v>
      </c>
      <c r="AN53" s="307">
        <v>48718</v>
      </c>
      <c r="AO53" s="308">
        <v>13</v>
      </c>
      <c r="AP53" s="309">
        <v>47387</v>
      </c>
      <c r="AQ53" s="310">
        <v>-9.1999999999999993</v>
      </c>
      <c r="AR53" s="311">
        <v>22.2</v>
      </c>
    </row>
    <row r="54" spans="1:44" ht="13.2" x14ac:dyDescent="0.2">
      <c r="A54" s="241"/>
      <c r="AK54" s="312"/>
      <c r="AL54" s="313" t="s">
        <v>447</v>
      </c>
      <c r="AM54" s="314">
        <v>505556</v>
      </c>
      <c r="AN54" s="315">
        <v>19384</v>
      </c>
      <c r="AO54" s="316">
        <v>23.2</v>
      </c>
      <c r="AP54" s="317">
        <v>24928</v>
      </c>
      <c r="AQ54" s="318">
        <v>0.3</v>
      </c>
      <c r="AR54" s="319">
        <v>22.9</v>
      </c>
    </row>
    <row r="55" spans="1:44" ht="13.2" x14ac:dyDescent="0.2">
      <c r="A55" s="241"/>
      <c r="AK55" s="297" t="s">
        <v>449</v>
      </c>
      <c r="AL55" s="298"/>
      <c r="AM55" s="306">
        <v>900222</v>
      </c>
      <c r="AN55" s="307">
        <v>34493</v>
      </c>
      <c r="AO55" s="308">
        <v>-29.2</v>
      </c>
      <c r="AP55" s="309">
        <v>51264</v>
      </c>
      <c r="AQ55" s="310">
        <v>8.1999999999999993</v>
      </c>
      <c r="AR55" s="311">
        <v>-37.4</v>
      </c>
    </row>
    <row r="56" spans="1:44" ht="13.2" x14ac:dyDescent="0.2">
      <c r="A56" s="241"/>
      <c r="AK56" s="312"/>
      <c r="AL56" s="313" t="s">
        <v>447</v>
      </c>
      <c r="AM56" s="314">
        <v>428192</v>
      </c>
      <c r="AN56" s="315">
        <v>16406</v>
      </c>
      <c r="AO56" s="316">
        <v>-15.4</v>
      </c>
      <c r="AP56" s="317">
        <v>26040</v>
      </c>
      <c r="AQ56" s="318">
        <v>4.5</v>
      </c>
      <c r="AR56" s="319">
        <v>-19.899999999999999</v>
      </c>
    </row>
    <row r="57" spans="1:44" ht="13.2" x14ac:dyDescent="0.2">
      <c r="A57" s="241"/>
      <c r="AK57" s="297" t="s">
        <v>450</v>
      </c>
      <c r="AL57" s="298"/>
      <c r="AM57" s="306">
        <v>814051</v>
      </c>
      <c r="AN57" s="307">
        <v>31278</v>
      </c>
      <c r="AO57" s="308">
        <v>-9.3000000000000007</v>
      </c>
      <c r="AP57" s="309">
        <v>52068</v>
      </c>
      <c r="AQ57" s="310">
        <v>1.6</v>
      </c>
      <c r="AR57" s="311">
        <v>-10.9</v>
      </c>
    </row>
    <row r="58" spans="1:44" ht="13.2" x14ac:dyDescent="0.2">
      <c r="A58" s="241"/>
      <c r="AK58" s="312"/>
      <c r="AL58" s="313" t="s">
        <v>447</v>
      </c>
      <c r="AM58" s="314">
        <v>394078</v>
      </c>
      <c r="AN58" s="315">
        <v>15142</v>
      </c>
      <c r="AO58" s="316">
        <v>-7.7</v>
      </c>
      <c r="AP58" s="317">
        <v>26936</v>
      </c>
      <c r="AQ58" s="318">
        <v>3.4</v>
      </c>
      <c r="AR58" s="319">
        <v>-11.1</v>
      </c>
    </row>
    <row r="59" spans="1:44" ht="13.2" x14ac:dyDescent="0.2">
      <c r="A59" s="241"/>
      <c r="AK59" s="297" t="s">
        <v>451</v>
      </c>
      <c r="AL59" s="298"/>
      <c r="AM59" s="306">
        <v>735000</v>
      </c>
      <c r="AN59" s="307">
        <v>28163</v>
      </c>
      <c r="AO59" s="308">
        <v>-10</v>
      </c>
      <c r="AP59" s="309">
        <v>47161</v>
      </c>
      <c r="AQ59" s="310">
        <v>-9.4</v>
      </c>
      <c r="AR59" s="311">
        <v>-0.6</v>
      </c>
    </row>
    <row r="60" spans="1:44" ht="13.2" x14ac:dyDescent="0.2">
      <c r="A60" s="241"/>
      <c r="AK60" s="312"/>
      <c r="AL60" s="313" t="s">
        <v>447</v>
      </c>
      <c r="AM60" s="314">
        <v>451528</v>
      </c>
      <c r="AN60" s="315">
        <v>17301</v>
      </c>
      <c r="AO60" s="316">
        <v>14.3</v>
      </c>
      <c r="AP60" s="317">
        <v>24595</v>
      </c>
      <c r="AQ60" s="318">
        <v>-8.6999999999999993</v>
      </c>
      <c r="AR60" s="319">
        <v>23</v>
      </c>
    </row>
    <row r="61" spans="1:44" ht="13.2" x14ac:dyDescent="0.2">
      <c r="A61" s="241"/>
      <c r="AK61" s="297" t="s">
        <v>452</v>
      </c>
      <c r="AL61" s="320"/>
      <c r="AM61" s="306">
        <v>968617</v>
      </c>
      <c r="AN61" s="307">
        <v>37154</v>
      </c>
      <c r="AO61" s="308">
        <v>3.9</v>
      </c>
      <c r="AP61" s="309">
        <v>50014</v>
      </c>
      <c r="AQ61" s="321">
        <v>0.1</v>
      </c>
      <c r="AR61" s="311">
        <v>3.8</v>
      </c>
    </row>
    <row r="62" spans="1:44" ht="13.2" x14ac:dyDescent="0.2">
      <c r="A62" s="241"/>
      <c r="AK62" s="312"/>
      <c r="AL62" s="313" t="s">
        <v>447</v>
      </c>
      <c r="AM62" s="314">
        <v>437865</v>
      </c>
      <c r="AN62" s="315">
        <v>16794</v>
      </c>
      <c r="AO62" s="316">
        <v>5.0999999999999996</v>
      </c>
      <c r="AP62" s="317">
        <v>25468</v>
      </c>
      <c r="AQ62" s="318">
        <v>-0.2</v>
      </c>
      <c r="AR62" s="319">
        <v>5.3</v>
      </c>
    </row>
    <row r="63" spans="1:44" ht="13.2" x14ac:dyDescent="0.2">
      <c r="A63" s="241"/>
    </row>
    <row r="64" spans="1:44" ht="13.2" x14ac:dyDescent="0.2">
      <c r="A64" s="241"/>
    </row>
    <row r="65" spans="1:46" ht="13.2" x14ac:dyDescent="0.2">
      <c r="A65" s="241"/>
    </row>
    <row r="66" spans="1:46" ht="13.2" x14ac:dyDescent="0.2">
      <c r="A66" s="322"/>
      <c r="B66" s="293"/>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323"/>
    </row>
    <row r="67" spans="1:46" ht="13.5" hidden="1" customHeight="1" x14ac:dyDescent="0.2">
      <c r="AS67" s="237"/>
      <c r="AT67" s="237"/>
    </row>
    <row r="70" spans="1:46" ht="13.2" hidden="1" x14ac:dyDescent="0.2"/>
    <row r="71" spans="1:46" ht="13.2" hidden="1" x14ac:dyDescent="0.2"/>
    <row r="72" spans="1:46" ht="13.2" hidden="1" x14ac:dyDescent="0.2"/>
    <row r="73" spans="1:46" ht="13.2" hidden="1" x14ac:dyDescent="0.2"/>
  </sheetData>
  <sheetProtection algorithmName="SHA-512" hashValue="ubbc64CTL4FVUuMvV+M59N0z5Nce1accGG1D9XUgcZ4Xy9KEPQ5e+/0PLYmMF5FKrE05S2bsVInvuY9tVnY6VA==" saltValue="DTwBKif50P294uZX5df4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36" customWidth="1"/>
    <col min="126" max="16384" width="9" style="235" hidden="1"/>
  </cols>
  <sheetData>
    <row r="1" spans="2:125" ht="13.5" customHeight="1" x14ac:dyDescent="0.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2:125" ht="13.2" x14ac:dyDescent="0.2">
      <c r="B2" s="235"/>
      <c r="DG2" s="235"/>
    </row>
    <row r="3" spans="2:125" ht="13.2" x14ac:dyDescent="0.2">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H3" s="235"/>
      <c r="DI3" s="235"/>
      <c r="DJ3" s="235"/>
      <c r="DK3" s="235"/>
      <c r="DL3" s="235"/>
      <c r="DM3" s="235"/>
      <c r="DN3" s="235"/>
      <c r="DO3" s="235"/>
      <c r="DP3" s="235"/>
      <c r="DQ3" s="235"/>
      <c r="DR3" s="235"/>
      <c r="DS3" s="235"/>
      <c r="DT3" s="235"/>
      <c r="DU3" s="235"/>
    </row>
    <row r="4" spans="2:125" ht="13.2" x14ac:dyDescent="0.2"/>
    <row r="5" spans="2:125" ht="13.2" x14ac:dyDescent="0.2"/>
    <row r="6" spans="2:125" ht="13.2" x14ac:dyDescent="0.2"/>
    <row r="7" spans="2:125" ht="13.2" x14ac:dyDescent="0.2"/>
    <row r="8" spans="2:125" ht="13.2" x14ac:dyDescent="0.2"/>
    <row r="9" spans="2:125" ht="13.2" x14ac:dyDescent="0.2">
      <c r="DU9" s="23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35"/>
    </row>
    <row r="18" spans="125:125" ht="13.2" x14ac:dyDescent="0.2"/>
    <row r="19" spans="125:125" ht="13.2" x14ac:dyDescent="0.2"/>
    <row r="20" spans="125:125" ht="13.2" x14ac:dyDescent="0.2">
      <c r="DU20" s="235"/>
    </row>
    <row r="21" spans="125:125" ht="13.2" x14ac:dyDescent="0.2">
      <c r="DU21" s="23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35"/>
    </row>
    <row r="29" spans="125:125" ht="13.2" x14ac:dyDescent="0.2"/>
    <row r="30" spans="125:125" ht="13.2" x14ac:dyDescent="0.2"/>
    <row r="31" spans="125:125" ht="13.2" x14ac:dyDescent="0.2"/>
    <row r="32" spans="125:125" ht="13.2" x14ac:dyDescent="0.2"/>
    <row r="33" spans="2:125" ht="13.2" x14ac:dyDescent="0.2">
      <c r="B33" s="235"/>
      <c r="G33" s="235"/>
      <c r="I33" s="235"/>
    </row>
    <row r="34" spans="2:125" ht="13.2" x14ac:dyDescent="0.2">
      <c r="C34" s="235"/>
      <c r="P34" s="235"/>
      <c r="DE34" s="235"/>
      <c r="DH34" s="235"/>
    </row>
    <row r="35" spans="2:125" ht="13.2" x14ac:dyDescent="0.2">
      <c r="D35" s="235"/>
      <c r="E35" s="235"/>
      <c r="DG35" s="235"/>
      <c r="DJ35" s="235"/>
      <c r="DP35" s="235"/>
      <c r="DQ35" s="235"/>
      <c r="DR35" s="235"/>
      <c r="DS35" s="235"/>
      <c r="DT35" s="235"/>
      <c r="DU35" s="235"/>
    </row>
    <row r="36" spans="2:125" ht="13.2" x14ac:dyDescent="0.2">
      <c r="F36" s="235"/>
      <c r="H36" s="235"/>
      <c r="J36" s="235"/>
      <c r="K36" s="235"/>
      <c r="L36" s="235"/>
      <c r="M36" s="235"/>
      <c r="N36" s="235"/>
      <c r="O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5"/>
      <c r="BQ36" s="235"/>
      <c r="BR36" s="235"/>
      <c r="BS36" s="235"/>
      <c r="BT36" s="235"/>
      <c r="BU36" s="235"/>
      <c r="BV36" s="235"/>
      <c r="BW36" s="235"/>
      <c r="BX36" s="235"/>
      <c r="BY36" s="235"/>
      <c r="BZ36" s="235"/>
      <c r="CA36" s="235"/>
      <c r="CB36" s="235"/>
      <c r="CC36" s="235"/>
      <c r="CD36" s="235"/>
      <c r="CE36" s="235"/>
      <c r="CF36" s="235"/>
      <c r="CG36" s="235"/>
      <c r="CH36" s="235"/>
      <c r="CI36" s="235"/>
      <c r="CJ36" s="235"/>
      <c r="CK36" s="235"/>
      <c r="CL36" s="235"/>
      <c r="CM36" s="235"/>
      <c r="CN36" s="235"/>
      <c r="CO36" s="235"/>
      <c r="CP36" s="235"/>
      <c r="CQ36" s="235"/>
      <c r="CR36" s="235"/>
      <c r="CS36" s="235"/>
      <c r="CT36" s="235"/>
      <c r="CU36" s="235"/>
      <c r="CV36" s="235"/>
      <c r="CW36" s="235"/>
      <c r="CX36" s="235"/>
      <c r="CY36" s="235"/>
      <c r="CZ36" s="235"/>
      <c r="DA36" s="235"/>
      <c r="DB36" s="235"/>
      <c r="DC36" s="235"/>
      <c r="DD36" s="235"/>
      <c r="DF36" s="235"/>
      <c r="DI36" s="235"/>
      <c r="DK36" s="235"/>
      <c r="DL36" s="235"/>
      <c r="DM36" s="235"/>
      <c r="DN36" s="235"/>
      <c r="DO36" s="235"/>
      <c r="DP36" s="235"/>
      <c r="DQ36" s="235"/>
      <c r="DR36" s="235"/>
      <c r="DS36" s="235"/>
      <c r="DT36" s="235"/>
      <c r="DU36" s="235"/>
    </row>
    <row r="37" spans="2:125" ht="13.2" x14ac:dyDescent="0.2">
      <c r="DU37" s="235"/>
    </row>
    <row r="38" spans="2:125" ht="13.2" x14ac:dyDescent="0.2">
      <c r="DT38" s="235"/>
      <c r="DU38" s="235"/>
    </row>
    <row r="39" spans="2:125" ht="13.2" x14ac:dyDescent="0.2"/>
    <row r="40" spans="2:125" ht="13.2" x14ac:dyDescent="0.2">
      <c r="DH40" s="235"/>
    </row>
    <row r="41" spans="2:125" ht="13.2" x14ac:dyDescent="0.2">
      <c r="DE41" s="235"/>
    </row>
    <row r="42" spans="2:125" ht="13.2" x14ac:dyDescent="0.2">
      <c r="DG42" s="235"/>
      <c r="DJ42" s="235"/>
    </row>
    <row r="43" spans="2:125" ht="13.2" x14ac:dyDescent="0.2">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5"/>
      <c r="BQ43" s="235"/>
      <c r="BR43" s="235"/>
      <c r="BS43" s="235"/>
      <c r="BT43" s="235"/>
      <c r="BU43" s="235"/>
      <c r="BV43" s="235"/>
      <c r="BW43" s="235"/>
      <c r="BX43" s="235"/>
      <c r="BY43" s="235"/>
      <c r="BZ43" s="235"/>
      <c r="CA43" s="235"/>
      <c r="CB43" s="235"/>
      <c r="CC43" s="235"/>
      <c r="CD43" s="235"/>
      <c r="CE43" s="235"/>
      <c r="CF43" s="235"/>
      <c r="CG43" s="235"/>
      <c r="CH43" s="235"/>
      <c r="CI43" s="235"/>
      <c r="CJ43" s="235"/>
      <c r="CK43" s="235"/>
      <c r="CL43" s="235"/>
      <c r="CM43" s="235"/>
      <c r="CN43" s="235"/>
      <c r="CO43" s="235"/>
      <c r="CP43" s="235"/>
      <c r="CQ43" s="235"/>
      <c r="CR43" s="235"/>
      <c r="CS43" s="235"/>
      <c r="CT43" s="235"/>
      <c r="CU43" s="235"/>
      <c r="CV43" s="235"/>
      <c r="CW43" s="235"/>
      <c r="CX43" s="235"/>
      <c r="CY43" s="235"/>
      <c r="CZ43" s="235"/>
      <c r="DA43" s="235"/>
      <c r="DB43" s="235"/>
      <c r="DC43" s="235"/>
      <c r="DD43" s="235"/>
      <c r="DF43" s="235"/>
      <c r="DI43" s="235"/>
      <c r="DK43" s="235"/>
      <c r="DL43" s="235"/>
      <c r="DM43" s="235"/>
      <c r="DN43" s="235"/>
      <c r="DO43" s="235"/>
      <c r="DP43" s="235"/>
      <c r="DQ43" s="235"/>
      <c r="DR43" s="235"/>
      <c r="DS43" s="235"/>
      <c r="DT43" s="235"/>
      <c r="DU43" s="235"/>
    </row>
    <row r="44" spans="2:125" ht="13.2" x14ac:dyDescent="0.2">
      <c r="DU44" s="235"/>
    </row>
    <row r="45" spans="2:125" ht="13.2" x14ac:dyDescent="0.2"/>
    <row r="46" spans="2:125" ht="13.2" x14ac:dyDescent="0.2"/>
    <row r="47" spans="2:125" ht="13.2" x14ac:dyDescent="0.2"/>
    <row r="48" spans="2:125" ht="13.2" x14ac:dyDescent="0.2">
      <c r="DT48" s="235"/>
      <c r="DU48" s="235"/>
    </row>
    <row r="49" spans="120:125" ht="13.2" x14ac:dyDescent="0.2">
      <c r="DU49" s="235"/>
    </row>
    <row r="50" spans="120:125" ht="13.2" x14ac:dyDescent="0.2">
      <c r="DU50" s="235"/>
    </row>
    <row r="51" spans="120:125" ht="13.2" x14ac:dyDescent="0.2">
      <c r="DP51" s="235"/>
      <c r="DQ51" s="235"/>
      <c r="DR51" s="235"/>
      <c r="DS51" s="235"/>
      <c r="DT51" s="235"/>
      <c r="DU51" s="235"/>
    </row>
    <row r="52" spans="120:125" ht="13.2" x14ac:dyDescent="0.2"/>
    <row r="53" spans="120:125" ht="13.2" x14ac:dyDescent="0.2"/>
    <row r="54" spans="120:125" ht="13.2" x14ac:dyDescent="0.2">
      <c r="DU54" s="235"/>
    </row>
    <row r="55" spans="120:125" ht="13.2" x14ac:dyDescent="0.2"/>
    <row r="56" spans="120:125" ht="13.2" x14ac:dyDescent="0.2"/>
    <row r="57" spans="120:125" ht="13.2" x14ac:dyDescent="0.2"/>
    <row r="58" spans="120:125" ht="13.2" x14ac:dyDescent="0.2">
      <c r="DU58" s="235"/>
    </row>
    <row r="59" spans="120:125" ht="13.2" x14ac:dyDescent="0.2"/>
    <row r="60" spans="120:125" ht="13.2" x14ac:dyDescent="0.2"/>
    <row r="61" spans="120:125" ht="13.2" x14ac:dyDescent="0.2"/>
    <row r="62" spans="120:125" ht="13.2" x14ac:dyDescent="0.2"/>
    <row r="63" spans="120:125" ht="13.2" x14ac:dyDescent="0.2">
      <c r="DU63" s="235"/>
    </row>
    <row r="64" spans="120:125" ht="13.2" x14ac:dyDescent="0.2">
      <c r="DT64" s="235"/>
      <c r="DU64" s="235"/>
    </row>
    <row r="65" spans="123:125" ht="13.2" x14ac:dyDescent="0.2"/>
    <row r="66" spans="123:125" ht="13.2" x14ac:dyDescent="0.2"/>
    <row r="67" spans="123:125" ht="13.2" x14ac:dyDescent="0.2"/>
    <row r="68" spans="123:125" ht="13.2" x14ac:dyDescent="0.2"/>
    <row r="69" spans="123:125" ht="13.2" x14ac:dyDescent="0.2">
      <c r="DS69" s="235"/>
      <c r="DT69" s="235"/>
      <c r="DU69" s="23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35"/>
    </row>
    <row r="83" spans="116:125" ht="13.2" x14ac:dyDescent="0.2">
      <c r="DM83" s="235"/>
      <c r="DN83" s="235"/>
      <c r="DO83" s="235"/>
      <c r="DP83" s="235"/>
      <c r="DQ83" s="235"/>
      <c r="DR83" s="235"/>
      <c r="DS83" s="235"/>
      <c r="DT83" s="235"/>
      <c r="DU83" s="235"/>
    </row>
    <row r="84" spans="116:125" ht="13.2" x14ac:dyDescent="0.2"/>
    <row r="85" spans="116:125" ht="13.2" x14ac:dyDescent="0.2"/>
    <row r="86" spans="116:125" ht="13.2" x14ac:dyDescent="0.2"/>
    <row r="87" spans="116:125" ht="13.2" x14ac:dyDescent="0.2"/>
    <row r="88" spans="116:125" ht="13.2" x14ac:dyDescent="0.2">
      <c r="DU88" s="23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35"/>
      <c r="DT94" s="235"/>
      <c r="DU94" s="235"/>
    </row>
    <row r="95" spans="116:125" ht="13.5" customHeight="1" x14ac:dyDescent="0.2">
      <c r="DU95" s="23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35"/>
    </row>
    <row r="102" spans="124:125" ht="13.5" customHeight="1" x14ac:dyDescent="0.2"/>
    <row r="103" spans="124:125" ht="13.5" customHeight="1" x14ac:dyDescent="0.2"/>
    <row r="104" spans="124:125" ht="13.5" customHeight="1" x14ac:dyDescent="0.2">
      <c r="DT104" s="235"/>
      <c r="DU104" s="23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35" t="s">
        <v>454</v>
      </c>
    </row>
    <row r="121" spans="125:125" ht="13.5" hidden="1" customHeight="1" x14ac:dyDescent="0.2">
      <c r="DU121" s="235"/>
    </row>
  </sheetData>
  <sheetProtection algorithmName="SHA-512" hashValue="MxQa8mfZ+TmMJUL5Bx8u6xv4me8vSzwZOVPAr06jBawwd5LmnMByIbz0ZgIOZxLx9AQhPf0yPVzzTV8pE8P6sw==" saltValue="RShMswc4BWaFbJp8qSRTN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36" customWidth="1"/>
    <col min="126" max="142" width="0" style="235" hidden="1" customWidth="1"/>
    <col min="143" max="16384" width="9" style="235" hidden="1"/>
  </cols>
  <sheetData>
    <row r="1" spans="1:125" ht="13.5" customHeigh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c r="CS1" s="235"/>
      <c r="CT1" s="235"/>
      <c r="CU1" s="235"/>
      <c r="CV1" s="235"/>
      <c r="CW1" s="235"/>
      <c r="CX1" s="235"/>
      <c r="CY1" s="235"/>
      <c r="CZ1" s="235"/>
      <c r="DA1" s="235"/>
      <c r="DB1" s="235"/>
      <c r="DC1" s="235"/>
      <c r="DD1" s="235"/>
      <c r="DE1" s="235"/>
      <c r="DF1" s="235"/>
      <c r="DG1" s="235"/>
      <c r="DH1" s="235"/>
      <c r="DI1" s="235"/>
      <c r="DJ1" s="235"/>
      <c r="DK1" s="235"/>
      <c r="DL1" s="235"/>
      <c r="DM1" s="235"/>
      <c r="DN1" s="235"/>
      <c r="DO1" s="235"/>
      <c r="DP1" s="235"/>
      <c r="DQ1" s="235"/>
      <c r="DR1" s="235"/>
      <c r="DS1" s="235"/>
      <c r="DT1" s="235"/>
      <c r="DU1" s="235"/>
    </row>
    <row r="2" spans="1:125" ht="13.2" x14ac:dyDescent="0.2">
      <c r="B2" s="235"/>
      <c r="T2" s="235"/>
    </row>
    <row r="3" spans="1:125" ht="13.2" x14ac:dyDescent="0.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c r="CS3" s="235"/>
      <c r="CT3" s="235"/>
      <c r="CU3" s="235"/>
      <c r="CV3" s="235"/>
      <c r="CW3" s="235"/>
      <c r="CX3" s="235"/>
      <c r="CY3" s="235"/>
      <c r="CZ3" s="235"/>
      <c r="DA3" s="235"/>
      <c r="DB3" s="235"/>
      <c r="DC3" s="235"/>
      <c r="DD3" s="235"/>
      <c r="DE3" s="235"/>
      <c r="DF3" s="235"/>
      <c r="DG3" s="235"/>
      <c r="DH3" s="235"/>
      <c r="DI3" s="235"/>
      <c r="DJ3" s="235"/>
      <c r="DK3" s="235"/>
      <c r="DL3" s="235"/>
      <c r="DM3" s="235"/>
      <c r="DN3" s="235"/>
      <c r="DO3" s="235"/>
      <c r="DP3" s="235"/>
      <c r="DQ3" s="235"/>
      <c r="DR3" s="235"/>
      <c r="DS3" s="235"/>
      <c r="DT3" s="235"/>
      <c r="DU3" s="23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35"/>
      <c r="G33" s="235"/>
      <c r="I33" s="235"/>
    </row>
    <row r="34" spans="2:125" ht="13.2" x14ac:dyDescent="0.2">
      <c r="C34" s="235"/>
      <c r="P34" s="235"/>
      <c r="R34" s="235"/>
      <c r="U34" s="235"/>
    </row>
    <row r="35" spans="2:125" ht="13.2" x14ac:dyDescent="0.2">
      <c r="D35" s="235"/>
      <c r="E35" s="235"/>
      <c r="T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c r="BW35" s="235"/>
      <c r="BX35" s="235"/>
      <c r="BY35" s="235"/>
      <c r="BZ35" s="235"/>
      <c r="CA35" s="235"/>
      <c r="CB35" s="235"/>
      <c r="CC35" s="235"/>
      <c r="CD35" s="235"/>
      <c r="CE35" s="235"/>
      <c r="CF35" s="235"/>
      <c r="CG35" s="235"/>
      <c r="CH35" s="235"/>
      <c r="CI35" s="235"/>
      <c r="CJ35" s="235"/>
      <c r="CK35" s="235"/>
      <c r="CL35" s="235"/>
      <c r="CM35" s="235"/>
      <c r="CN35" s="235"/>
      <c r="CO35" s="235"/>
      <c r="CP35" s="235"/>
      <c r="CQ35" s="235"/>
      <c r="CR35" s="235"/>
      <c r="CS35" s="235"/>
      <c r="CT35" s="235"/>
      <c r="CU35" s="235"/>
      <c r="CV35" s="235"/>
      <c r="CW35" s="235"/>
      <c r="CX35" s="235"/>
      <c r="CY35" s="235"/>
      <c r="CZ35" s="235"/>
      <c r="DA35" s="235"/>
      <c r="DB35" s="235"/>
      <c r="DC35" s="235"/>
      <c r="DD35" s="235"/>
      <c r="DE35" s="235"/>
      <c r="DF35" s="235"/>
      <c r="DG35" s="235"/>
      <c r="DH35" s="235"/>
      <c r="DI35" s="235"/>
      <c r="DJ35" s="235"/>
      <c r="DK35" s="235"/>
      <c r="DL35" s="235"/>
      <c r="DM35" s="235"/>
      <c r="DN35" s="235"/>
      <c r="DO35" s="235"/>
      <c r="DP35" s="235"/>
      <c r="DQ35" s="235"/>
      <c r="DR35" s="235"/>
      <c r="DS35" s="235"/>
      <c r="DT35" s="235"/>
      <c r="DU35" s="235"/>
    </row>
    <row r="36" spans="2:125" ht="13.2" x14ac:dyDescent="0.2">
      <c r="F36" s="235"/>
      <c r="H36" s="235"/>
      <c r="J36" s="235"/>
      <c r="K36" s="235"/>
      <c r="L36" s="235"/>
      <c r="M36" s="235"/>
      <c r="N36" s="235"/>
      <c r="O36" s="235"/>
      <c r="Q36" s="235"/>
      <c r="S36" s="235"/>
      <c r="V36" s="235"/>
    </row>
    <row r="37" spans="2:125" ht="13.2" x14ac:dyDescent="0.2"/>
    <row r="38" spans="2:125" ht="13.2" x14ac:dyDescent="0.2"/>
    <row r="39" spans="2:125" ht="13.2" x14ac:dyDescent="0.2"/>
    <row r="40" spans="2:125" ht="13.2" x14ac:dyDescent="0.2">
      <c r="U40" s="235"/>
    </row>
    <row r="41" spans="2:125" ht="13.2" x14ac:dyDescent="0.2">
      <c r="R41" s="235"/>
    </row>
    <row r="42" spans="2:125" ht="13.2" x14ac:dyDescent="0.2">
      <c r="T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5"/>
      <c r="CE42" s="235"/>
      <c r="CF42" s="235"/>
      <c r="CG42" s="235"/>
      <c r="CH42" s="235"/>
      <c r="CI42" s="235"/>
      <c r="CJ42" s="235"/>
      <c r="CK42" s="235"/>
      <c r="CL42" s="235"/>
      <c r="CM42" s="235"/>
      <c r="CN42" s="235"/>
      <c r="CO42" s="235"/>
      <c r="CP42" s="235"/>
      <c r="CQ42" s="235"/>
      <c r="CR42" s="235"/>
      <c r="CS42" s="235"/>
      <c r="CT42" s="235"/>
      <c r="CU42" s="235"/>
      <c r="CV42" s="235"/>
      <c r="CW42" s="235"/>
      <c r="CX42" s="235"/>
      <c r="CY42" s="235"/>
      <c r="CZ42" s="235"/>
      <c r="DA42" s="235"/>
      <c r="DB42" s="235"/>
      <c r="DC42" s="235"/>
      <c r="DD42" s="235"/>
      <c r="DE42" s="235"/>
      <c r="DF42" s="235"/>
      <c r="DG42" s="235"/>
      <c r="DH42" s="235"/>
      <c r="DI42" s="235"/>
      <c r="DJ42" s="235"/>
      <c r="DK42" s="235"/>
      <c r="DL42" s="235"/>
      <c r="DM42" s="235"/>
      <c r="DN42" s="235"/>
      <c r="DO42" s="235"/>
      <c r="DP42" s="235"/>
      <c r="DQ42" s="235"/>
      <c r="DR42" s="235"/>
      <c r="DS42" s="235"/>
      <c r="DT42" s="235"/>
      <c r="DU42" s="235"/>
    </row>
    <row r="43" spans="2:125" ht="13.2" x14ac:dyDescent="0.2">
      <c r="Q43" s="235"/>
      <c r="S43" s="235"/>
      <c r="V43" s="23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36" t="s">
        <v>455</v>
      </c>
    </row>
  </sheetData>
  <sheetProtection algorithmName="SHA-512" hashValue="OCJmOU5bjdloKYD+LE/GJeg10TMQlFPc+6FckxymzI3Y2iM1X+KNx2K++H8oQ6euF+CZG67oEJufguM6a9CVmg==" saltValue="EHW1ShZoShhJvdPiLTDEr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456</v>
      </c>
      <c r="G46" s="8" t="s">
        <v>457</v>
      </c>
      <c r="H46" s="8" t="s">
        <v>458</v>
      </c>
      <c r="I46" s="8" t="s">
        <v>459</v>
      </c>
      <c r="J46" s="9" t="s">
        <v>460</v>
      </c>
    </row>
    <row r="47" spans="2:10" ht="57.75" customHeight="1" x14ac:dyDescent="0.2">
      <c r="B47" s="10"/>
      <c r="C47" s="1147" t="s">
        <v>3</v>
      </c>
      <c r="D47" s="1147"/>
      <c r="E47" s="1148"/>
      <c r="F47" s="11">
        <v>32.28</v>
      </c>
      <c r="G47" s="12">
        <v>30.63</v>
      </c>
      <c r="H47" s="12">
        <v>30.13</v>
      </c>
      <c r="I47" s="12">
        <v>27.92</v>
      </c>
      <c r="J47" s="13">
        <v>26.19</v>
      </c>
    </row>
    <row r="48" spans="2:10" ht="57.75" customHeight="1" x14ac:dyDescent="0.2">
      <c r="B48" s="14"/>
      <c r="C48" s="1149" t="s">
        <v>4</v>
      </c>
      <c r="D48" s="1149"/>
      <c r="E48" s="1150"/>
      <c r="F48" s="15">
        <v>4.6500000000000004</v>
      </c>
      <c r="G48" s="16">
        <v>5.0599999999999996</v>
      </c>
      <c r="H48" s="16">
        <v>4.8600000000000003</v>
      </c>
      <c r="I48" s="16">
        <v>6.4</v>
      </c>
      <c r="J48" s="17">
        <v>7.59</v>
      </c>
    </row>
    <row r="49" spans="2:10" ht="57.75" customHeight="1" thickBot="1" x14ac:dyDescent="0.25">
      <c r="B49" s="18"/>
      <c r="C49" s="1151" t="s">
        <v>5</v>
      </c>
      <c r="D49" s="1151"/>
      <c r="E49" s="1152"/>
      <c r="F49" s="19">
        <v>1.1200000000000001</v>
      </c>
      <c r="G49" s="20" t="s">
        <v>461</v>
      </c>
      <c r="H49" s="20" t="s">
        <v>462</v>
      </c>
      <c r="I49" s="20">
        <v>0.76</v>
      </c>
      <c r="J49" s="21">
        <v>1.65</v>
      </c>
    </row>
    <row r="50" spans="2:10" ht="13.2" x14ac:dyDescent="0.2"/>
  </sheetData>
  <sheetProtection algorithmName="SHA-512" hashValue="0eLyxdwzRSMGQ6MajL0XZHGIA1s5RC6E4d7pywpog02t3kOK5xjIXH4A1oNH+7aEJPQY6N6KUIDuo4dCu5D+gw==" saltValue="Z1n+NkMvFXt2gtVfAmod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2023-05-24T01:55:41Z</cp:lastPrinted>
  <dcterms:created xsi:type="dcterms:W3CDTF">2023-02-20T07:42:46Z</dcterms:created>
  <dcterms:modified xsi:type="dcterms:W3CDTF">2023-10-05T01:04:54Z</dcterms:modified>
  <cp:category/>
</cp:coreProperties>
</file>