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簡水\"/>
    </mc:Choice>
  </mc:AlternateContent>
  <xr:revisionPtr revIDLastSave="0" documentId="13_ncr:1_{F75F58A0-32A4-4A7B-A26C-DF09615F6E92}" xr6:coauthVersionLast="47" xr6:coauthVersionMax="47" xr10:uidLastSave="{00000000-0000-0000-0000-000000000000}"/>
  <workbookProtection workbookAlgorithmName="SHA-512" workbookHashValue="JljP3X8MLF99OLgOFEubRFuXk8RNMUAd4lroIdD2i9z/PkpusNvflxfL90wYnkh4ACHLeEu0cBSH5qtldXbhgA==" workbookSaltValue="7Y/c+ABeP3lPvMe7zrPH9w=="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AL8" i="4" s="1"/>
  <c r="Q6" i="5"/>
  <c r="W10" i="4" s="1"/>
  <c r="P6" i="5"/>
  <c r="O6" i="5"/>
  <c r="I10" i="4" s="1"/>
  <c r="N6" i="5"/>
  <c r="M6" i="5"/>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AT10" i="4"/>
  <c r="AL10" i="4"/>
  <c r="P10" i="4"/>
  <c r="B10" i="4"/>
  <c r="BB8" i="4"/>
  <c r="AD8" i="4"/>
  <c r="W8" i="4"/>
  <c r="B6" i="4"/>
</calcChain>
</file>

<file path=xl/sharedStrings.xml><?xml version="1.0" encoding="utf-8"?>
<sst xmlns="http://schemas.openxmlformats.org/spreadsheetml/2006/main" count="233" uniqueCount="116">
  <si>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</si>
  <si>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</si>
  <si>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</si>
  <si>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</si>
  <si>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</si>
  <si>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</si>
  <si>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</si>
  <si>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</si>
  <si>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</si>
  <si>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</si>
  <si>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</si>
  <si>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</si>
  <si>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</si>
  <si>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</si>
  <si>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</si>
  <si>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</si>
  <si>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</si>
  <si>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</si>
  <si>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</si>
  <si>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</si>
  <si>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</si>
  <si>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</si>
  <si>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</si>
  <si>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</si>
  <si>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</si>
  <si>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</si>
  <si>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</si>
  <si>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</si>
  <si>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</si>
  <si>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</si>
  <si>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</si>
  <si>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</si>
  <si>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</si>
  <si>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</si>
  <si>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</si>
  <si>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</si>
  <si>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</si>
  <si>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</si>
  <si>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</si>
  <si>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</si>
  <si>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</si>
  <si>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</si>
  <si>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</si>
  <si>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</si>
  <si>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</si>
  <si>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</si>
  <si>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</si>
  <si>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</si>
  <si>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</si>
  <si>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</si>
  <si>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</si>
  <si>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</si>
  <si>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</si>
  <si>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</si>
  <si>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</si>
  <si>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</si>
  <si>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</si>
  <si>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</si>
  <si>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</si>
  <si>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</si>
  <si>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</si>
  <si>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</si>
  <si>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</si>
  <si>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</si>
  <si>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</si>
  <si>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</si>
  <si>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</si>
  <si>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</si>
  <si>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</si>
  <si>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</si>
  <si>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</si>
  <si>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</si>
  <si>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</si>
  <si>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</si>
  <si>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</si>
  <si>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</si>
  <si>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</si>
  <si>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</si>
  <si>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</si>
  <si>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</si>
  <si>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</si>
  <si>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</si>
  <si>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</si>
  <si>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</si>
  <si>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</si>
  <si>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</si>
  <si>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</si>
  <si>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</si>
  <si>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</si>
  <si>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</si>
  <si>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</si>
  <si>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</si>
  <si>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</si>
  <si>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</si>
  <si>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</si>
  <si>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日之影町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</si>
  <si>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</si>
  <si>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</si>
  <si>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</si>
  <si>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</si>
  <si>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</si>
  <si>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</si>
  <si>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</si>
  <si>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</si>
  <si>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</si>
  <si>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</si>
  <si>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</si>
  <si>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</si>
  <si>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</si>
  <si>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</si>
  <si>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</si>
  <si>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</si>
  <si>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</si>
  <si>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人口減少や高齢化に伴う料金収入の減少や施設の老朽化による更新費用等の増加が考えられ、それに伴う一般会計からの繰入金や新たな起債の増加が懸念される。
　また、既設設備等の維持修繕に追われる状況の中、管路や設備の更新費用をしっかり捻出していくことも本町の課題である。
　水道事業経営を続けていくことは困難であることが予想されるが、施設の状態や経営状況を見定めながら、将来的には適正な水準に水道料金を設定した上で、計画的な更新を行っていく事業運営が必要と思われる。</t>
    <rPh sb="29" eb="31">
      <t>コウシン</t>
    </rPh>
    <rPh sb="46" eb="47">
      <t>トモナ</t>
    </rPh>
    <rPh sb="85" eb="87">
      <t>イジ</t>
    </rPh>
    <rPh sb="167" eb="169">
      <t>ジョウタイ</t>
    </rPh>
    <rPh sb="190" eb="192">
      <t>スイジュン</t>
    </rPh>
    <rPh sb="193" eb="195">
      <t>スイドウ</t>
    </rPh>
    <rPh sb="202" eb="203">
      <t>ウエ</t>
    </rPh>
    <rPh sb="222" eb="224">
      <t>ヒツヨウ</t>
    </rPh>
    <rPh sb="225" eb="226">
      <t>オモ</t>
    </rPh>
    <phoneticPr fontId="4"/>
  </si>
  <si>
    <r>
      <t>　収益的収支比率は、１００％を下回る状態が続いており、依然として繰入金に頼る経営状況となっている。今後も経費削減等に努めながら、より有効な経営改善を目指していく。
　企業債残高対給水収益比率は、平均を下回ってはいるものの、起債発行により高い比率となっている。
　料金回収率は、平均を上回ってはいるものの前年度に比べ低下している。引き続き料金回収に力を入れ、回収率の向上に努めていく。
　</t>
    </r>
    <r>
      <rPr>
        <sz val="11"/>
        <rFont val="ＭＳ ゴシック"/>
        <family val="3"/>
        <charset val="128"/>
      </rPr>
      <t>給水原価については、前年度に比べて低下したものの、施設の老朽化による維持管理費の増加や、それに伴う起債償還金の高額化が見込まれることから、効率的な投資計画を立てる必要がある。</t>
    </r>
    <r>
      <rPr>
        <sz val="11"/>
        <color theme="1"/>
        <rFont val="ＭＳ ゴシック"/>
        <family val="3"/>
        <charset val="128"/>
      </rPr>
      <t xml:space="preserve">
　施設利用率については、今年度は上昇したものの、小規模水道事業体であることや過疎化等による利用率の低下は今後の課題である。
　なお、給水原価・施設利用率・有収率については、推計にて算出していた地区の配水量が、機器の整備により実数となったところ総配水量が増加したため前年度と比較して大きく増減している。</t>
    </r>
    <rPh sb="27" eb="29">
      <t>イゼン</t>
    </rPh>
    <rPh sb="40" eb="42">
      <t>ジョウキョウ</t>
    </rPh>
    <rPh sb="178" eb="181">
      <t>カイシュウリツ</t>
    </rPh>
    <rPh sb="182" eb="184">
      <t>コウジョウ</t>
    </rPh>
    <rPh sb="185" eb="186">
      <t>ツト</t>
    </rPh>
    <rPh sb="203" eb="206">
      <t>ゼンネンド</t>
    </rPh>
    <rPh sb="207" eb="208">
      <t>クラ</t>
    </rPh>
    <rPh sb="210" eb="212">
      <t>テイカ</t>
    </rPh>
    <rPh sb="240" eb="241">
      <t>トモナ</t>
    </rPh>
    <rPh sb="293" eb="296">
      <t>コンネンド</t>
    </rPh>
    <rPh sb="297" eb="299">
      <t>ジョウショウ</t>
    </rPh>
    <rPh sb="322" eb="323">
      <t>トウ</t>
    </rPh>
    <rPh sb="333" eb="335">
      <t>コンゴ</t>
    </rPh>
    <rPh sb="336" eb="338">
      <t>カダイ</t>
    </rPh>
    <phoneticPr fontId="4"/>
  </si>
  <si>
    <t>　浄水施設は、更新やメンテナンスを併せて維持管理しており、現状ではほぼ問題はなく施設の運転ができている。
　管路更新については、道路改良工事や漏水修理等に併せて修繕等を行いながら管路の維持を行っているが、布設替等の大規模な管路更新については行っていないため０となっている。
　設備更新とも併せながら耐用年数の状況等を把握したうえで更新計画を策定し、有効な補助事業等を活用しながら、緊急性・必要性の高い箇所から更新を行うことが必要である。</t>
    <rPh sb="29" eb="31">
      <t>ゲンジョウ</t>
    </rPh>
    <rPh sb="40" eb="42">
      <t>シセツ</t>
    </rPh>
    <rPh sb="43" eb="45">
      <t>ウンテン</t>
    </rPh>
    <rPh sb="148" eb="150">
      <t>タイヨウ</t>
    </rPh>
    <rPh sb="150" eb="152">
      <t>ネンスウ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</si>
</sst>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49-4796-B18F-0F031396941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8C49-4796-B18F-0F031396941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42.25</c:v>
                </c:pt>
                <c:pt idx="1">
                  <c:v>41.42</c:v>
                </c:pt>
                <c:pt idx="2">
                  <c:v>40.49</c:v>
                </c:pt>
                <c:pt idx="3">
                  <c:v>39.340000000000003</c:v>
                </c:pt>
                <c:pt idx="4">
                  <c:v>64.17</c:v>
                </c:pt>
              </c:numCache>
            </c:numRef>
          </c:val>
          <c:extLst>
            <c:ext xmlns:c16="http://schemas.microsoft.com/office/drawing/2014/chart" uri="{C3380CC4-5D6E-409C-BE32-E72D297353CC}">
              <c16:uniqueId val="{00000000-478A-45B3-81E3-E678DC4064D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478A-45B3-81E3-E678DC4064D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c:v>
                </c:pt>
                <c:pt idx="1">
                  <c:v>90</c:v>
                </c:pt>
                <c:pt idx="2">
                  <c:v>90</c:v>
                </c:pt>
                <c:pt idx="3">
                  <c:v>90</c:v>
                </c:pt>
                <c:pt idx="4">
                  <c:v>75.88</c:v>
                </c:pt>
              </c:numCache>
            </c:numRef>
          </c:val>
          <c:extLst>
            <c:ext xmlns:c16="http://schemas.microsoft.com/office/drawing/2014/chart" uri="{C3380CC4-5D6E-409C-BE32-E72D297353CC}">
              <c16:uniqueId val="{00000000-81A9-42FC-8315-95015780BBA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81A9-42FC-8315-95015780BBA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90.42</c:v>
                </c:pt>
                <c:pt idx="1">
                  <c:v>86.9</c:v>
                </c:pt>
                <c:pt idx="2">
                  <c:v>88.53</c:v>
                </c:pt>
                <c:pt idx="3">
                  <c:v>92.11</c:v>
                </c:pt>
                <c:pt idx="4">
                  <c:v>92.9</c:v>
                </c:pt>
              </c:numCache>
            </c:numRef>
          </c:val>
          <c:extLst>
            <c:ext xmlns:c16="http://schemas.microsoft.com/office/drawing/2014/chart" uri="{C3380CC4-5D6E-409C-BE32-E72D297353CC}">
              <c16:uniqueId val="{00000000-5B6A-487B-AE33-5D6CD126A1E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5B6A-487B-AE33-5D6CD126A1E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BD-4EB1-8D2E-3EE675BCF87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BD-4EB1-8D2E-3EE675BCF87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37-4D09-9B45-13D9981AAC0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37-4D09-9B45-13D9981AAC0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BA-4230-ACF4-E8D2D6CBC3B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BA-4230-ACF4-E8D2D6CBC3B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9D-403A-8461-81C107D0826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9D-403A-8461-81C107D0826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515.72</c:v>
                </c:pt>
                <c:pt idx="1">
                  <c:v>449.82</c:v>
                </c:pt>
                <c:pt idx="2">
                  <c:v>442.3</c:v>
                </c:pt>
                <c:pt idx="3">
                  <c:v>414.33</c:v>
                </c:pt>
                <c:pt idx="4">
                  <c:v>415.32</c:v>
                </c:pt>
              </c:numCache>
            </c:numRef>
          </c:val>
          <c:extLst>
            <c:ext xmlns:c16="http://schemas.microsoft.com/office/drawing/2014/chart" uri="{C3380CC4-5D6E-409C-BE32-E72D297353CC}">
              <c16:uniqueId val="{00000000-476C-46B7-B4CD-D9019C3BA75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476C-46B7-B4CD-D9019C3BA75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63</c:v>
                </c:pt>
                <c:pt idx="1">
                  <c:v>72.91</c:v>
                </c:pt>
                <c:pt idx="2">
                  <c:v>70.89</c:v>
                </c:pt>
                <c:pt idx="3">
                  <c:v>67.150000000000006</c:v>
                </c:pt>
                <c:pt idx="4">
                  <c:v>63.4</c:v>
                </c:pt>
              </c:numCache>
            </c:numRef>
          </c:val>
          <c:extLst>
            <c:ext xmlns:c16="http://schemas.microsoft.com/office/drawing/2014/chart" uri="{C3380CC4-5D6E-409C-BE32-E72D297353CC}">
              <c16:uniqueId val="{00000000-3EA4-481C-8278-275B8A536B7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3EA4-481C-8278-275B8A536B7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313.45999999999998</c:v>
                </c:pt>
                <c:pt idx="1">
                  <c:v>297.41000000000003</c:v>
                </c:pt>
                <c:pt idx="2">
                  <c:v>295.89999999999998</c:v>
                </c:pt>
                <c:pt idx="3">
                  <c:v>322.60000000000002</c:v>
                </c:pt>
                <c:pt idx="4">
                  <c:v>247.22</c:v>
                </c:pt>
              </c:numCache>
            </c:numRef>
          </c:val>
          <c:extLst>
            <c:ext xmlns:c16="http://schemas.microsoft.com/office/drawing/2014/chart" uri="{C3380CC4-5D6E-409C-BE32-E72D297353CC}">
              <c16:uniqueId val="{00000000-379A-4410-BAA2-93387055D8C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379A-4410-BAA2-93387055D8C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2">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2">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3" t="str">
        <f>データ!H6</f>
        <v>宮崎県　日之影町</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2"/>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4" t="s">
        <v>9</v>
      </c>
      <c r="BM7" s="75"/>
      <c r="BN7" s="75"/>
      <c r="BO7" s="75"/>
      <c r="BP7" s="75"/>
      <c r="BQ7" s="75"/>
      <c r="BR7" s="75"/>
      <c r="BS7" s="75"/>
      <c r="BT7" s="75"/>
      <c r="BU7" s="75"/>
      <c r="BV7" s="75"/>
      <c r="BW7" s="75"/>
      <c r="BX7" s="75"/>
      <c r="BY7" s="76"/>
    </row>
    <row r="8" spans="1:78" ht="18.75" customHeight="1" x14ac:dyDescent="0.2">
      <c r="A8" s="2"/>
      <c r="B8" s="71" t="str">
        <f>データ!$I$6</f>
        <v>法非適用</v>
      </c>
      <c r="C8" s="71"/>
      <c r="D8" s="71"/>
      <c r="E8" s="71"/>
      <c r="F8" s="71"/>
      <c r="G8" s="71"/>
      <c r="H8" s="71"/>
      <c r="I8" s="71" t="str">
        <f>データ!$J$6</f>
        <v>水道事業</v>
      </c>
      <c r="J8" s="71"/>
      <c r="K8" s="71"/>
      <c r="L8" s="71"/>
      <c r="M8" s="71"/>
      <c r="N8" s="71"/>
      <c r="O8" s="71"/>
      <c r="P8" s="71" t="str">
        <f>データ!$K$6</f>
        <v>簡易水道事業</v>
      </c>
      <c r="Q8" s="71"/>
      <c r="R8" s="71"/>
      <c r="S8" s="71"/>
      <c r="T8" s="71"/>
      <c r="U8" s="71"/>
      <c r="V8" s="71"/>
      <c r="W8" s="71" t="str">
        <f>データ!$L$6</f>
        <v>D3</v>
      </c>
      <c r="X8" s="71"/>
      <c r="Y8" s="71"/>
      <c r="Z8" s="71"/>
      <c r="AA8" s="71"/>
      <c r="AB8" s="71"/>
      <c r="AC8" s="71"/>
      <c r="AD8" s="71" t="str">
        <f>データ!$M$6</f>
        <v>非設置</v>
      </c>
      <c r="AE8" s="71"/>
      <c r="AF8" s="71"/>
      <c r="AG8" s="71"/>
      <c r="AH8" s="71"/>
      <c r="AI8" s="71"/>
      <c r="AJ8" s="71"/>
      <c r="AK8" s="2"/>
      <c r="AL8" s="66">
        <f>データ!$R$6</f>
        <v>3726</v>
      </c>
      <c r="AM8" s="66"/>
      <c r="AN8" s="66"/>
      <c r="AO8" s="66"/>
      <c r="AP8" s="66"/>
      <c r="AQ8" s="66"/>
      <c r="AR8" s="66"/>
      <c r="AS8" s="66"/>
      <c r="AT8" s="36">
        <f>データ!$S$6</f>
        <v>277.67</v>
      </c>
      <c r="AU8" s="36"/>
      <c r="AV8" s="36"/>
      <c r="AW8" s="36"/>
      <c r="AX8" s="36"/>
      <c r="AY8" s="36"/>
      <c r="AZ8" s="36"/>
      <c r="BA8" s="36"/>
      <c r="BB8" s="36">
        <f>データ!$T$6</f>
        <v>13.42</v>
      </c>
      <c r="BC8" s="36"/>
      <c r="BD8" s="36"/>
      <c r="BE8" s="36"/>
      <c r="BF8" s="36"/>
      <c r="BG8" s="36"/>
      <c r="BH8" s="36"/>
      <c r="BI8" s="36"/>
      <c r="BJ8" s="3"/>
      <c r="BK8" s="3"/>
      <c r="BL8" s="67" t="s">
        <v>10</v>
      </c>
      <c r="BM8" s="68"/>
      <c r="BN8" s="69" t="s">
        <v>11</v>
      </c>
      <c r="BO8" s="69"/>
      <c r="BP8" s="69"/>
      <c r="BQ8" s="69"/>
      <c r="BR8" s="69"/>
      <c r="BS8" s="69"/>
      <c r="BT8" s="69"/>
      <c r="BU8" s="69"/>
      <c r="BV8" s="69"/>
      <c r="BW8" s="69"/>
      <c r="BX8" s="69"/>
      <c r="BY8" s="70"/>
    </row>
    <row r="9" spans="1:78" ht="18.75" customHeight="1" x14ac:dyDescent="0.2">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2"/>
      <c r="AE9" s="2"/>
      <c r="AF9" s="2"/>
      <c r="AG9" s="2"/>
      <c r="AH9" s="3"/>
      <c r="AI9" s="2"/>
      <c r="AJ9" s="2"/>
      <c r="AK9" s="2"/>
      <c r="AL9" s="52" t="s">
        <v>16</v>
      </c>
      <c r="AM9" s="52"/>
      <c r="AN9" s="52"/>
      <c r="AO9" s="52"/>
      <c r="AP9" s="52"/>
      <c r="AQ9" s="52"/>
      <c r="AR9" s="52"/>
      <c r="AS9" s="52"/>
      <c r="AT9" s="52" t="s">
        <v>17</v>
      </c>
      <c r="AU9" s="52"/>
      <c r="AV9" s="52"/>
      <c r="AW9" s="52"/>
      <c r="AX9" s="52"/>
      <c r="AY9" s="52"/>
      <c r="AZ9" s="52"/>
      <c r="BA9" s="52"/>
      <c r="BB9" s="52" t="s">
        <v>18</v>
      </c>
      <c r="BC9" s="52"/>
      <c r="BD9" s="52"/>
      <c r="BE9" s="52"/>
      <c r="BF9" s="52"/>
      <c r="BG9" s="52"/>
      <c r="BH9" s="52"/>
      <c r="BI9" s="52"/>
      <c r="BJ9" s="3"/>
      <c r="BK9" s="3"/>
      <c r="BL9" s="53" t="s">
        <v>19</v>
      </c>
      <c r="BM9" s="54"/>
      <c r="BN9" s="55" t="s">
        <v>20</v>
      </c>
      <c r="BO9" s="55"/>
      <c r="BP9" s="55"/>
      <c r="BQ9" s="55"/>
      <c r="BR9" s="55"/>
      <c r="BS9" s="55"/>
      <c r="BT9" s="55"/>
      <c r="BU9" s="55"/>
      <c r="BV9" s="55"/>
      <c r="BW9" s="55"/>
      <c r="BX9" s="55"/>
      <c r="BY9" s="56"/>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74</v>
      </c>
      <c r="Q10" s="36"/>
      <c r="R10" s="36"/>
      <c r="S10" s="36"/>
      <c r="T10" s="36"/>
      <c r="U10" s="36"/>
      <c r="V10" s="36"/>
      <c r="W10" s="66">
        <f>データ!$Q$6</f>
        <v>3146</v>
      </c>
      <c r="X10" s="66"/>
      <c r="Y10" s="66"/>
      <c r="Z10" s="66"/>
      <c r="AA10" s="66"/>
      <c r="AB10" s="66"/>
      <c r="AC10" s="66"/>
      <c r="AD10" s="2"/>
      <c r="AE10" s="2"/>
      <c r="AF10" s="2"/>
      <c r="AG10" s="2"/>
      <c r="AH10" s="2"/>
      <c r="AI10" s="2"/>
      <c r="AJ10" s="2"/>
      <c r="AK10" s="2"/>
      <c r="AL10" s="66">
        <f>データ!$U$6</f>
        <v>2696</v>
      </c>
      <c r="AM10" s="66"/>
      <c r="AN10" s="66"/>
      <c r="AO10" s="66"/>
      <c r="AP10" s="66"/>
      <c r="AQ10" s="66"/>
      <c r="AR10" s="66"/>
      <c r="AS10" s="66"/>
      <c r="AT10" s="36">
        <f>データ!$V$6</f>
        <v>0.48</v>
      </c>
      <c r="AU10" s="36"/>
      <c r="AV10" s="36"/>
      <c r="AW10" s="36"/>
      <c r="AX10" s="36"/>
      <c r="AY10" s="36"/>
      <c r="AZ10" s="36"/>
      <c r="BA10" s="36"/>
      <c r="BB10" s="36">
        <f>データ!$W$6</f>
        <v>5616.67</v>
      </c>
      <c r="BC10" s="36"/>
      <c r="BD10" s="36"/>
      <c r="BE10" s="36"/>
      <c r="BF10" s="36"/>
      <c r="BG10" s="36"/>
      <c r="BH10" s="36"/>
      <c r="BI10" s="36"/>
      <c r="BJ10" s="2"/>
      <c r="BK10" s="2"/>
      <c r="BL10" s="57" t="s">
        <v>21</v>
      </c>
      <c r="BM10" s="58"/>
      <c r="BN10" s="59" t="s">
        <v>22</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0" t="s">
        <v>25</v>
      </c>
      <c r="BM14" s="31"/>
      <c r="BN14" s="31"/>
      <c r="BO14" s="31"/>
      <c r="BP14" s="31"/>
      <c r="BQ14" s="31"/>
      <c r="BR14" s="31"/>
      <c r="BS14" s="31"/>
      <c r="BT14" s="31"/>
      <c r="BU14" s="31"/>
      <c r="BV14" s="31"/>
      <c r="BW14" s="31"/>
      <c r="BX14" s="31"/>
      <c r="BY14" s="31"/>
      <c r="BZ14" s="32"/>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114</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3" t="s">
        <v>115</v>
      </c>
      <c r="BM47" s="44"/>
      <c r="BN47" s="44"/>
      <c r="BO47" s="44"/>
      <c r="BP47" s="44"/>
      <c r="BQ47" s="44"/>
      <c r="BR47" s="44"/>
      <c r="BS47" s="44"/>
      <c r="BT47" s="44"/>
      <c r="BU47" s="44"/>
      <c r="BV47" s="44"/>
      <c r="BW47" s="44"/>
      <c r="BX47" s="44"/>
      <c r="BY47" s="44"/>
      <c r="BZ47" s="45"/>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3"/>
      <c r="BM48" s="44"/>
      <c r="BN48" s="44"/>
      <c r="BO48" s="44"/>
      <c r="BP48" s="44"/>
      <c r="BQ48" s="44"/>
      <c r="BR48" s="44"/>
      <c r="BS48" s="44"/>
      <c r="BT48" s="44"/>
      <c r="BU48" s="44"/>
      <c r="BV48" s="44"/>
      <c r="BW48" s="44"/>
      <c r="BX48" s="44"/>
      <c r="BY48" s="44"/>
      <c r="BZ48" s="45"/>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3"/>
      <c r="BM49" s="44"/>
      <c r="BN49" s="44"/>
      <c r="BO49" s="44"/>
      <c r="BP49" s="44"/>
      <c r="BQ49" s="44"/>
      <c r="BR49" s="44"/>
      <c r="BS49" s="44"/>
      <c r="BT49" s="44"/>
      <c r="BU49" s="44"/>
      <c r="BV49" s="44"/>
      <c r="BW49" s="44"/>
      <c r="BX49" s="44"/>
      <c r="BY49" s="44"/>
      <c r="BZ49" s="45"/>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3"/>
      <c r="BM50" s="44"/>
      <c r="BN50" s="44"/>
      <c r="BO50" s="44"/>
      <c r="BP50" s="44"/>
      <c r="BQ50" s="44"/>
      <c r="BR50" s="44"/>
      <c r="BS50" s="44"/>
      <c r="BT50" s="44"/>
      <c r="BU50" s="44"/>
      <c r="BV50" s="44"/>
      <c r="BW50" s="44"/>
      <c r="BX50" s="44"/>
      <c r="BY50" s="44"/>
      <c r="BZ50" s="45"/>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3"/>
      <c r="BM51" s="44"/>
      <c r="BN51" s="44"/>
      <c r="BO51" s="44"/>
      <c r="BP51" s="44"/>
      <c r="BQ51" s="44"/>
      <c r="BR51" s="44"/>
      <c r="BS51" s="44"/>
      <c r="BT51" s="44"/>
      <c r="BU51" s="44"/>
      <c r="BV51" s="44"/>
      <c r="BW51" s="44"/>
      <c r="BX51" s="44"/>
      <c r="BY51" s="44"/>
      <c r="BZ51" s="45"/>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3"/>
      <c r="BM52" s="44"/>
      <c r="BN52" s="44"/>
      <c r="BO52" s="44"/>
      <c r="BP52" s="44"/>
      <c r="BQ52" s="44"/>
      <c r="BR52" s="44"/>
      <c r="BS52" s="44"/>
      <c r="BT52" s="44"/>
      <c r="BU52" s="44"/>
      <c r="BV52" s="44"/>
      <c r="BW52" s="44"/>
      <c r="BX52" s="44"/>
      <c r="BY52" s="44"/>
      <c r="BZ52" s="45"/>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3"/>
      <c r="BM53" s="44"/>
      <c r="BN53" s="44"/>
      <c r="BO53" s="44"/>
      <c r="BP53" s="44"/>
      <c r="BQ53" s="44"/>
      <c r="BR53" s="44"/>
      <c r="BS53" s="44"/>
      <c r="BT53" s="44"/>
      <c r="BU53" s="44"/>
      <c r="BV53" s="44"/>
      <c r="BW53" s="44"/>
      <c r="BX53" s="44"/>
      <c r="BY53" s="44"/>
      <c r="BZ53" s="45"/>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3"/>
      <c r="BM54" s="44"/>
      <c r="BN54" s="44"/>
      <c r="BO54" s="44"/>
      <c r="BP54" s="44"/>
      <c r="BQ54" s="44"/>
      <c r="BR54" s="44"/>
      <c r="BS54" s="44"/>
      <c r="BT54" s="44"/>
      <c r="BU54" s="44"/>
      <c r="BV54" s="44"/>
      <c r="BW54" s="44"/>
      <c r="BX54" s="44"/>
      <c r="BY54" s="44"/>
      <c r="BZ54" s="45"/>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3"/>
      <c r="BM55" s="44"/>
      <c r="BN55" s="44"/>
      <c r="BO55" s="44"/>
      <c r="BP55" s="44"/>
      <c r="BQ55" s="44"/>
      <c r="BR55" s="44"/>
      <c r="BS55" s="44"/>
      <c r="BT55" s="44"/>
      <c r="BU55" s="44"/>
      <c r="BV55" s="44"/>
      <c r="BW55" s="44"/>
      <c r="BX55" s="44"/>
      <c r="BY55" s="44"/>
      <c r="BZ55" s="45"/>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3"/>
      <c r="BM56" s="44"/>
      <c r="BN56" s="44"/>
      <c r="BO56" s="44"/>
      <c r="BP56" s="44"/>
      <c r="BQ56" s="44"/>
      <c r="BR56" s="44"/>
      <c r="BS56" s="44"/>
      <c r="BT56" s="44"/>
      <c r="BU56" s="44"/>
      <c r="BV56" s="44"/>
      <c r="BW56" s="44"/>
      <c r="BX56" s="44"/>
      <c r="BY56" s="44"/>
      <c r="BZ56" s="45"/>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3"/>
      <c r="BM57" s="44"/>
      <c r="BN57" s="44"/>
      <c r="BO57" s="44"/>
      <c r="BP57" s="44"/>
      <c r="BQ57" s="44"/>
      <c r="BR57" s="44"/>
      <c r="BS57" s="44"/>
      <c r="BT57" s="44"/>
      <c r="BU57" s="44"/>
      <c r="BV57" s="44"/>
      <c r="BW57" s="44"/>
      <c r="BX57" s="44"/>
      <c r="BY57" s="44"/>
      <c r="BZ57" s="45"/>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3"/>
      <c r="BM58" s="44"/>
      <c r="BN58" s="44"/>
      <c r="BO58" s="44"/>
      <c r="BP58" s="44"/>
      <c r="BQ58" s="44"/>
      <c r="BR58" s="44"/>
      <c r="BS58" s="44"/>
      <c r="BT58" s="44"/>
      <c r="BU58" s="44"/>
      <c r="BV58" s="44"/>
      <c r="BW58" s="44"/>
      <c r="BX58" s="44"/>
      <c r="BY58" s="44"/>
      <c r="BZ58" s="45"/>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3"/>
      <c r="BM59" s="44"/>
      <c r="BN59" s="44"/>
      <c r="BO59" s="44"/>
      <c r="BP59" s="44"/>
      <c r="BQ59" s="44"/>
      <c r="BR59" s="44"/>
      <c r="BS59" s="44"/>
      <c r="BT59" s="44"/>
      <c r="BU59" s="44"/>
      <c r="BV59" s="44"/>
      <c r="BW59" s="44"/>
      <c r="BX59" s="44"/>
      <c r="BY59" s="44"/>
      <c r="BZ59" s="45"/>
    </row>
    <row r="60" spans="1:78" ht="13.5" customHeight="1" x14ac:dyDescent="0.2">
      <c r="A60" s="2"/>
      <c r="B60" s="49" t="s">
        <v>27</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3"/>
      <c r="BM62" s="44"/>
      <c r="BN62" s="44"/>
      <c r="BO62" s="44"/>
      <c r="BP62" s="44"/>
      <c r="BQ62" s="44"/>
      <c r="BR62" s="44"/>
      <c r="BS62" s="44"/>
      <c r="BT62" s="44"/>
      <c r="BU62" s="44"/>
      <c r="BV62" s="44"/>
      <c r="BW62" s="44"/>
      <c r="BX62" s="44"/>
      <c r="BY62" s="44"/>
      <c r="BZ62" s="45"/>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6"/>
      <c r="BM63" s="47"/>
      <c r="BN63" s="47"/>
      <c r="BO63" s="47"/>
      <c r="BP63" s="47"/>
      <c r="BQ63" s="47"/>
      <c r="BR63" s="47"/>
      <c r="BS63" s="47"/>
      <c r="BT63" s="47"/>
      <c r="BU63" s="47"/>
      <c r="BV63" s="47"/>
      <c r="BW63" s="47"/>
      <c r="BX63" s="47"/>
      <c r="BY63" s="47"/>
      <c r="BZ63" s="48"/>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113</v>
      </c>
      <c r="BM66" s="38"/>
      <c r="BN66" s="38"/>
      <c r="BO66" s="38"/>
      <c r="BP66" s="38"/>
      <c r="BQ66" s="38"/>
      <c r="BR66" s="38"/>
      <c r="BS66" s="38"/>
      <c r="BT66" s="38"/>
      <c r="BU66" s="38"/>
      <c r="BV66" s="38"/>
      <c r="BW66" s="38"/>
      <c r="BX66" s="38"/>
      <c r="BY66" s="38"/>
      <c r="BZ66" s="3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fJs8UQOOxhSPreApbmwqSk8PqnvCui36aLzjQMjhAh/QIWuNZgPJHiNypQomuz6v8BPV2Y+sIK2svUDfMHd6wg==" saltValue="iShVVwaEa1va7EUOZldP5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44</v>
      </c>
      <c r="B3" s="16" t="s">
        <v>45</v>
      </c>
      <c r="C3" s="16" t="s">
        <v>46</v>
      </c>
      <c r="D3" s="16" t="s">
        <v>47</v>
      </c>
      <c r="E3" s="16" t="s">
        <v>48</v>
      </c>
      <c r="F3" s="16" t="s">
        <v>49</v>
      </c>
      <c r="G3" s="16" t="s">
        <v>50</v>
      </c>
      <c r="H3" s="78" t="s">
        <v>51</v>
      </c>
      <c r="I3" s="79"/>
      <c r="J3" s="79"/>
      <c r="K3" s="79"/>
      <c r="L3" s="79"/>
      <c r="M3" s="79"/>
      <c r="N3" s="79"/>
      <c r="O3" s="79"/>
      <c r="P3" s="79"/>
      <c r="Q3" s="79"/>
      <c r="R3" s="79"/>
      <c r="S3" s="79"/>
      <c r="T3" s="79"/>
      <c r="U3" s="79"/>
      <c r="V3" s="79"/>
      <c r="W3" s="80"/>
      <c r="X3" s="84" t="s">
        <v>52</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53</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2">
      <c r="A4" s="15" t="s">
        <v>54</v>
      </c>
      <c r="B4" s="17"/>
      <c r="C4" s="17"/>
      <c r="D4" s="17"/>
      <c r="E4" s="17"/>
      <c r="F4" s="17"/>
      <c r="G4" s="17"/>
      <c r="H4" s="81"/>
      <c r="I4" s="82"/>
      <c r="J4" s="82"/>
      <c r="K4" s="82"/>
      <c r="L4" s="82"/>
      <c r="M4" s="82"/>
      <c r="N4" s="82"/>
      <c r="O4" s="82"/>
      <c r="P4" s="82"/>
      <c r="Q4" s="82"/>
      <c r="R4" s="82"/>
      <c r="S4" s="82"/>
      <c r="T4" s="82"/>
      <c r="U4" s="82"/>
      <c r="V4" s="82"/>
      <c r="W4" s="83"/>
      <c r="X4" s="77" t="s">
        <v>55</v>
      </c>
      <c r="Y4" s="77"/>
      <c r="Z4" s="77"/>
      <c r="AA4" s="77"/>
      <c r="AB4" s="77"/>
      <c r="AC4" s="77"/>
      <c r="AD4" s="77"/>
      <c r="AE4" s="77"/>
      <c r="AF4" s="77"/>
      <c r="AG4" s="77"/>
      <c r="AH4" s="77"/>
      <c r="AI4" s="77" t="s">
        <v>56</v>
      </c>
      <c r="AJ4" s="77"/>
      <c r="AK4" s="77"/>
      <c r="AL4" s="77"/>
      <c r="AM4" s="77"/>
      <c r="AN4" s="77"/>
      <c r="AO4" s="77"/>
      <c r="AP4" s="77"/>
      <c r="AQ4" s="77"/>
      <c r="AR4" s="77"/>
      <c r="AS4" s="77"/>
      <c r="AT4" s="77" t="s">
        <v>57</v>
      </c>
      <c r="AU4" s="77"/>
      <c r="AV4" s="77"/>
      <c r="AW4" s="77"/>
      <c r="AX4" s="77"/>
      <c r="AY4" s="77"/>
      <c r="AZ4" s="77"/>
      <c r="BA4" s="77"/>
      <c r="BB4" s="77"/>
      <c r="BC4" s="77"/>
      <c r="BD4" s="77"/>
      <c r="BE4" s="77" t="s">
        <v>58</v>
      </c>
      <c r="BF4" s="77"/>
      <c r="BG4" s="77"/>
      <c r="BH4" s="77"/>
      <c r="BI4" s="77"/>
      <c r="BJ4" s="77"/>
      <c r="BK4" s="77"/>
      <c r="BL4" s="77"/>
      <c r="BM4" s="77"/>
      <c r="BN4" s="77"/>
      <c r="BO4" s="77"/>
      <c r="BP4" s="77" t="s">
        <v>59</v>
      </c>
      <c r="BQ4" s="77"/>
      <c r="BR4" s="77"/>
      <c r="BS4" s="77"/>
      <c r="BT4" s="77"/>
      <c r="BU4" s="77"/>
      <c r="BV4" s="77"/>
      <c r="BW4" s="77"/>
      <c r="BX4" s="77"/>
      <c r="BY4" s="77"/>
      <c r="BZ4" s="77"/>
      <c r="CA4" s="77" t="s">
        <v>60</v>
      </c>
      <c r="CB4" s="77"/>
      <c r="CC4" s="77"/>
      <c r="CD4" s="77"/>
      <c r="CE4" s="77"/>
      <c r="CF4" s="77"/>
      <c r="CG4" s="77"/>
      <c r="CH4" s="77"/>
      <c r="CI4" s="77"/>
      <c r="CJ4" s="77"/>
      <c r="CK4" s="77"/>
      <c r="CL4" s="77" t="s">
        <v>61</v>
      </c>
      <c r="CM4" s="77"/>
      <c r="CN4" s="77"/>
      <c r="CO4" s="77"/>
      <c r="CP4" s="77"/>
      <c r="CQ4" s="77"/>
      <c r="CR4" s="77"/>
      <c r="CS4" s="77"/>
      <c r="CT4" s="77"/>
      <c r="CU4" s="77"/>
      <c r="CV4" s="77"/>
      <c r="CW4" s="77" t="s">
        <v>62</v>
      </c>
      <c r="CX4" s="77"/>
      <c r="CY4" s="77"/>
      <c r="CZ4" s="77"/>
      <c r="DA4" s="77"/>
      <c r="DB4" s="77"/>
      <c r="DC4" s="77"/>
      <c r="DD4" s="77"/>
      <c r="DE4" s="77"/>
      <c r="DF4" s="77"/>
      <c r="DG4" s="77"/>
      <c r="DH4" s="77" t="s">
        <v>63</v>
      </c>
      <c r="DI4" s="77"/>
      <c r="DJ4" s="77"/>
      <c r="DK4" s="77"/>
      <c r="DL4" s="77"/>
      <c r="DM4" s="77"/>
      <c r="DN4" s="77"/>
      <c r="DO4" s="77"/>
      <c r="DP4" s="77"/>
      <c r="DQ4" s="77"/>
      <c r="DR4" s="77"/>
      <c r="DS4" s="77" t="s">
        <v>64</v>
      </c>
      <c r="DT4" s="77"/>
      <c r="DU4" s="77"/>
      <c r="DV4" s="77"/>
      <c r="DW4" s="77"/>
      <c r="DX4" s="77"/>
      <c r="DY4" s="77"/>
      <c r="DZ4" s="77"/>
      <c r="EA4" s="77"/>
      <c r="EB4" s="77"/>
      <c r="EC4" s="77"/>
      <c r="ED4" s="77" t="s">
        <v>65</v>
      </c>
      <c r="EE4" s="77"/>
      <c r="EF4" s="77"/>
      <c r="EG4" s="77"/>
      <c r="EH4" s="77"/>
      <c r="EI4" s="77"/>
      <c r="EJ4" s="77"/>
      <c r="EK4" s="77"/>
      <c r="EL4" s="77"/>
      <c r="EM4" s="77"/>
      <c r="EN4" s="77"/>
    </row>
    <row r="5" spans="1:144" x14ac:dyDescent="0.2">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2">
      <c r="A6" s="15" t="s">
        <v>94</v>
      </c>
      <c r="B6" s="20">
        <f>B7</f>
        <v>2021</v>
      </c>
      <c r="C6" s="20">
        <f t="shared" ref="C6:W6" si="3">C7</f>
        <v>454427</v>
      </c>
      <c r="D6" s="20">
        <f t="shared" si="3"/>
        <v>47</v>
      </c>
      <c r="E6" s="20">
        <f t="shared" si="3"/>
        <v>1</v>
      </c>
      <c r="F6" s="20">
        <f t="shared" si="3"/>
        <v>0</v>
      </c>
      <c r="G6" s="20">
        <f t="shared" si="3"/>
        <v>0</v>
      </c>
      <c r="H6" s="20" t="str">
        <f t="shared" si="3"/>
        <v>宮崎県　日之影町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74</v>
      </c>
      <c r="Q6" s="21">
        <f t="shared" si="3"/>
        <v>3146</v>
      </c>
      <c r="R6" s="21">
        <f t="shared" si="3"/>
        <v>3726</v>
      </c>
      <c r="S6" s="21">
        <f t="shared" si="3"/>
        <v>277.67</v>
      </c>
      <c r="T6" s="21">
        <f t="shared" si="3"/>
        <v>13.42</v>
      </c>
      <c r="U6" s="21">
        <f t="shared" si="3"/>
        <v>2696</v>
      </c>
      <c r="V6" s="21">
        <f t="shared" si="3"/>
        <v>0.48</v>
      </c>
      <c r="W6" s="21">
        <f t="shared" si="3"/>
        <v>5616.67</v>
      </c>
      <c r="X6" s="22">
        <f>IF(X7="",NA(),X7)</f>
        <v>90.42</v>
      </c>
      <c r="Y6" s="22">
        <f t="shared" ref="Y6:AG6" si="4">IF(Y7="",NA(),Y7)</f>
        <v>86.9</v>
      </c>
      <c r="Z6" s="22">
        <f t="shared" si="4"/>
        <v>88.53</v>
      </c>
      <c r="AA6" s="22">
        <f t="shared" si="4"/>
        <v>92.11</v>
      </c>
      <c r="AB6" s="22">
        <f t="shared" si="4"/>
        <v>92.9</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515.72</v>
      </c>
      <c r="BF6" s="22">
        <f t="shared" ref="BF6:BN6" si="7">IF(BF7="",NA(),BF7)</f>
        <v>449.82</v>
      </c>
      <c r="BG6" s="22">
        <f t="shared" si="7"/>
        <v>442.3</v>
      </c>
      <c r="BH6" s="22">
        <f t="shared" si="7"/>
        <v>414.33</v>
      </c>
      <c r="BI6" s="22">
        <f t="shared" si="7"/>
        <v>415.32</v>
      </c>
      <c r="BJ6" s="22">
        <f t="shared" si="7"/>
        <v>1061.58</v>
      </c>
      <c r="BK6" s="22">
        <f t="shared" si="7"/>
        <v>1007.7</v>
      </c>
      <c r="BL6" s="22">
        <f t="shared" si="7"/>
        <v>1018.52</v>
      </c>
      <c r="BM6" s="22">
        <f t="shared" si="7"/>
        <v>949.61</v>
      </c>
      <c r="BN6" s="22">
        <f t="shared" si="7"/>
        <v>918.84</v>
      </c>
      <c r="BO6" s="21" t="str">
        <f>IF(BO7="","",IF(BO7="-","【-】","【"&amp;SUBSTITUTE(TEXT(BO7,"#,##0.00"),"-","△")&amp;"】"))</f>
        <v>【940.88】</v>
      </c>
      <c r="BP6" s="22">
        <f>IF(BP7="",NA(),BP7)</f>
        <v>63</v>
      </c>
      <c r="BQ6" s="22">
        <f t="shared" ref="BQ6:BY6" si="8">IF(BQ7="",NA(),BQ7)</f>
        <v>72.91</v>
      </c>
      <c r="BR6" s="22">
        <f t="shared" si="8"/>
        <v>70.89</v>
      </c>
      <c r="BS6" s="22">
        <f t="shared" si="8"/>
        <v>67.150000000000006</v>
      </c>
      <c r="BT6" s="22">
        <f t="shared" si="8"/>
        <v>63.4</v>
      </c>
      <c r="BU6" s="22">
        <f t="shared" si="8"/>
        <v>58.52</v>
      </c>
      <c r="BV6" s="22">
        <f t="shared" si="8"/>
        <v>59.22</v>
      </c>
      <c r="BW6" s="22">
        <f t="shared" si="8"/>
        <v>58.79</v>
      </c>
      <c r="BX6" s="22">
        <f t="shared" si="8"/>
        <v>58.41</v>
      </c>
      <c r="BY6" s="22">
        <f t="shared" si="8"/>
        <v>58.27</v>
      </c>
      <c r="BZ6" s="21" t="str">
        <f>IF(BZ7="","",IF(BZ7="-","【-】","【"&amp;SUBSTITUTE(TEXT(BZ7,"#,##0.00"),"-","△")&amp;"】"))</f>
        <v>【54.59】</v>
      </c>
      <c r="CA6" s="22">
        <f>IF(CA7="",NA(),CA7)</f>
        <v>313.45999999999998</v>
      </c>
      <c r="CB6" s="22">
        <f t="shared" ref="CB6:CJ6" si="9">IF(CB7="",NA(),CB7)</f>
        <v>297.41000000000003</v>
      </c>
      <c r="CC6" s="22">
        <f t="shared" si="9"/>
        <v>295.89999999999998</v>
      </c>
      <c r="CD6" s="22">
        <f t="shared" si="9"/>
        <v>322.60000000000002</v>
      </c>
      <c r="CE6" s="22">
        <f t="shared" si="9"/>
        <v>247.22</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42.25</v>
      </c>
      <c r="CM6" s="22">
        <f t="shared" ref="CM6:CU6" si="10">IF(CM7="",NA(),CM7)</f>
        <v>41.42</v>
      </c>
      <c r="CN6" s="22">
        <f t="shared" si="10"/>
        <v>40.49</v>
      </c>
      <c r="CO6" s="22">
        <f t="shared" si="10"/>
        <v>39.340000000000003</v>
      </c>
      <c r="CP6" s="22">
        <f t="shared" si="10"/>
        <v>64.17</v>
      </c>
      <c r="CQ6" s="22">
        <f t="shared" si="10"/>
        <v>57.3</v>
      </c>
      <c r="CR6" s="22">
        <f t="shared" si="10"/>
        <v>56.76</v>
      </c>
      <c r="CS6" s="22">
        <f t="shared" si="10"/>
        <v>56.04</v>
      </c>
      <c r="CT6" s="22">
        <f t="shared" si="10"/>
        <v>58.52</v>
      </c>
      <c r="CU6" s="22">
        <f t="shared" si="10"/>
        <v>58.88</v>
      </c>
      <c r="CV6" s="21" t="str">
        <f>IF(CV7="","",IF(CV7="-","【-】","【"&amp;SUBSTITUTE(TEXT(CV7,"#,##0.00"),"-","△")&amp;"】"))</f>
        <v>【56.42】</v>
      </c>
      <c r="CW6" s="22">
        <f>IF(CW7="",NA(),CW7)</f>
        <v>90</v>
      </c>
      <c r="CX6" s="22">
        <f t="shared" ref="CX6:DF6" si="11">IF(CX7="",NA(),CX7)</f>
        <v>90</v>
      </c>
      <c r="CY6" s="22">
        <f t="shared" si="11"/>
        <v>90</v>
      </c>
      <c r="CZ6" s="22">
        <f t="shared" si="11"/>
        <v>90</v>
      </c>
      <c r="DA6" s="22">
        <f t="shared" si="11"/>
        <v>75.88</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2">
      <c r="A7" s="15"/>
      <c r="B7" s="24">
        <v>2021</v>
      </c>
      <c r="C7" s="24">
        <v>454427</v>
      </c>
      <c r="D7" s="24">
        <v>47</v>
      </c>
      <c r="E7" s="24">
        <v>1</v>
      </c>
      <c r="F7" s="24">
        <v>0</v>
      </c>
      <c r="G7" s="24">
        <v>0</v>
      </c>
      <c r="H7" s="24" t="s">
        <v>95</v>
      </c>
      <c r="I7" s="24" t="s">
        <v>96</v>
      </c>
      <c r="J7" s="24" t="s">
        <v>97</v>
      </c>
      <c r="K7" s="24" t="s">
        <v>98</v>
      </c>
      <c r="L7" s="24" t="s">
        <v>99</v>
      </c>
      <c r="M7" s="24" t="s">
        <v>100</v>
      </c>
      <c r="N7" s="25" t="s">
        <v>101</v>
      </c>
      <c r="O7" s="25" t="s">
        <v>102</v>
      </c>
      <c r="P7" s="25">
        <v>74</v>
      </c>
      <c r="Q7" s="25">
        <v>3146</v>
      </c>
      <c r="R7" s="25">
        <v>3726</v>
      </c>
      <c r="S7" s="25">
        <v>277.67</v>
      </c>
      <c r="T7" s="25">
        <v>13.42</v>
      </c>
      <c r="U7" s="25">
        <v>2696</v>
      </c>
      <c r="V7" s="25">
        <v>0.48</v>
      </c>
      <c r="W7" s="25">
        <v>5616.67</v>
      </c>
      <c r="X7" s="25">
        <v>90.42</v>
      </c>
      <c r="Y7" s="25">
        <v>86.9</v>
      </c>
      <c r="Z7" s="25">
        <v>88.53</v>
      </c>
      <c r="AA7" s="25">
        <v>92.11</v>
      </c>
      <c r="AB7" s="25">
        <v>92.9</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515.72</v>
      </c>
      <c r="BF7" s="25">
        <v>449.82</v>
      </c>
      <c r="BG7" s="25">
        <v>442.3</v>
      </c>
      <c r="BH7" s="25">
        <v>414.33</v>
      </c>
      <c r="BI7" s="25">
        <v>415.32</v>
      </c>
      <c r="BJ7" s="25">
        <v>1061.58</v>
      </c>
      <c r="BK7" s="25">
        <v>1007.7</v>
      </c>
      <c r="BL7" s="25">
        <v>1018.52</v>
      </c>
      <c r="BM7" s="25">
        <v>949.61</v>
      </c>
      <c r="BN7" s="25">
        <v>918.84</v>
      </c>
      <c r="BO7" s="25">
        <v>940.88</v>
      </c>
      <c r="BP7" s="25">
        <v>63</v>
      </c>
      <c r="BQ7" s="25">
        <v>72.91</v>
      </c>
      <c r="BR7" s="25">
        <v>70.89</v>
      </c>
      <c r="BS7" s="25">
        <v>67.150000000000006</v>
      </c>
      <c r="BT7" s="25">
        <v>63.4</v>
      </c>
      <c r="BU7" s="25">
        <v>58.52</v>
      </c>
      <c r="BV7" s="25">
        <v>59.22</v>
      </c>
      <c r="BW7" s="25">
        <v>58.79</v>
      </c>
      <c r="BX7" s="25">
        <v>58.41</v>
      </c>
      <c r="BY7" s="25">
        <v>58.27</v>
      </c>
      <c r="BZ7" s="25">
        <v>54.59</v>
      </c>
      <c r="CA7" s="25">
        <v>313.45999999999998</v>
      </c>
      <c r="CB7" s="25">
        <v>297.41000000000003</v>
      </c>
      <c r="CC7" s="25">
        <v>295.89999999999998</v>
      </c>
      <c r="CD7" s="25">
        <v>322.60000000000002</v>
      </c>
      <c r="CE7" s="25">
        <v>247.22</v>
      </c>
      <c r="CF7" s="25">
        <v>296.3</v>
      </c>
      <c r="CG7" s="25">
        <v>292.89999999999998</v>
      </c>
      <c r="CH7" s="25">
        <v>298.25</v>
      </c>
      <c r="CI7" s="25">
        <v>303.27999999999997</v>
      </c>
      <c r="CJ7" s="25">
        <v>303.81</v>
      </c>
      <c r="CK7" s="25">
        <v>301.2</v>
      </c>
      <c r="CL7" s="25">
        <v>42.25</v>
      </c>
      <c r="CM7" s="25">
        <v>41.42</v>
      </c>
      <c r="CN7" s="25">
        <v>40.49</v>
      </c>
      <c r="CO7" s="25">
        <v>39.340000000000003</v>
      </c>
      <c r="CP7" s="25">
        <v>64.17</v>
      </c>
      <c r="CQ7" s="25">
        <v>57.3</v>
      </c>
      <c r="CR7" s="25">
        <v>56.76</v>
      </c>
      <c r="CS7" s="25">
        <v>56.04</v>
      </c>
      <c r="CT7" s="25">
        <v>58.52</v>
      </c>
      <c r="CU7" s="25">
        <v>58.88</v>
      </c>
      <c r="CV7" s="25">
        <v>56.42</v>
      </c>
      <c r="CW7" s="25">
        <v>90</v>
      </c>
      <c r="CX7" s="25">
        <v>90</v>
      </c>
      <c r="CY7" s="25">
        <v>90</v>
      </c>
      <c r="CZ7" s="25">
        <v>90</v>
      </c>
      <c r="DA7" s="25">
        <v>75.88</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0.53</v>
      </c>
      <c r="EK7" s="25">
        <v>0.71</v>
      </c>
      <c r="EL7" s="25">
        <v>0.72</v>
      </c>
      <c r="EM7" s="25">
        <v>0.71</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108</v>
      </c>
    </row>
    <row r="12" spans="1:144" x14ac:dyDescent="0.2">
      <c r="B12">
        <v>1</v>
      </c>
      <c r="C12">
        <v>1</v>
      </c>
      <c r="D12">
        <v>1</v>
      </c>
      <c r="E12">
        <v>2</v>
      </c>
      <c r="F12">
        <v>3</v>
      </c>
      <c r="G12" t="s">
        <v>109</v>
      </c>
    </row>
    <row r="13" spans="1:144" x14ac:dyDescent="0.2">
      <c r="B13" t="s">
        <v>110</v>
      </c>
      <c r="C13" t="s">
        <v>110</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2023-01-24T00:38:43Z</cp:lastPrinted>
  <dcterms:created xsi:type="dcterms:W3CDTF">2022-12-01T01:12:03Z</dcterms:created>
  <dcterms:modified xsi:type="dcterms:W3CDTF">2023-02-21T08:53:56Z</dcterms:modified>
  <cp:category/>
</cp:coreProperties>
</file>