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928"/>
  <workbookPr/>
  <mc:AlternateContent xmlns:mc="http://schemas.openxmlformats.org/markup-compatibility/2006">
    <mc:Choice Requires="x15">
      <x15ac:absPath xmlns:x15ac="http://schemas.microsoft.com/office/spreadsheetml/2010/11/ac" url="K:\05 財政・地方債担当\02 個別事業(現年分)フォルダ\03-02 【決　算】公営企業(現年分のみ)\01 各種照会・回答\230106_公営企業に係る「経営比較分析表」の分析等について（照会）\06ホームページ掲載\02法非適用\【法非適】下水\【法非適】農集排\"/>
    </mc:Choice>
  </mc:AlternateContent>
  <xr:revisionPtr revIDLastSave="0" documentId="13_ncr:1_{5F9C2FCB-1E89-48BB-A77E-82065C09D69B}" xr6:coauthVersionLast="47" xr6:coauthVersionMax="47" xr10:uidLastSave="{00000000-0000-0000-0000-000000000000}"/>
  <workbookProtection workbookAlgorithmName="SHA-512" workbookHashValue="7xb9k8ndrSXvQBfz1ffTcEBKQHStsUNizQVHnLwc9yekzoNOxrHzyopv/0z9PpvLO2mhIyBbMLQGztVcZ+BUsA==" workbookSaltValue="ndzC3FuWPFcEX15C8qV2Sg==" workbookSpinCount="100000" lockStructure="1"/>
  <bookViews>
    <workbookView xWindow="-108" yWindow="-108" windowWidth="23256" windowHeight="12576"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S6" i="5"/>
  <c r="AL8" i="4" s="1"/>
  <c r="R6" i="5"/>
  <c r="Q6" i="5"/>
  <c r="W10" i="4" s="1"/>
  <c r="P6" i="5"/>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H86" i="4"/>
  <c r="AT10" i="4"/>
  <c r="AL10" i="4"/>
  <c r="AD10" i="4"/>
  <c r="P10" i="4"/>
  <c r="I10" i="4"/>
  <c r="B10" i="4"/>
  <c r="AT8" i="4"/>
  <c r="P8" i="4"/>
  <c r="I8" i="4"/>
</calcChain>
</file>

<file path=xl/sharedStrings.xml><?xml version="1.0" encoding="utf-8"?>
<sst xmlns="http://schemas.openxmlformats.org/spreadsheetml/2006/main" count="236" uniqueCount="123">
  <si>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</si>
  <si>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</si>
  <si>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</si>
  <si>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</si>
  <si>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</si>
  <si>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</si>
  <si>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</si>
  <si>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</si>
  <si>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</si>
  <si>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</si>
  <si>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</si>
  <si>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</si>
  <si>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</si>
  <si>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</si>
  <si>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</si>
  <si>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</si>
  <si>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</si>
  <si>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</si>
  <si>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</si>
  <si>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</si>
  <si>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</si>
  <si>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</si>
  <si>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</si>
  <si>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</si>
  <si>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</si>
  <si>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</si>
  <si>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</si>
  <si>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</si>
  <si>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</si>
  <si>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</si>
  <si>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</si>
  <si>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</si>
  <si>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</si>
  <si>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</si>
  <si>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</si>
  <si>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</si>
  <si>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</si>
  <si>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</si>
  <si>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</si>
  <si>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</si>
  <si>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</si>
  <si>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</si>
  <si>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</si>
  <si>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</si>
  <si>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</si>
  <si>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</si>
  <si>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</si>
  <si>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</si>
  <si>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</si>
  <si>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</si>
  <si>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</si>
  <si>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</si>
  <si>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</si>
  <si>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</si>
  <si>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</si>
  <si>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</si>
  <si>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</si>
  <si>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</si>
  <si>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</si>
  <si>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</si>
  <si>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</si>
  <si>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</si>
  <si>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</si>
  <si>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</si>
  <si>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</si>
  <si>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</si>
  <si>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</si>
  <si>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</si>
  <si>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</si>
  <si>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</si>
  <si>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</si>
  <si>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</si>
  <si>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</si>
  <si>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</si>
  <si>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</si>
  <si>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</si>
  <si>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</si>
  <si>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</si>
  <si>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</si>
  <si>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</si>
  <si>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</si>
  <si>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</si>
  <si>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</si>
  <si>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</si>
  <si>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</si>
  <si>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</si>
  <si>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</si>
  <si>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</si>
  <si>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</si>
  <si>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</si>
  <si>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</si>
  <si>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</si>
  <si>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</si>
  <si>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</si>
  <si>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</si>
  <si>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</si>
  <si>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</si>
  <si>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</si>
  <si>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</si>
  <si>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宮崎県　串間市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</si>
  <si>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</si>
  <si>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</si>
  <si>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</si>
  <si>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</si>
  <si>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</si>
  <si>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</si>
  <si>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</si>
  <si>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</si>
  <si>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</si>
  <si>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</si>
  <si>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</si>
  <si>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</si>
  <si>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</si>
  <si>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</si>
  <si>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</si>
  <si>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</si>
  <si>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</si>
  <si>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</si>
  <si>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"R"dd</t>
    <phoneticPr fontId="4"/>
  </si>
  <si>
    <t>←書式設定</t>
    <rPh sb="1" eb="3">
      <t>ショシキ</t>
    </rPh>
    <rPh sb="3" eb="5">
      <t>セッテイ</t>
    </rPh>
    <phoneticPr fontId="4"/>
  </si>
  <si>
    <t>　農業集落排水は、平成10年に供用を開始した施設であるため、老朽化の状況については、現状では大きな問題はありませんが、適切に資産管理を行いながら施設の長寿命化を図っていく必要があります。</t>
    <rPh sb="46" eb="47">
      <t>オオ</t>
    </rPh>
    <rPh sb="67" eb="68">
      <t>オコナ</t>
    </rPh>
    <rPh sb="72" eb="74">
      <t>シセツ</t>
    </rPh>
    <rPh sb="75" eb="79">
      <t>チョウジュミョウカ</t>
    </rPh>
    <rPh sb="80" eb="81">
      <t>ハカ</t>
    </rPh>
    <phoneticPr fontId="16"/>
  </si>
  <si>
    <t>　水洗化率は100％が望ましいですが、80％を超えており、公共用水域の水質保全や快適で文化的な生活環境確保の観点からは、良い状況であります。
　汚水処理原価は類似団体と比較すると高い状況であることから、費用の抑制を図りながら、経営の健全化に努めていく必要があります。
　また将来、施設の更新を検討する際には、規模の見直し（ダウンサイジング）を図りながら、適切な施設規模になるようにしなければならないと考えております。</t>
    <rPh sb="23" eb="24">
      <t>コ</t>
    </rPh>
    <phoneticPr fontId="16"/>
  </si>
  <si>
    <r>
      <t>「①収益的収支比率」については、100％を下回っているため、100％以上にする必要があります。
「④企業債残高対事業規模比率」については、近年大きな事業が無く企業債を発行して</t>
    </r>
    <r>
      <rPr>
        <sz val="11"/>
        <rFont val="ＭＳ ゴシック"/>
        <family val="3"/>
        <charset val="128"/>
      </rPr>
      <t>いないため企業債残高が減少していますが、今後の施設更新に備え、計画的な運営を行っていく必要があります。 
「⑤経費回収率」「⑥汚水処理原価」については、経費回収率ができる限り100％に近づくよう、費用の抑制に努め汚水処理原価を抑えていく必要があります。
「⑦施設利用率」「⑧水洗化率」については、施設利用率が低く改善する必要がありますが、既に水洗化率が80％を超えており、区域内の人口動態も踏まえると新たな加入は見込めず、今後も厳しい状況が続くと考えられます。</t>
    </r>
    <rPh sb="34" eb="36">
      <t>イジョウ</t>
    </rPh>
    <rPh sb="39" eb="41">
      <t>ヒツヨウ</t>
    </rPh>
    <rPh sb="267" eb="268">
      <t>コ</t>
    </rPh>
    <phoneticPr fontId="1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</si>
</sst>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9"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1"/>
      <name val="ＭＳ ゴシック"/>
      <family val="3"/>
    </font>
    <font>
      <sz val="6"/>
      <name val="ＭＳ Ｐゴシック"/>
      <family val="3"/>
    </font>
    <font>
      <sz val="11"/>
      <name val="ＭＳ ゴシック"/>
      <family val="3"/>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7" fillId="0" borderId="6" xfId="0" applyFont="1" applyBorder="1" applyAlignment="1" applyProtection="1">
      <alignment horizontal="left" vertical="top" wrapText="1"/>
      <protection locked="0"/>
    </xf>
    <xf numFmtId="0" fontId="18" fillId="0" borderId="0" xfId="0" applyFont="1" applyAlignment="1" applyProtection="1">
      <alignment horizontal="left" vertical="top" wrapText="1"/>
      <protection locked="0"/>
    </xf>
    <xf numFmtId="0" fontId="18" fillId="0" borderId="7" xfId="0" applyFont="1" applyBorder="1" applyAlignment="1" applyProtection="1">
      <alignment horizontal="left" vertical="top" wrapText="1"/>
      <protection locked="0"/>
    </xf>
    <xf numFmtId="0" fontId="18" fillId="0" borderId="8" xfId="0" applyFont="1" applyBorder="1" applyAlignment="1" applyProtection="1">
      <alignment horizontal="left" vertical="top" wrapText="1"/>
      <protection locked="0"/>
    </xf>
    <xf numFmtId="0" fontId="18" fillId="0" borderId="1" xfId="0" applyFont="1" applyBorder="1" applyAlignment="1" applyProtection="1">
      <alignment horizontal="left" vertical="top" wrapText="1"/>
      <protection locked="0"/>
    </xf>
    <xf numFmtId="0" fontId="18" fillId="0" borderId="9" xfId="0" applyFont="1" applyBorder="1" applyAlignment="1" applyProtection="1">
      <alignment horizontal="left" vertical="top" wrapText="1"/>
      <protection locked="0"/>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61B-40AC-8BDC-C7C11B7BBBE4}"/>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0.01</c:v>
                </c:pt>
                <c:pt idx="2">
                  <c:v>0.02</c:v>
                </c:pt>
                <c:pt idx="3">
                  <c:v>0.25</c:v>
                </c:pt>
                <c:pt idx="4">
                  <c:v>0.05</c:v>
                </c:pt>
              </c:numCache>
            </c:numRef>
          </c:val>
          <c:smooth val="0"/>
          <c:extLst>
            <c:ext xmlns:c16="http://schemas.microsoft.com/office/drawing/2014/chart" uri="{C3380CC4-5D6E-409C-BE32-E72D297353CC}">
              <c16:uniqueId val="{00000001-D61B-40AC-8BDC-C7C11B7BBBE4}"/>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31.54</c:v>
                </c:pt>
                <c:pt idx="1">
                  <c:v>31.3</c:v>
                </c:pt>
                <c:pt idx="2">
                  <c:v>31.3</c:v>
                </c:pt>
                <c:pt idx="3">
                  <c:v>31.54</c:v>
                </c:pt>
                <c:pt idx="4">
                  <c:v>29.58</c:v>
                </c:pt>
              </c:numCache>
            </c:numRef>
          </c:val>
          <c:extLst>
            <c:ext xmlns:c16="http://schemas.microsoft.com/office/drawing/2014/chart" uri="{C3380CC4-5D6E-409C-BE32-E72D297353CC}">
              <c16:uniqueId val="{00000000-4ACE-4863-8E10-16C0E1CFB7B5}"/>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51.75</c:v>
                </c:pt>
                <c:pt idx="1">
                  <c:v>50.68</c:v>
                </c:pt>
                <c:pt idx="2">
                  <c:v>50.14</c:v>
                </c:pt>
                <c:pt idx="3">
                  <c:v>54.83</c:v>
                </c:pt>
                <c:pt idx="4">
                  <c:v>66.53</c:v>
                </c:pt>
              </c:numCache>
            </c:numRef>
          </c:val>
          <c:smooth val="0"/>
          <c:extLst>
            <c:ext xmlns:c16="http://schemas.microsoft.com/office/drawing/2014/chart" uri="{C3380CC4-5D6E-409C-BE32-E72D297353CC}">
              <c16:uniqueId val="{00000001-4ACE-4863-8E10-16C0E1CFB7B5}"/>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88.98</c:v>
                </c:pt>
                <c:pt idx="1">
                  <c:v>90.73</c:v>
                </c:pt>
                <c:pt idx="2">
                  <c:v>91.91</c:v>
                </c:pt>
                <c:pt idx="3">
                  <c:v>87.91</c:v>
                </c:pt>
                <c:pt idx="4">
                  <c:v>89.7</c:v>
                </c:pt>
              </c:numCache>
            </c:numRef>
          </c:val>
          <c:extLst>
            <c:ext xmlns:c16="http://schemas.microsoft.com/office/drawing/2014/chart" uri="{C3380CC4-5D6E-409C-BE32-E72D297353CC}">
              <c16:uniqueId val="{00000000-D7D9-40A2-B29F-03E631B38F1F}"/>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84.84</c:v>
                </c:pt>
                <c:pt idx="1">
                  <c:v>84.86</c:v>
                </c:pt>
                <c:pt idx="2">
                  <c:v>84.98</c:v>
                </c:pt>
                <c:pt idx="3">
                  <c:v>84.7</c:v>
                </c:pt>
                <c:pt idx="4">
                  <c:v>84.67</c:v>
                </c:pt>
              </c:numCache>
            </c:numRef>
          </c:val>
          <c:smooth val="0"/>
          <c:extLst>
            <c:ext xmlns:c16="http://schemas.microsoft.com/office/drawing/2014/chart" uri="{C3380CC4-5D6E-409C-BE32-E72D297353CC}">
              <c16:uniqueId val="{00000001-D7D9-40A2-B29F-03E631B38F1F}"/>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77.540000000000006</c:v>
                </c:pt>
                <c:pt idx="1">
                  <c:v>77.150000000000006</c:v>
                </c:pt>
                <c:pt idx="2">
                  <c:v>75.84</c:v>
                </c:pt>
                <c:pt idx="3">
                  <c:v>76.47</c:v>
                </c:pt>
                <c:pt idx="4">
                  <c:v>74.459999999999994</c:v>
                </c:pt>
              </c:numCache>
            </c:numRef>
          </c:val>
          <c:extLst>
            <c:ext xmlns:c16="http://schemas.microsoft.com/office/drawing/2014/chart" uri="{C3380CC4-5D6E-409C-BE32-E72D297353CC}">
              <c16:uniqueId val="{00000000-E9F6-496D-A3D6-47D726278162}"/>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9F6-496D-A3D6-47D726278162}"/>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C23-4B2D-A399-3C5193B47528}"/>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C23-4B2D-A399-3C5193B47528}"/>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DD1-4BE1-8F75-3575CCD59CA8}"/>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DD1-4BE1-8F75-3575CCD59CA8}"/>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3A7-4E64-9B2D-4EBA9D8D0BD8}"/>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3A7-4E64-9B2D-4EBA9D8D0BD8}"/>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396-4F4D-8B51-D7B377A3457D}"/>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396-4F4D-8B51-D7B377A3457D}"/>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formatCode="#,##0.00;&quot;△&quot;#,##0.00;&quot;-&quot;">
                  <c:v>961.73</c:v>
                </c:pt>
                <c:pt idx="4" formatCode="#,##0.00;&quot;△&quot;#,##0.00;&quot;-&quot;">
                  <c:v>732.72</c:v>
                </c:pt>
              </c:numCache>
            </c:numRef>
          </c:val>
          <c:extLst>
            <c:ext xmlns:c16="http://schemas.microsoft.com/office/drawing/2014/chart" uri="{C3380CC4-5D6E-409C-BE32-E72D297353CC}">
              <c16:uniqueId val="{00000000-1765-4172-945F-9EE5C26E79CC}"/>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855.8</c:v>
                </c:pt>
                <c:pt idx="1">
                  <c:v>789.46</c:v>
                </c:pt>
                <c:pt idx="2">
                  <c:v>826.83</c:v>
                </c:pt>
                <c:pt idx="3">
                  <c:v>867.83</c:v>
                </c:pt>
                <c:pt idx="4">
                  <c:v>791.76</c:v>
                </c:pt>
              </c:numCache>
            </c:numRef>
          </c:val>
          <c:smooth val="0"/>
          <c:extLst>
            <c:ext xmlns:c16="http://schemas.microsoft.com/office/drawing/2014/chart" uri="{C3380CC4-5D6E-409C-BE32-E72D297353CC}">
              <c16:uniqueId val="{00000001-1765-4172-945F-9EE5C26E79CC}"/>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42.55</c:v>
                </c:pt>
                <c:pt idx="1">
                  <c:v>41.58</c:v>
                </c:pt>
                <c:pt idx="2">
                  <c:v>39.51</c:v>
                </c:pt>
                <c:pt idx="3">
                  <c:v>39.81</c:v>
                </c:pt>
                <c:pt idx="4">
                  <c:v>37.19</c:v>
                </c:pt>
              </c:numCache>
            </c:numRef>
          </c:val>
          <c:extLst>
            <c:ext xmlns:c16="http://schemas.microsoft.com/office/drawing/2014/chart" uri="{C3380CC4-5D6E-409C-BE32-E72D297353CC}">
              <c16:uniqueId val="{00000000-F797-4DC9-99B3-9340B043C7DC}"/>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59.8</c:v>
                </c:pt>
                <c:pt idx="1">
                  <c:v>57.77</c:v>
                </c:pt>
                <c:pt idx="2">
                  <c:v>57.31</c:v>
                </c:pt>
                <c:pt idx="3">
                  <c:v>57.08</c:v>
                </c:pt>
                <c:pt idx="4">
                  <c:v>56.26</c:v>
                </c:pt>
              </c:numCache>
            </c:numRef>
          </c:val>
          <c:smooth val="0"/>
          <c:extLst>
            <c:ext xmlns:c16="http://schemas.microsoft.com/office/drawing/2014/chart" uri="{C3380CC4-5D6E-409C-BE32-E72D297353CC}">
              <c16:uniqueId val="{00000001-F797-4DC9-99B3-9340B043C7DC}"/>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326.52</c:v>
                </c:pt>
                <c:pt idx="1">
                  <c:v>333.78</c:v>
                </c:pt>
                <c:pt idx="2">
                  <c:v>354.38</c:v>
                </c:pt>
                <c:pt idx="3">
                  <c:v>359.54</c:v>
                </c:pt>
                <c:pt idx="4">
                  <c:v>393.24</c:v>
                </c:pt>
              </c:numCache>
            </c:numRef>
          </c:val>
          <c:extLst>
            <c:ext xmlns:c16="http://schemas.microsoft.com/office/drawing/2014/chart" uri="{C3380CC4-5D6E-409C-BE32-E72D297353CC}">
              <c16:uniqueId val="{00000000-A113-4663-99FB-ED8FA5370673}"/>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263.76</c:v>
                </c:pt>
                <c:pt idx="1">
                  <c:v>274.35000000000002</c:v>
                </c:pt>
                <c:pt idx="2">
                  <c:v>273.52</c:v>
                </c:pt>
                <c:pt idx="3">
                  <c:v>274.99</c:v>
                </c:pt>
                <c:pt idx="4">
                  <c:v>282.08999999999997</c:v>
                </c:pt>
              </c:numCache>
            </c:numRef>
          </c:val>
          <c:smooth val="0"/>
          <c:extLst>
            <c:ext xmlns:c16="http://schemas.microsoft.com/office/drawing/2014/chart" uri="{C3380CC4-5D6E-409C-BE32-E72D297353CC}">
              <c16:uniqueId val="{00000001-A113-4663-99FB-ED8FA5370673}"/>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【786.37】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【86.91】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【61.14】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【256.97】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85" zoomScaleNormal="85" workbookViewId="0">
      <selection activeCell="B6" sqref="B6:AC6"/>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2">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2">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4" t="str">
        <f>データ!H6</f>
        <v>宮崎県　串間市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7" t="s">
        <v>1</v>
      </c>
      <c r="C7" s="47"/>
      <c r="D7" s="47"/>
      <c r="E7" s="47"/>
      <c r="F7" s="47"/>
      <c r="G7" s="47"/>
      <c r="H7" s="47"/>
      <c r="I7" s="47" t="s">
        <v>2</v>
      </c>
      <c r="J7" s="47"/>
      <c r="K7" s="47"/>
      <c r="L7" s="47"/>
      <c r="M7" s="47"/>
      <c r="N7" s="47"/>
      <c r="O7" s="47"/>
      <c r="P7" s="47" t="s">
        <v>3</v>
      </c>
      <c r="Q7" s="47"/>
      <c r="R7" s="47"/>
      <c r="S7" s="47"/>
      <c r="T7" s="47"/>
      <c r="U7" s="47"/>
      <c r="V7" s="47"/>
      <c r="W7" s="47" t="s">
        <v>4</v>
      </c>
      <c r="X7" s="47"/>
      <c r="Y7" s="47"/>
      <c r="Z7" s="47"/>
      <c r="AA7" s="47"/>
      <c r="AB7" s="47"/>
      <c r="AC7" s="47"/>
      <c r="AD7" s="47" t="s">
        <v>5</v>
      </c>
      <c r="AE7" s="47"/>
      <c r="AF7" s="47"/>
      <c r="AG7" s="47"/>
      <c r="AH7" s="47"/>
      <c r="AI7" s="47"/>
      <c r="AJ7" s="47"/>
      <c r="AK7" s="3"/>
      <c r="AL7" s="47" t="s">
        <v>6</v>
      </c>
      <c r="AM7" s="47"/>
      <c r="AN7" s="47"/>
      <c r="AO7" s="47"/>
      <c r="AP7" s="47"/>
      <c r="AQ7" s="47"/>
      <c r="AR7" s="47"/>
      <c r="AS7" s="47"/>
      <c r="AT7" s="47" t="s">
        <v>7</v>
      </c>
      <c r="AU7" s="47"/>
      <c r="AV7" s="47"/>
      <c r="AW7" s="47"/>
      <c r="AX7" s="47"/>
      <c r="AY7" s="47"/>
      <c r="AZ7" s="47"/>
      <c r="BA7" s="47"/>
      <c r="BB7" s="47" t="s">
        <v>8</v>
      </c>
      <c r="BC7" s="47"/>
      <c r="BD7" s="47"/>
      <c r="BE7" s="47"/>
      <c r="BF7" s="47"/>
      <c r="BG7" s="47"/>
      <c r="BH7" s="47"/>
      <c r="BI7" s="47"/>
      <c r="BJ7" s="3"/>
      <c r="BK7" s="3"/>
      <c r="BL7" s="75" t="s">
        <v>9</v>
      </c>
      <c r="BM7" s="76"/>
      <c r="BN7" s="76"/>
      <c r="BO7" s="76"/>
      <c r="BP7" s="76"/>
      <c r="BQ7" s="76"/>
      <c r="BR7" s="76"/>
      <c r="BS7" s="76"/>
      <c r="BT7" s="76"/>
      <c r="BU7" s="76"/>
      <c r="BV7" s="76"/>
      <c r="BW7" s="76"/>
      <c r="BX7" s="76"/>
      <c r="BY7" s="77"/>
    </row>
    <row r="8" spans="1:78" ht="18.75" customHeight="1" x14ac:dyDescent="0.2">
      <c r="A8" s="2"/>
      <c r="B8" s="71" t="str">
        <f>データ!I6</f>
        <v>法非適用</v>
      </c>
      <c r="C8" s="71"/>
      <c r="D8" s="71"/>
      <c r="E8" s="71"/>
      <c r="F8" s="71"/>
      <c r="G8" s="71"/>
      <c r="H8" s="71"/>
      <c r="I8" s="71" t="str">
        <f>データ!J6</f>
        <v>下水道事業</v>
      </c>
      <c r="J8" s="71"/>
      <c r="K8" s="71"/>
      <c r="L8" s="71"/>
      <c r="M8" s="71"/>
      <c r="N8" s="71"/>
      <c r="O8" s="71"/>
      <c r="P8" s="71" t="str">
        <f>データ!K6</f>
        <v>農業集落排水</v>
      </c>
      <c r="Q8" s="71"/>
      <c r="R8" s="71"/>
      <c r="S8" s="71"/>
      <c r="T8" s="71"/>
      <c r="U8" s="71"/>
      <c r="V8" s="71"/>
      <c r="W8" s="71" t="str">
        <f>データ!L6</f>
        <v>F2</v>
      </c>
      <c r="X8" s="71"/>
      <c r="Y8" s="71"/>
      <c r="Z8" s="71"/>
      <c r="AA8" s="71"/>
      <c r="AB8" s="71"/>
      <c r="AC8" s="71"/>
      <c r="AD8" s="72" t="str">
        <f>データ!$M$6</f>
        <v>非設置</v>
      </c>
      <c r="AE8" s="72"/>
      <c r="AF8" s="72"/>
      <c r="AG8" s="72"/>
      <c r="AH8" s="72"/>
      <c r="AI8" s="72"/>
      <c r="AJ8" s="72"/>
      <c r="AK8" s="3"/>
      <c r="AL8" s="46">
        <f>データ!S6</f>
        <v>17394</v>
      </c>
      <c r="AM8" s="46"/>
      <c r="AN8" s="46"/>
      <c r="AO8" s="46"/>
      <c r="AP8" s="46"/>
      <c r="AQ8" s="46"/>
      <c r="AR8" s="46"/>
      <c r="AS8" s="46"/>
      <c r="AT8" s="45">
        <f>データ!T6</f>
        <v>294.92</v>
      </c>
      <c r="AU8" s="45"/>
      <c r="AV8" s="45"/>
      <c r="AW8" s="45"/>
      <c r="AX8" s="45"/>
      <c r="AY8" s="45"/>
      <c r="AZ8" s="45"/>
      <c r="BA8" s="45"/>
      <c r="BB8" s="45">
        <f>データ!U6</f>
        <v>58.98</v>
      </c>
      <c r="BC8" s="45"/>
      <c r="BD8" s="45"/>
      <c r="BE8" s="45"/>
      <c r="BF8" s="45"/>
      <c r="BG8" s="45"/>
      <c r="BH8" s="45"/>
      <c r="BI8" s="45"/>
      <c r="BJ8" s="3"/>
      <c r="BK8" s="3"/>
      <c r="BL8" s="67" t="s">
        <v>10</v>
      </c>
      <c r="BM8" s="68"/>
      <c r="BN8" s="69" t="s">
        <v>11</v>
      </c>
      <c r="BO8" s="69"/>
      <c r="BP8" s="69"/>
      <c r="BQ8" s="69"/>
      <c r="BR8" s="69"/>
      <c r="BS8" s="69"/>
      <c r="BT8" s="69"/>
      <c r="BU8" s="69"/>
      <c r="BV8" s="69"/>
      <c r="BW8" s="69"/>
      <c r="BX8" s="69"/>
      <c r="BY8" s="70"/>
    </row>
    <row r="9" spans="1:78" ht="18.75" customHeight="1" x14ac:dyDescent="0.2">
      <c r="A9" s="2"/>
      <c r="B9" s="47" t="s">
        <v>12</v>
      </c>
      <c r="C9" s="47"/>
      <c r="D9" s="47"/>
      <c r="E9" s="47"/>
      <c r="F9" s="47"/>
      <c r="G9" s="47"/>
      <c r="H9" s="47"/>
      <c r="I9" s="47" t="s">
        <v>13</v>
      </c>
      <c r="J9" s="47"/>
      <c r="K9" s="47"/>
      <c r="L9" s="47"/>
      <c r="M9" s="47"/>
      <c r="N9" s="47"/>
      <c r="O9" s="47"/>
      <c r="P9" s="47" t="s">
        <v>14</v>
      </c>
      <c r="Q9" s="47"/>
      <c r="R9" s="47"/>
      <c r="S9" s="47"/>
      <c r="T9" s="47"/>
      <c r="U9" s="47"/>
      <c r="V9" s="47"/>
      <c r="W9" s="47" t="s">
        <v>15</v>
      </c>
      <c r="X9" s="47"/>
      <c r="Y9" s="47"/>
      <c r="Z9" s="47"/>
      <c r="AA9" s="47"/>
      <c r="AB9" s="47"/>
      <c r="AC9" s="47"/>
      <c r="AD9" s="47" t="s">
        <v>16</v>
      </c>
      <c r="AE9" s="47"/>
      <c r="AF9" s="47"/>
      <c r="AG9" s="47"/>
      <c r="AH9" s="47"/>
      <c r="AI9" s="47"/>
      <c r="AJ9" s="47"/>
      <c r="AK9" s="3"/>
      <c r="AL9" s="47" t="s">
        <v>17</v>
      </c>
      <c r="AM9" s="47"/>
      <c r="AN9" s="47"/>
      <c r="AO9" s="47"/>
      <c r="AP9" s="47"/>
      <c r="AQ9" s="47"/>
      <c r="AR9" s="47"/>
      <c r="AS9" s="47"/>
      <c r="AT9" s="47" t="s">
        <v>18</v>
      </c>
      <c r="AU9" s="47"/>
      <c r="AV9" s="47"/>
      <c r="AW9" s="47"/>
      <c r="AX9" s="47"/>
      <c r="AY9" s="47"/>
      <c r="AZ9" s="47"/>
      <c r="BA9" s="47"/>
      <c r="BB9" s="47" t="s">
        <v>19</v>
      </c>
      <c r="BC9" s="47"/>
      <c r="BD9" s="47"/>
      <c r="BE9" s="47"/>
      <c r="BF9" s="47"/>
      <c r="BG9" s="47"/>
      <c r="BH9" s="47"/>
      <c r="BI9" s="47"/>
      <c r="BJ9" s="3"/>
      <c r="BK9" s="3"/>
      <c r="BL9" s="48" t="s">
        <v>20</v>
      </c>
      <c r="BM9" s="49"/>
      <c r="BN9" s="50" t="s">
        <v>21</v>
      </c>
      <c r="BO9" s="50"/>
      <c r="BP9" s="50"/>
      <c r="BQ9" s="50"/>
      <c r="BR9" s="50"/>
      <c r="BS9" s="50"/>
      <c r="BT9" s="50"/>
      <c r="BU9" s="50"/>
      <c r="BV9" s="50"/>
      <c r="BW9" s="50"/>
      <c r="BX9" s="50"/>
      <c r="BY9" s="51"/>
    </row>
    <row r="10" spans="1:78" ht="18.75" customHeight="1" x14ac:dyDescent="0.2">
      <c r="A10" s="2"/>
      <c r="B10" s="45" t="str">
        <f>データ!N6</f>
        <v>-</v>
      </c>
      <c r="C10" s="45"/>
      <c r="D10" s="45"/>
      <c r="E10" s="45"/>
      <c r="F10" s="45"/>
      <c r="G10" s="45"/>
      <c r="H10" s="45"/>
      <c r="I10" s="45" t="str">
        <f>データ!O6</f>
        <v>該当数値なし</v>
      </c>
      <c r="J10" s="45"/>
      <c r="K10" s="45"/>
      <c r="L10" s="45"/>
      <c r="M10" s="45"/>
      <c r="N10" s="45"/>
      <c r="O10" s="45"/>
      <c r="P10" s="45">
        <f>データ!P6</f>
        <v>2.87</v>
      </c>
      <c r="Q10" s="45"/>
      <c r="R10" s="45"/>
      <c r="S10" s="45"/>
      <c r="T10" s="45"/>
      <c r="U10" s="45"/>
      <c r="V10" s="45"/>
      <c r="W10" s="45">
        <f>データ!Q6</f>
        <v>90.59</v>
      </c>
      <c r="X10" s="45"/>
      <c r="Y10" s="45"/>
      <c r="Z10" s="45"/>
      <c r="AA10" s="45"/>
      <c r="AB10" s="45"/>
      <c r="AC10" s="45"/>
      <c r="AD10" s="46">
        <f>データ!R6</f>
        <v>2530</v>
      </c>
      <c r="AE10" s="46"/>
      <c r="AF10" s="46"/>
      <c r="AG10" s="46"/>
      <c r="AH10" s="46"/>
      <c r="AI10" s="46"/>
      <c r="AJ10" s="46"/>
      <c r="AK10" s="2"/>
      <c r="AL10" s="46">
        <f>データ!V6</f>
        <v>495</v>
      </c>
      <c r="AM10" s="46"/>
      <c r="AN10" s="46"/>
      <c r="AO10" s="46"/>
      <c r="AP10" s="46"/>
      <c r="AQ10" s="46"/>
      <c r="AR10" s="46"/>
      <c r="AS10" s="46"/>
      <c r="AT10" s="45">
        <f>データ!W6</f>
        <v>0.41</v>
      </c>
      <c r="AU10" s="45"/>
      <c r="AV10" s="45"/>
      <c r="AW10" s="45"/>
      <c r="AX10" s="45"/>
      <c r="AY10" s="45"/>
      <c r="AZ10" s="45"/>
      <c r="BA10" s="45"/>
      <c r="BB10" s="45">
        <f>データ!X6</f>
        <v>1207.32</v>
      </c>
      <c r="BC10" s="45"/>
      <c r="BD10" s="45"/>
      <c r="BE10" s="45"/>
      <c r="BF10" s="45"/>
      <c r="BG10" s="45"/>
      <c r="BH10" s="45"/>
      <c r="BI10" s="45"/>
      <c r="BJ10" s="2"/>
      <c r="BK10" s="2"/>
      <c r="BL10" s="52" t="s">
        <v>22</v>
      </c>
      <c r="BM10" s="53"/>
      <c r="BN10" s="54" t="s">
        <v>23</v>
      </c>
      <c r="BO10" s="54"/>
      <c r="BP10" s="54"/>
      <c r="BQ10" s="54"/>
      <c r="BR10" s="54"/>
      <c r="BS10" s="54"/>
      <c r="BT10" s="54"/>
      <c r="BU10" s="54"/>
      <c r="BV10" s="54"/>
      <c r="BW10" s="54"/>
      <c r="BX10" s="54"/>
      <c r="BY10" s="5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2">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2">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122</v>
      </c>
      <c r="BM16" s="62"/>
      <c r="BN16" s="62"/>
      <c r="BO16" s="62"/>
      <c r="BP16" s="62"/>
      <c r="BQ16" s="62"/>
      <c r="BR16" s="62"/>
      <c r="BS16" s="62"/>
      <c r="BT16" s="62"/>
      <c r="BU16" s="62"/>
      <c r="BV16" s="62"/>
      <c r="BW16" s="62"/>
      <c r="BX16" s="62"/>
      <c r="BY16" s="62"/>
      <c r="BZ16" s="63"/>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120</v>
      </c>
      <c r="BM47" s="30"/>
      <c r="BN47" s="30"/>
      <c r="BO47" s="30"/>
      <c r="BP47" s="30"/>
      <c r="BQ47" s="30"/>
      <c r="BR47" s="30"/>
      <c r="BS47" s="30"/>
      <c r="BT47" s="30"/>
      <c r="BU47" s="30"/>
      <c r="BV47" s="30"/>
      <c r="BW47" s="30"/>
      <c r="BX47" s="30"/>
      <c r="BY47" s="30"/>
      <c r="BZ47" s="31"/>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2">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2">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121</v>
      </c>
      <c r="BM66" s="30"/>
      <c r="BN66" s="30"/>
      <c r="BO66" s="30"/>
      <c r="BP66" s="30"/>
      <c r="BQ66" s="30"/>
      <c r="BR66" s="30"/>
      <c r="BS66" s="30"/>
      <c r="BT66" s="30"/>
      <c r="BU66" s="30"/>
      <c r="BV66" s="30"/>
      <c r="BW66" s="30"/>
      <c r="BX66" s="30"/>
      <c r="BY66" s="30"/>
      <c r="BZ66" s="31"/>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2">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2">
      <c r="C84" s="2"/>
    </row>
    <row r="85" spans="1:78" hidden="1" x14ac:dyDescent="0.2">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2">
      <c r="B86" s="12"/>
      <c r="C86" s="12"/>
      <c r="D86" s="12"/>
      <c r="E86" s="12" t="str">
        <f>データ!AI6</f>
        <v/>
      </c>
      <c r="F86" s="12" t="s">
        <v>43</v>
      </c>
      <c r="G86" s="12" t="s">
        <v>43</v>
      </c>
      <c r="H86" s="12" t="str">
        <f>データ!BP6</f>
        <v>【786.37】</v>
      </c>
      <c r="I86" s="12" t="str">
        <f>データ!CA6</f>
        <v>【60.65】</v>
      </c>
      <c r="J86" s="12" t="str">
        <f>データ!CL6</f>
        <v>【256.97】</v>
      </c>
      <c r="K86" s="12" t="str">
        <f>データ!CW6</f>
        <v>【61.14】</v>
      </c>
      <c r="L86" s="12" t="str">
        <f>データ!DH6</f>
        <v>【86.91】</v>
      </c>
      <c r="M86" s="12" t="s">
        <v>44</v>
      </c>
      <c r="N86" s="12" t="s">
        <v>45</v>
      </c>
      <c r="O86" s="12" t="str">
        <f>データ!EO6</f>
        <v>【0.03】</v>
      </c>
    </row>
  </sheetData>
  <sheetProtection algorithmName="SHA-512" hashValue="M8VhxkxTzacnJCUK6MklpytYdWOh5f6XKzgEdfD3n7/D7r4m5qeIXHY3iR2TNKcsozgU07okrGrIr7k2rW/v0A==" saltValue="KtgFx56hzfZ5yU2IGTQm3g=="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2" x14ac:dyDescent="0.2"/>
  <cols>
    <col min="2" max="144" width="11.88671875" customWidth="1"/>
  </cols>
  <sheetData>
    <row r="1" spans="1:145" x14ac:dyDescent="0.2">
      <c r="A1" t="s">
        <v>46</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2">
      <c r="A2" s="14" t="s">
        <v>47</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2">
      <c r="A3" s="14" t="s">
        <v>48</v>
      </c>
      <c r="B3" s="15" t="s">
        <v>49</v>
      </c>
      <c r="C3" s="15" t="s">
        <v>50</v>
      </c>
      <c r="D3" s="15" t="s">
        <v>51</v>
      </c>
      <c r="E3" s="15" t="s">
        <v>52</v>
      </c>
      <c r="F3" s="15" t="s">
        <v>53</v>
      </c>
      <c r="G3" s="15" t="s">
        <v>54</v>
      </c>
      <c r="H3" s="79" t="s">
        <v>55</v>
      </c>
      <c r="I3" s="80"/>
      <c r="J3" s="80"/>
      <c r="K3" s="80"/>
      <c r="L3" s="80"/>
      <c r="M3" s="80"/>
      <c r="N3" s="80"/>
      <c r="O3" s="80"/>
      <c r="P3" s="80"/>
      <c r="Q3" s="80"/>
      <c r="R3" s="80"/>
      <c r="S3" s="80"/>
      <c r="T3" s="80"/>
      <c r="U3" s="80"/>
      <c r="V3" s="80"/>
      <c r="W3" s="80"/>
      <c r="X3" s="81"/>
      <c r="Y3" s="85" t="s">
        <v>56</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57</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5" x14ac:dyDescent="0.2">
      <c r="A4" s="14" t="s">
        <v>58</v>
      </c>
      <c r="B4" s="16"/>
      <c r="C4" s="16"/>
      <c r="D4" s="16"/>
      <c r="E4" s="16"/>
      <c r="F4" s="16"/>
      <c r="G4" s="16"/>
      <c r="H4" s="82"/>
      <c r="I4" s="83"/>
      <c r="J4" s="83"/>
      <c r="K4" s="83"/>
      <c r="L4" s="83"/>
      <c r="M4" s="83"/>
      <c r="N4" s="83"/>
      <c r="O4" s="83"/>
      <c r="P4" s="83"/>
      <c r="Q4" s="83"/>
      <c r="R4" s="83"/>
      <c r="S4" s="83"/>
      <c r="T4" s="83"/>
      <c r="U4" s="83"/>
      <c r="V4" s="83"/>
      <c r="W4" s="83"/>
      <c r="X4" s="84"/>
      <c r="Y4" s="78" t="s">
        <v>59</v>
      </c>
      <c r="Z4" s="78"/>
      <c r="AA4" s="78"/>
      <c r="AB4" s="78"/>
      <c r="AC4" s="78"/>
      <c r="AD4" s="78"/>
      <c r="AE4" s="78"/>
      <c r="AF4" s="78"/>
      <c r="AG4" s="78"/>
      <c r="AH4" s="78"/>
      <c r="AI4" s="78"/>
      <c r="AJ4" s="78" t="s">
        <v>60</v>
      </c>
      <c r="AK4" s="78"/>
      <c r="AL4" s="78"/>
      <c r="AM4" s="78"/>
      <c r="AN4" s="78"/>
      <c r="AO4" s="78"/>
      <c r="AP4" s="78"/>
      <c r="AQ4" s="78"/>
      <c r="AR4" s="78"/>
      <c r="AS4" s="78"/>
      <c r="AT4" s="78"/>
      <c r="AU4" s="78" t="s">
        <v>61</v>
      </c>
      <c r="AV4" s="78"/>
      <c r="AW4" s="78"/>
      <c r="AX4" s="78"/>
      <c r="AY4" s="78"/>
      <c r="AZ4" s="78"/>
      <c r="BA4" s="78"/>
      <c r="BB4" s="78"/>
      <c r="BC4" s="78"/>
      <c r="BD4" s="78"/>
      <c r="BE4" s="78"/>
      <c r="BF4" s="78" t="s">
        <v>62</v>
      </c>
      <c r="BG4" s="78"/>
      <c r="BH4" s="78"/>
      <c r="BI4" s="78"/>
      <c r="BJ4" s="78"/>
      <c r="BK4" s="78"/>
      <c r="BL4" s="78"/>
      <c r="BM4" s="78"/>
      <c r="BN4" s="78"/>
      <c r="BO4" s="78"/>
      <c r="BP4" s="78"/>
      <c r="BQ4" s="78" t="s">
        <v>63</v>
      </c>
      <c r="BR4" s="78"/>
      <c r="BS4" s="78"/>
      <c r="BT4" s="78"/>
      <c r="BU4" s="78"/>
      <c r="BV4" s="78"/>
      <c r="BW4" s="78"/>
      <c r="BX4" s="78"/>
      <c r="BY4" s="78"/>
      <c r="BZ4" s="78"/>
      <c r="CA4" s="78"/>
      <c r="CB4" s="78" t="s">
        <v>64</v>
      </c>
      <c r="CC4" s="78"/>
      <c r="CD4" s="78"/>
      <c r="CE4" s="78"/>
      <c r="CF4" s="78"/>
      <c r="CG4" s="78"/>
      <c r="CH4" s="78"/>
      <c r="CI4" s="78"/>
      <c r="CJ4" s="78"/>
      <c r="CK4" s="78"/>
      <c r="CL4" s="78"/>
      <c r="CM4" s="78" t="s">
        <v>65</v>
      </c>
      <c r="CN4" s="78"/>
      <c r="CO4" s="78"/>
      <c r="CP4" s="78"/>
      <c r="CQ4" s="78"/>
      <c r="CR4" s="78"/>
      <c r="CS4" s="78"/>
      <c r="CT4" s="78"/>
      <c r="CU4" s="78"/>
      <c r="CV4" s="78"/>
      <c r="CW4" s="78"/>
      <c r="CX4" s="78" t="s">
        <v>66</v>
      </c>
      <c r="CY4" s="78"/>
      <c r="CZ4" s="78"/>
      <c r="DA4" s="78"/>
      <c r="DB4" s="78"/>
      <c r="DC4" s="78"/>
      <c r="DD4" s="78"/>
      <c r="DE4" s="78"/>
      <c r="DF4" s="78"/>
      <c r="DG4" s="78"/>
      <c r="DH4" s="78"/>
      <c r="DI4" s="78" t="s">
        <v>67</v>
      </c>
      <c r="DJ4" s="78"/>
      <c r="DK4" s="78"/>
      <c r="DL4" s="78"/>
      <c r="DM4" s="78"/>
      <c r="DN4" s="78"/>
      <c r="DO4" s="78"/>
      <c r="DP4" s="78"/>
      <c r="DQ4" s="78"/>
      <c r="DR4" s="78"/>
      <c r="DS4" s="78"/>
      <c r="DT4" s="78" t="s">
        <v>68</v>
      </c>
      <c r="DU4" s="78"/>
      <c r="DV4" s="78"/>
      <c r="DW4" s="78"/>
      <c r="DX4" s="78"/>
      <c r="DY4" s="78"/>
      <c r="DZ4" s="78"/>
      <c r="EA4" s="78"/>
      <c r="EB4" s="78"/>
      <c r="EC4" s="78"/>
      <c r="ED4" s="78"/>
      <c r="EE4" s="78" t="s">
        <v>69</v>
      </c>
      <c r="EF4" s="78"/>
      <c r="EG4" s="78"/>
      <c r="EH4" s="78"/>
      <c r="EI4" s="78"/>
      <c r="EJ4" s="78"/>
      <c r="EK4" s="78"/>
      <c r="EL4" s="78"/>
      <c r="EM4" s="78"/>
      <c r="EN4" s="78"/>
      <c r="EO4" s="78"/>
    </row>
    <row r="5" spans="1:145" x14ac:dyDescent="0.2">
      <c r="A5" s="14" t="s">
        <v>70</v>
      </c>
      <c r="B5" s="17"/>
      <c r="C5" s="17"/>
      <c r="D5" s="17"/>
      <c r="E5" s="17"/>
      <c r="F5" s="17"/>
      <c r="G5" s="17"/>
      <c r="H5" s="18" t="s">
        <v>71</v>
      </c>
      <c r="I5" s="18" t="s">
        <v>72</v>
      </c>
      <c r="J5" s="18" t="s">
        <v>73</v>
      </c>
      <c r="K5" s="18" t="s">
        <v>74</v>
      </c>
      <c r="L5" s="18" t="s">
        <v>75</v>
      </c>
      <c r="M5" s="18" t="s">
        <v>5</v>
      </c>
      <c r="N5" s="18" t="s">
        <v>76</v>
      </c>
      <c r="O5" s="18" t="s">
        <v>77</v>
      </c>
      <c r="P5" s="18" t="s">
        <v>78</v>
      </c>
      <c r="Q5" s="18" t="s">
        <v>79</v>
      </c>
      <c r="R5" s="18" t="s">
        <v>80</v>
      </c>
      <c r="S5" s="18" t="s">
        <v>81</v>
      </c>
      <c r="T5" s="18" t="s">
        <v>82</v>
      </c>
      <c r="U5" s="18" t="s">
        <v>83</v>
      </c>
      <c r="V5" s="18" t="s">
        <v>84</v>
      </c>
      <c r="W5" s="18" t="s">
        <v>85</v>
      </c>
      <c r="X5" s="18" t="s">
        <v>86</v>
      </c>
      <c r="Y5" s="18" t="s">
        <v>87</v>
      </c>
      <c r="Z5" s="18" t="s">
        <v>88</v>
      </c>
      <c r="AA5" s="18" t="s">
        <v>89</v>
      </c>
      <c r="AB5" s="18" t="s">
        <v>90</v>
      </c>
      <c r="AC5" s="18" t="s">
        <v>91</v>
      </c>
      <c r="AD5" s="18" t="s">
        <v>92</v>
      </c>
      <c r="AE5" s="18" t="s">
        <v>93</v>
      </c>
      <c r="AF5" s="18" t="s">
        <v>94</v>
      </c>
      <c r="AG5" s="18" t="s">
        <v>95</v>
      </c>
      <c r="AH5" s="18" t="s">
        <v>96</v>
      </c>
      <c r="AI5" s="18" t="s">
        <v>31</v>
      </c>
      <c r="AJ5" s="18" t="s">
        <v>87</v>
      </c>
      <c r="AK5" s="18" t="s">
        <v>88</v>
      </c>
      <c r="AL5" s="18" t="s">
        <v>89</v>
      </c>
      <c r="AM5" s="18" t="s">
        <v>90</v>
      </c>
      <c r="AN5" s="18" t="s">
        <v>91</v>
      </c>
      <c r="AO5" s="18" t="s">
        <v>92</v>
      </c>
      <c r="AP5" s="18" t="s">
        <v>93</v>
      </c>
      <c r="AQ5" s="18" t="s">
        <v>94</v>
      </c>
      <c r="AR5" s="18" t="s">
        <v>95</v>
      </c>
      <c r="AS5" s="18" t="s">
        <v>96</v>
      </c>
      <c r="AT5" s="18" t="s">
        <v>97</v>
      </c>
      <c r="AU5" s="18" t="s">
        <v>87</v>
      </c>
      <c r="AV5" s="18" t="s">
        <v>88</v>
      </c>
      <c r="AW5" s="18" t="s">
        <v>89</v>
      </c>
      <c r="AX5" s="18" t="s">
        <v>90</v>
      </c>
      <c r="AY5" s="18" t="s">
        <v>91</v>
      </c>
      <c r="AZ5" s="18" t="s">
        <v>92</v>
      </c>
      <c r="BA5" s="18" t="s">
        <v>93</v>
      </c>
      <c r="BB5" s="18" t="s">
        <v>94</v>
      </c>
      <c r="BC5" s="18" t="s">
        <v>95</v>
      </c>
      <c r="BD5" s="18" t="s">
        <v>96</v>
      </c>
      <c r="BE5" s="18" t="s">
        <v>97</v>
      </c>
      <c r="BF5" s="18" t="s">
        <v>87</v>
      </c>
      <c r="BG5" s="18" t="s">
        <v>88</v>
      </c>
      <c r="BH5" s="18" t="s">
        <v>89</v>
      </c>
      <c r="BI5" s="18" t="s">
        <v>90</v>
      </c>
      <c r="BJ5" s="18" t="s">
        <v>91</v>
      </c>
      <c r="BK5" s="18" t="s">
        <v>92</v>
      </c>
      <c r="BL5" s="18" t="s">
        <v>93</v>
      </c>
      <c r="BM5" s="18" t="s">
        <v>94</v>
      </c>
      <c r="BN5" s="18" t="s">
        <v>95</v>
      </c>
      <c r="BO5" s="18" t="s">
        <v>96</v>
      </c>
      <c r="BP5" s="18" t="s">
        <v>97</v>
      </c>
      <c r="BQ5" s="18" t="s">
        <v>87</v>
      </c>
      <c r="BR5" s="18" t="s">
        <v>88</v>
      </c>
      <c r="BS5" s="18" t="s">
        <v>89</v>
      </c>
      <c r="BT5" s="18" t="s">
        <v>90</v>
      </c>
      <c r="BU5" s="18" t="s">
        <v>91</v>
      </c>
      <c r="BV5" s="18" t="s">
        <v>92</v>
      </c>
      <c r="BW5" s="18" t="s">
        <v>93</v>
      </c>
      <c r="BX5" s="18" t="s">
        <v>94</v>
      </c>
      <c r="BY5" s="18" t="s">
        <v>95</v>
      </c>
      <c r="BZ5" s="18" t="s">
        <v>96</v>
      </c>
      <c r="CA5" s="18" t="s">
        <v>97</v>
      </c>
      <c r="CB5" s="18" t="s">
        <v>87</v>
      </c>
      <c r="CC5" s="18" t="s">
        <v>88</v>
      </c>
      <c r="CD5" s="18" t="s">
        <v>89</v>
      </c>
      <c r="CE5" s="18" t="s">
        <v>90</v>
      </c>
      <c r="CF5" s="18" t="s">
        <v>91</v>
      </c>
      <c r="CG5" s="18" t="s">
        <v>92</v>
      </c>
      <c r="CH5" s="18" t="s">
        <v>93</v>
      </c>
      <c r="CI5" s="18" t="s">
        <v>94</v>
      </c>
      <c r="CJ5" s="18" t="s">
        <v>95</v>
      </c>
      <c r="CK5" s="18" t="s">
        <v>96</v>
      </c>
      <c r="CL5" s="18" t="s">
        <v>97</v>
      </c>
      <c r="CM5" s="18" t="s">
        <v>87</v>
      </c>
      <c r="CN5" s="18" t="s">
        <v>88</v>
      </c>
      <c r="CO5" s="18" t="s">
        <v>89</v>
      </c>
      <c r="CP5" s="18" t="s">
        <v>90</v>
      </c>
      <c r="CQ5" s="18" t="s">
        <v>91</v>
      </c>
      <c r="CR5" s="18" t="s">
        <v>92</v>
      </c>
      <c r="CS5" s="18" t="s">
        <v>93</v>
      </c>
      <c r="CT5" s="18" t="s">
        <v>94</v>
      </c>
      <c r="CU5" s="18" t="s">
        <v>95</v>
      </c>
      <c r="CV5" s="18" t="s">
        <v>96</v>
      </c>
      <c r="CW5" s="18" t="s">
        <v>97</v>
      </c>
      <c r="CX5" s="18" t="s">
        <v>87</v>
      </c>
      <c r="CY5" s="18" t="s">
        <v>88</v>
      </c>
      <c r="CZ5" s="18" t="s">
        <v>89</v>
      </c>
      <c r="DA5" s="18" t="s">
        <v>90</v>
      </c>
      <c r="DB5" s="18" t="s">
        <v>91</v>
      </c>
      <c r="DC5" s="18" t="s">
        <v>92</v>
      </c>
      <c r="DD5" s="18" t="s">
        <v>93</v>
      </c>
      <c r="DE5" s="18" t="s">
        <v>94</v>
      </c>
      <c r="DF5" s="18" t="s">
        <v>95</v>
      </c>
      <c r="DG5" s="18" t="s">
        <v>96</v>
      </c>
      <c r="DH5" s="18" t="s">
        <v>97</v>
      </c>
      <c r="DI5" s="18" t="s">
        <v>87</v>
      </c>
      <c r="DJ5" s="18" t="s">
        <v>88</v>
      </c>
      <c r="DK5" s="18" t="s">
        <v>89</v>
      </c>
      <c r="DL5" s="18" t="s">
        <v>90</v>
      </c>
      <c r="DM5" s="18" t="s">
        <v>91</v>
      </c>
      <c r="DN5" s="18" t="s">
        <v>92</v>
      </c>
      <c r="DO5" s="18" t="s">
        <v>93</v>
      </c>
      <c r="DP5" s="18" t="s">
        <v>94</v>
      </c>
      <c r="DQ5" s="18" t="s">
        <v>95</v>
      </c>
      <c r="DR5" s="18" t="s">
        <v>96</v>
      </c>
      <c r="DS5" s="18" t="s">
        <v>97</v>
      </c>
      <c r="DT5" s="18" t="s">
        <v>87</v>
      </c>
      <c r="DU5" s="18" t="s">
        <v>88</v>
      </c>
      <c r="DV5" s="18" t="s">
        <v>89</v>
      </c>
      <c r="DW5" s="18" t="s">
        <v>90</v>
      </c>
      <c r="DX5" s="18" t="s">
        <v>91</v>
      </c>
      <c r="DY5" s="18" t="s">
        <v>92</v>
      </c>
      <c r="DZ5" s="18" t="s">
        <v>93</v>
      </c>
      <c r="EA5" s="18" t="s">
        <v>94</v>
      </c>
      <c r="EB5" s="18" t="s">
        <v>95</v>
      </c>
      <c r="EC5" s="18" t="s">
        <v>96</v>
      </c>
      <c r="ED5" s="18" t="s">
        <v>97</v>
      </c>
      <c r="EE5" s="18" t="s">
        <v>87</v>
      </c>
      <c r="EF5" s="18" t="s">
        <v>88</v>
      </c>
      <c r="EG5" s="18" t="s">
        <v>89</v>
      </c>
      <c r="EH5" s="18" t="s">
        <v>90</v>
      </c>
      <c r="EI5" s="18" t="s">
        <v>91</v>
      </c>
      <c r="EJ5" s="18" t="s">
        <v>92</v>
      </c>
      <c r="EK5" s="18" t="s">
        <v>93</v>
      </c>
      <c r="EL5" s="18" t="s">
        <v>94</v>
      </c>
      <c r="EM5" s="18" t="s">
        <v>95</v>
      </c>
      <c r="EN5" s="18" t="s">
        <v>96</v>
      </c>
      <c r="EO5" s="18" t="s">
        <v>97</v>
      </c>
    </row>
    <row r="6" spans="1:145" s="22" customFormat="1" x14ac:dyDescent="0.2">
      <c r="A6" s="14" t="s">
        <v>98</v>
      </c>
      <c r="B6" s="19">
        <f>B7</f>
        <v>2021</v>
      </c>
      <c r="C6" s="19">
        <f t="shared" ref="C6:X6" si="3">C7</f>
        <v>452076</v>
      </c>
      <c r="D6" s="19">
        <f t="shared" si="3"/>
        <v>47</v>
      </c>
      <c r="E6" s="19">
        <f t="shared" si="3"/>
        <v>17</v>
      </c>
      <c r="F6" s="19">
        <f t="shared" si="3"/>
        <v>5</v>
      </c>
      <c r="G6" s="19">
        <f t="shared" si="3"/>
        <v>0</v>
      </c>
      <c r="H6" s="19" t="str">
        <f t="shared" si="3"/>
        <v>宮崎県　串間市</v>
      </c>
      <c r="I6" s="19" t="str">
        <f t="shared" si="3"/>
        <v>法非適用</v>
      </c>
      <c r="J6" s="19" t="str">
        <f t="shared" si="3"/>
        <v>下水道事業</v>
      </c>
      <c r="K6" s="19" t="str">
        <f t="shared" si="3"/>
        <v>農業集落排水</v>
      </c>
      <c r="L6" s="19" t="str">
        <f t="shared" si="3"/>
        <v>F2</v>
      </c>
      <c r="M6" s="19" t="str">
        <f t="shared" si="3"/>
        <v>非設置</v>
      </c>
      <c r="N6" s="20" t="str">
        <f t="shared" si="3"/>
        <v>-</v>
      </c>
      <c r="O6" s="20" t="str">
        <f t="shared" si="3"/>
        <v>該当数値なし</v>
      </c>
      <c r="P6" s="20">
        <f t="shared" si="3"/>
        <v>2.87</v>
      </c>
      <c r="Q6" s="20">
        <f t="shared" si="3"/>
        <v>90.59</v>
      </c>
      <c r="R6" s="20">
        <f t="shared" si="3"/>
        <v>2530</v>
      </c>
      <c r="S6" s="20">
        <f t="shared" si="3"/>
        <v>17394</v>
      </c>
      <c r="T6" s="20">
        <f t="shared" si="3"/>
        <v>294.92</v>
      </c>
      <c r="U6" s="20">
        <f t="shared" si="3"/>
        <v>58.98</v>
      </c>
      <c r="V6" s="20">
        <f t="shared" si="3"/>
        <v>495</v>
      </c>
      <c r="W6" s="20">
        <f t="shared" si="3"/>
        <v>0.41</v>
      </c>
      <c r="X6" s="20">
        <f t="shared" si="3"/>
        <v>1207.32</v>
      </c>
      <c r="Y6" s="21">
        <f>IF(Y7="",NA(),Y7)</f>
        <v>77.540000000000006</v>
      </c>
      <c r="Z6" s="21">
        <f t="shared" ref="Z6:AH6" si="4">IF(Z7="",NA(),Z7)</f>
        <v>77.150000000000006</v>
      </c>
      <c r="AA6" s="21">
        <f t="shared" si="4"/>
        <v>75.84</v>
      </c>
      <c r="AB6" s="21">
        <f t="shared" si="4"/>
        <v>76.47</v>
      </c>
      <c r="AC6" s="21">
        <f t="shared" si="4"/>
        <v>74.459999999999994</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0">
        <f>IF(BF7="",NA(),BF7)</f>
        <v>0</v>
      </c>
      <c r="BG6" s="20">
        <f t="shared" ref="BG6:BO6" si="7">IF(BG7="",NA(),BG7)</f>
        <v>0</v>
      </c>
      <c r="BH6" s="20">
        <f t="shared" si="7"/>
        <v>0</v>
      </c>
      <c r="BI6" s="21">
        <f t="shared" si="7"/>
        <v>961.73</v>
      </c>
      <c r="BJ6" s="21">
        <f t="shared" si="7"/>
        <v>732.72</v>
      </c>
      <c r="BK6" s="21">
        <f t="shared" si="7"/>
        <v>855.8</v>
      </c>
      <c r="BL6" s="21">
        <f t="shared" si="7"/>
        <v>789.46</v>
      </c>
      <c r="BM6" s="21">
        <f t="shared" si="7"/>
        <v>826.83</v>
      </c>
      <c r="BN6" s="21">
        <f t="shared" si="7"/>
        <v>867.83</v>
      </c>
      <c r="BO6" s="21">
        <f t="shared" si="7"/>
        <v>791.76</v>
      </c>
      <c r="BP6" s="20" t="str">
        <f>IF(BP7="","",IF(BP7="-","【-】","【"&amp;SUBSTITUTE(TEXT(BP7,"#,##0.00"),"-","△")&amp;"】"))</f>
        <v>【786.37】</v>
      </c>
      <c r="BQ6" s="21">
        <f>IF(BQ7="",NA(),BQ7)</f>
        <v>42.55</v>
      </c>
      <c r="BR6" s="21">
        <f t="shared" ref="BR6:BZ6" si="8">IF(BR7="",NA(),BR7)</f>
        <v>41.58</v>
      </c>
      <c r="BS6" s="21">
        <f t="shared" si="8"/>
        <v>39.51</v>
      </c>
      <c r="BT6" s="21">
        <f t="shared" si="8"/>
        <v>39.81</v>
      </c>
      <c r="BU6" s="21">
        <f t="shared" si="8"/>
        <v>37.19</v>
      </c>
      <c r="BV6" s="21">
        <f t="shared" si="8"/>
        <v>59.8</v>
      </c>
      <c r="BW6" s="21">
        <f t="shared" si="8"/>
        <v>57.77</v>
      </c>
      <c r="BX6" s="21">
        <f t="shared" si="8"/>
        <v>57.31</v>
      </c>
      <c r="BY6" s="21">
        <f t="shared" si="8"/>
        <v>57.08</v>
      </c>
      <c r="BZ6" s="21">
        <f t="shared" si="8"/>
        <v>56.26</v>
      </c>
      <c r="CA6" s="20" t="str">
        <f>IF(CA7="","",IF(CA7="-","【-】","【"&amp;SUBSTITUTE(TEXT(CA7,"#,##0.00"),"-","△")&amp;"】"))</f>
        <v>【60.65】</v>
      </c>
      <c r="CB6" s="21">
        <f>IF(CB7="",NA(),CB7)</f>
        <v>326.52</v>
      </c>
      <c r="CC6" s="21">
        <f t="shared" ref="CC6:CK6" si="9">IF(CC7="",NA(),CC7)</f>
        <v>333.78</v>
      </c>
      <c r="CD6" s="21">
        <f t="shared" si="9"/>
        <v>354.38</v>
      </c>
      <c r="CE6" s="21">
        <f t="shared" si="9"/>
        <v>359.54</v>
      </c>
      <c r="CF6" s="21">
        <f t="shared" si="9"/>
        <v>393.24</v>
      </c>
      <c r="CG6" s="21">
        <f t="shared" si="9"/>
        <v>263.76</v>
      </c>
      <c r="CH6" s="21">
        <f t="shared" si="9"/>
        <v>274.35000000000002</v>
      </c>
      <c r="CI6" s="21">
        <f t="shared" si="9"/>
        <v>273.52</v>
      </c>
      <c r="CJ6" s="21">
        <f t="shared" si="9"/>
        <v>274.99</v>
      </c>
      <c r="CK6" s="21">
        <f t="shared" si="9"/>
        <v>282.08999999999997</v>
      </c>
      <c r="CL6" s="20" t="str">
        <f>IF(CL7="","",IF(CL7="-","【-】","【"&amp;SUBSTITUTE(TEXT(CL7,"#,##0.00"),"-","△")&amp;"】"))</f>
        <v>【256.97】</v>
      </c>
      <c r="CM6" s="21">
        <f>IF(CM7="",NA(),CM7)</f>
        <v>31.54</v>
      </c>
      <c r="CN6" s="21">
        <f t="shared" ref="CN6:CV6" si="10">IF(CN7="",NA(),CN7)</f>
        <v>31.3</v>
      </c>
      <c r="CO6" s="21">
        <f t="shared" si="10"/>
        <v>31.3</v>
      </c>
      <c r="CP6" s="21">
        <f t="shared" si="10"/>
        <v>31.54</v>
      </c>
      <c r="CQ6" s="21">
        <f t="shared" si="10"/>
        <v>29.58</v>
      </c>
      <c r="CR6" s="21">
        <f t="shared" si="10"/>
        <v>51.75</v>
      </c>
      <c r="CS6" s="21">
        <f t="shared" si="10"/>
        <v>50.68</v>
      </c>
      <c r="CT6" s="21">
        <f t="shared" si="10"/>
        <v>50.14</v>
      </c>
      <c r="CU6" s="21">
        <f t="shared" si="10"/>
        <v>54.83</v>
      </c>
      <c r="CV6" s="21">
        <f t="shared" si="10"/>
        <v>66.53</v>
      </c>
      <c r="CW6" s="20" t="str">
        <f>IF(CW7="","",IF(CW7="-","【-】","【"&amp;SUBSTITUTE(TEXT(CW7,"#,##0.00"),"-","△")&amp;"】"))</f>
        <v>【61.14】</v>
      </c>
      <c r="CX6" s="21">
        <f>IF(CX7="",NA(),CX7)</f>
        <v>88.98</v>
      </c>
      <c r="CY6" s="21">
        <f t="shared" ref="CY6:DG6" si="11">IF(CY7="",NA(),CY7)</f>
        <v>90.73</v>
      </c>
      <c r="CZ6" s="21">
        <f t="shared" si="11"/>
        <v>91.91</v>
      </c>
      <c r="DA6" s="21">
        <f t="shared" si="11"/>
        <v>87.91</v>
      </c>
      <c r="DB6" s="21">
        <f t="shared" si="11"/>
        <v>89.7</v>
      </c>
      <c r="DC6" s="21">
        <f t="shared" si="11"/>
        <v>84.84</v>
      </c>
      <c r="DD6" s="21">
        <f t="shared" si="11"/>
        <v>84.86</v>
      </c>
      <c r="DE6" s="21">
        <f t="shared" si="11"/>
        <v>84.98</v>
      </c>
      <c r="DF6" s="21">
        <f t="shared" si="11"/>
        <v>84.7</v>
      </c>
      <c r="DG6" s="21">
        <f t="shared" si="11"/>
        <v>84.67</v>
      </c>
      <c r="DH6" s="20" t="str">
        <f>IF(DH7="","",IF(DH7="-","【-】","【"&amp;SUBSTITUTE(TEXT(DH7,"#,##0.00"),"-","△")&amp;"】"))</f>
        <v>【86.91】</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0.01</v>
      </c>
      <c r="EK6" s="21">
        <f t="shared" si="14"/>
        <v>0.01</v>
      </c>
      <c r="EL6" s="21">
        <f t="shared" si="14"/>
        <v>0.02</v>
      </c>
      <c r="EM6" s="21">
        <f t="shared" si="14"/>
        <v>0.25</v>
      </c>
      <c r="EN6" s="21">
        <f t="shared" si="14"/>
        <v>0.05</v>
      </c>
      <c r="EO6" s="20" t="str">
        <f>IF(EO7="","",IF(EO7="-","【-】","【"&amp;SUBSTITUTE(TEXT(EO7,"#,##0.00"),"-","△")&amp;"】"))</f>
        <v>【0.03】</v>
      </c>
    </row>
    <row r="7" spans="1:145" s="22" customFormat="1" x14ac:dyDescent="0.2">
      <c r="A7" s="14"/>
      <c r="B7" s="23">
        <v>2021</v>
      </c>
      <c r="C7" s="23">
        <v>452076</v>
      </c>
      <c r="D7" s="23">
        <v>47</v>
      </c>
      <c r="E7" s="23">
        <v>17</v>
      </c>
      <c r="F7" s="23">
        <v>5</v>
      </c>
      <c r="G7" s="23">
        <v>0</v>
      </c>
      <c r="H7" s="23" t="s">
        <v>99</v>
      </c>
      <c r="I7" s="23" t="s">
        <v>100</v>
      </c>
      <c r="J7" s="23" t="s">
        <v>101</v>
      </c>
      <c r="K7" s="23" t="s">
        <v>102</v>
      </c>
      <c r="L7" s="23" t="s">
        <v>103</v>
      </c>
      <c r="M7" s="23" t="s">
        <v>104</v>
      </c>
      <c r="N7" s="24" t="s">
        <v>105</v>
      </c>
      <c r="O7" s="24" t="s">
        <v>106</v>
      </c>
      <c r="P7" s="24">
        <v>2.87</v>
      </c>
      <c r="Q7" s="24">
        <v>90.59</v>
      </c>
      <c r="R7" s="24">
        <v>2530</v>
      </c>
      <c r="S7" s="24">
        <v>17394</v>
      </c>
      <c r="T7" s="24">
        <v>294.92</v>
      </c>
      <c r="U7" s="24">
        <v>58.98</v>
      </c>
      <c r="V7" s="24">
        <v>495</v>
      </c>
      <c r="W7" s="24">
        <v>0.41</v>
      </c>
      <c r="X7" s="24">
        <v>1207.32</v>
      </c>
      <c r="Y7" s="24">
        <v>77.540000000000006</v>
      </c>
      <c r="Z7" s="24">
        <v>77.150000000000006</v>
      </c>
      <c r="AA7" s="24">
        <v>75.84</v>
      </c>
      <c r="AB7" s="24">
        <v>76.47</v>
      </c>
      <c r="AC7" s="24">
        <v>74.459999999999994</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0</v>
      </c>
      <c r="BG7" s="24">
        <v>0</v>
      </c>
      <c r="BH7" s="24">
        <v>0</v>
      </c>
      <c r="BI7" s="24">
        <v>961.73</v>
      </c>
      <c r="BJ7" s="24">
        <v>732.72</v>
      </c>
      <c r="BK7" s="24">
        <v>855.8</v>
      </c>
      <c r="BL7" s="24">
        <v>789.46</v>
      </c>
      <c r="BM7" s="24">
        <v>826.83</v>
      </c>
      <c r="BN7" s="24">
        <v>867.83</v>
      </c>
      <c r="BO7" s="24">
        <v>791.76</v>
      </c>
      <c r="BP7" s="24">
        <v>786.37</v>
      </c>
      <c r="BQ7" s="24">
        <v>42.55</v>
      </c>
      <c r="BR7" s="24">
        <v>41.58</v>
      </c>
      <c r="BS7" s="24">
        <v>39.51</v>
      </c>
      <c r="BT7" s="24">
        <v>39.81</v>
      </c>
      <c r="BU7" s="24">
        <v>37.19</v>
      </c>
      <c r="BV7" s="24">
        <v>59.8</v>
      </c>
      <c r="BW7" s="24">
        <v>57.77</v>
      </c>
      <c r="BX7" s="24">
        <v>57.31</v>
      </c>
      <c r="BY7" s="24">
        <v>57.08</v>
      </c>
      <c r="BZ7" s="24">
        <v>56.26</v>
      </c>
      <c r="CA7" s="24">
        <v>60.65</v>
      </c>
      <c r="CB7" s="24">
        <v>326.52</v>
      </c>
      <c r="CC7" s="24">
        <v>333.78</v>
      </c>
      <c r="CD7" s="24">
        <v>354.38</v>
      </c>
      <c r="CE7" s="24">
        <v>359.54</v>
      </c>
      <c r="CF7" s="24">
        <v>393.24</v>
      </c>
      <c r="CG7" s="24">
        <v>263.76</v>
      </c>
      <c r="CH7" s="24">
        <v>274.35000000000002</v>
      </c>
      <c r="CI7" s="24">
        <v>273.52</v>
      </c>
      <c r="CJ7" s="24">
        <v>274.99</v>
      </c>
      <c r="CK7" s="24">
        <v>282.08999999999997</v>
      </c>
      <c r="CL7" s="24">
        <v>256.97000000000003</v>
      </c>
      <c r="CM7" s="24">
        <v>31.54</v>
      </c>
      <c r="CN7" s="24">
        <v>31.3</v>
      </c>
      <c r="CO7" s="24">
        <v>31.3</v>
      </c>
      <c r="CP7" s="24">
        <v>31.54</v>
      </c>
      <c r="CQ7" s="24">
        <v>29.58</v>
      </c>
      <c r="CR7" s="24">
        <v>51.75</v>
      </c>
      <c r="CS7" s="24">
        <v>50.68</v>
      </c>
      <c r="CT7" s="24">
        <v>50.14</v>
      </c>
      <c r="CU7" s="24">
        <v>54.83</v>
      </c>
      <c r="CV7" s="24">
        <v>66.53</v>
      </c>
      <c r="CW7" s="24">
        <v>61.14</v>
      </c>
      <c r="CX7" s="24">
        <v>88.98</v>
      </c>
      <c r="CY7" s="24">
        <v>90.73</v>
      </c>
      <c r="CZ7" s="24">
        <v>91.91</v>
      </c>
      <c r="DA7" s="24">
        <v>87.91</v>
      </c>
      <c r="DB7" s="24">
        <v>89.7</v>
      </c>
      <c r="DC7" s="24">
        <v>84.84</v>
      </c>
      <c r="DD7" s="24">
        <v>84.86</v>
      </c>
      <c r="DE7" s="24">
        <v>84.98</v>
      </c>
      <c r="DF7" s="24">
        <v>84.7</v>
      </c>
      <c r="DG7" s="24">
        <v>84.67</v>
      </c>
      <c r="DH7" s="24">
        <v>86.91</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0.01</v>
      </c>
      <c r="EK7" s="24">
        <v>0.01</v>
      </c>
      <c r="EL7" s="24">
        <v>0.02</v>
      </c>
      <c r="EM7" s="24">
        <v>0.25</v>
      </c>
      <c r="EN7" s="24">
        <v>0.05</v>
      </c>
      <c r="EO7" s="24">
        <v>0.03</v>
      </c>
    </row>
    <row r="8" spans="1:145"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2">
      <c r="A9" s="26"/>
      <c r="B9" s="26" t="s">
        <v>107</v>
      </c>
      <c r="C9" s="26" t="s">
        <v>108</v>
      </c>
      <c r="D9" s="26" t="s">
        <v>109</v>
      </c>
      <c r="E9" s="26" t="s">
        <v>110</v>
      </c>
      <c r="F9" s="26" t="s">
        <v>111</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2">
      <c r="A10" s="26" t="s">
        <v>49</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2">
      <c r="B11">
        <v>4</v>
      </c>
      <c r="C11">
        <v>3</v>
      </c>
      <c r="D11">
        <v>2</v>
      </c>
      <c r="E11">
        <v>1</v>
      </c>
      <c r="F11">
        <v>0</v>
      </c>
      <c r="G11" t="s">
        <v>112</v>
      </c>
    </row>
    <row r="12" spans="1:145" x14ac:dyDescent="0.2">
      <c r="B12">
        <v>1</v>
      </c>
      <c r="C12">
        <v>1</v>
      </c>
      <c r="D12">
        <v>1</v>
      </c>
      <c r="E12">
        <v>2</v>
      </c>
      <c r="F12">
        <v>3</v>
      </c>
      <c r="G12" t="s">
        <v>113</v>
      </c>
    </row>
    <row r="13" spans="1:145" x14ac:dyDescent="0.2">
      <c r="B13" t="s">
        <v>114</v>
      </c>
      <c r="C13" t="s">
        <v>115</v>
      </c>
      <c r="D13" t="s">
        <v>116</v>
      </c>
      <c r="E13" t="s">
        <v>117</v>
      </c>
      <c r="F13" t="s">
        <v>118</v>
      </c>
      <c r="G13" t="s">
        <v>119</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2023-01-11T02:01:42Z</cp:lastPrinted>
  <dcterms:created xsi:type="dcterms:W3CDTF">2022-12-01T02:01:32Z</dcterms:created>
  <dcterms:modified xsi:type="dcterms:W3CDTF">2023-02-21T08:58:58Z</dcterms:modified>
  <cp:category/>
</cp:coreProperties>
</file>