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20851B85-5486-416A-9587-089D77650359}"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63" i="12" l="1"/>
  <c r="AP63" i="12"/>
  <c r="AA23" i="12"/>
  <c r="AF88" i="12"/>
  <c r="AA31" i="12"/>
  <c r="DQ102" i="12"/>
  <c r="DL102" i="12"/>
  <c r="DB102" i="12"/>
  <c r="CW102" i="12"/>
  <c r="CR102" i="12"/>
  <c r="AA71" i="12"/>
  <c r="AA32" i="12"/>
  <c r="AA68" i="12" l="1"/>
  <c r="AA70" i="12"/>
  <c r="AA72" i="12"/>
  <c r="AA35" i="12"/>
  <c r="AA34" i="12"/>
  <c r="AA33" i="12"/>
  <c r="AA30" i="12"/>
  <c r="AA28" i="12"/>
  <c r="AA8" i="12"/>
  <c r="AA7" i="12"/>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O35" i="10"/>
  <c r="BW34" i="10"/>
  <c r="C34" i="10"/>
  <c r="BW35" i="10" l="1"/>
  <c r="BW36" i="10" s="1"/>
  <c r="BW37" i="10" s="1"/>
  <c r="BW38"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 r="BE36" i="10" s="1"/>
  <c r="AM34" i="10"/>
  <c r="AM35" i="10" s="1"/>
</calcChain>
</file>

<file path=xl/sharedStrings.xml><?xml version="1.0" encoding="utf-8"?>
<sst xmlns="http://schemas.openxmlformats.org/spreadsheetml/2006/main" count="1125" uniqueCount="610">
  <si>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</si>
  <si>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</si>
  <si>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</si>
  <si>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</si>
  <si>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</si>
  <si>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</si>
  <si>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</si>
  <si>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</si>
  <si>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</si>
  <si>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</si>
  <si>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</si>
  <si>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</si>
  <si>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</si>
  <si>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</si>
  <si>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</si>
  <si>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</si>
  <si>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</si>
  <si>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</si>
  <si>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</si>
  <si>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</si>
  <si>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</si>
  <si>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</si>
  <si>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</si>
  <si>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</si>
  <si>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</si>
  <si>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</si>
  <si>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</si>
  <si>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</si>
  <si>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</si>
  <si>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</si>
  <si>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</si>
  <si>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</si>
  <si>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</si>
  <si>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</si>
  <si>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</si>
  <si>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</si>
  <si>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</si>
  <si>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</si>
  <si>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</si>
  <si>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</si>
  <si>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</si>
  <si>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</si>
  <si>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</si>
  <si>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</si>
  <si>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</si>
  <si>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</si>
  <si>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</si>
  <si>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</si>
  <si>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</si>
  <si>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</si>
  <si>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</si>
  <si>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</si>
  <si>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</si>
  <si>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</si>
  <si>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</si>
  <si>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</si>
  <si>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</si>
  <si>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</si>
  <si>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</si>
  <si>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</si>
  <si>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</si>
  <si>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</si>
  <si>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</si>
  <si>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</si>
  <si>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</si>
  <si>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</si>
  <si>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</si>
  <si>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</si>
  <si>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</si>
  <si>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</si>
  <si>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</si>
  <si>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</si>
  <si>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</si>
  <si>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</si>
  <si>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</si>
  <si>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</si>
  <si>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</si>
  <si>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</si>
  <si>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</si>
  <si>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</si>
  <si>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</si>
  <si>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</si>
  <si>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</si>
  <si>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</si>
  <si>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</si>
  <si>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</si>
  <si>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</si>
  <si>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</si>
  <si>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</si>
  <si>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</si>
  <si>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</si>
  <si>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</si>
  <si>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</si>
  <si>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</si>
  <si>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</si>
  <si>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</si>
  <si>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</si>
  <si>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</si>
  <si>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</si>
  <si>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</si>
  <si>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</si>
  <si>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</si>
  <si>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</si>
  <si>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</si>
  <si>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</si>
  <si>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</si>
  <si>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</si>
  <si>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</si>
  <si>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</si>
  <si>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</si>
  <si>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</si>
  <si>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</si>
  <si>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</si>
  <si>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</si>
  <si>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</si>
  <si>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</si>
  <si>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</si>
  <si>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</si>
  <si>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</si>
  <si>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</si>
  <si>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</si>
  <si>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</si>
  <si>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</si>
  <si>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</si>
  <si>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</si>
  <si>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</si>
  <si>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</si>
  <si>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</si>
  <si>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</si>
  <si>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</si>
  <si>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</si>
  <si>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</si>
  <si>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</si>
  <si>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</si>
  <si>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</si>
  <si>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</si>
  <si>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</si>
  <si>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</si>
  <si>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</si>
  <si>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</si>
  <si>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</si>
  <si>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</si>
  <si>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</si>
  <si>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</si>
  <si>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</si>
  <si>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</si>
  <si>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</si>
  <si>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</si>
  <si>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</si>
  <si>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</si>
  <si>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</si>
  <si>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</si>
  <si>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</si>
  <si>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</si>
  <si>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</si>
  <si>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</si>
  <si>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</si>
  <si>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</si>
  <si>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</si>
  <si>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</si>
  <si>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</si>
  <si>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</si>
  <si>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</si>
  <si>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</si>
  <si>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</si>
  <si>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</si>
  <si>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</si>
  <si>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</si>
  <si>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</si>
  <si>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</si>
  <si>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</si>
  <si>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</si>
  <si>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</si>
  <si>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</si>
  <si>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</si>
  <si>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</si>
  <si>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</si>
  <si>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</si>
  <si>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</si>
  <si>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</si>
  <si>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</si>
  <si>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</si>
  <si>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</si>
  <si>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</si>
  <si>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</si>
  <si>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</si>
  <si>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</si>
  <si>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</si>
  <si>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</si>
  <si>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</si>
  <si>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</si>
  <si>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</si>
  <si>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</si>
  <si>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</si>
  <si>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</si>
  <si>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</si>
  <si>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</si>
  <si>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</si>
  <si>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</si>
  <si>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</si>
  <si>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</si>
  <si>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</si>
  <si>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</si>
  <si>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</si>
  <si>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</si>
  <si>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</si>
  <si>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</si>
  <si>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</si>
  <si>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</si>
  <si>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</si>
  <si>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</si>
  <si>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</si>
  <si>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</si>
  <si>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</si>
  <si>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</si>
  <si>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</si>
  <si>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</si>
  <si>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</si>
  <si>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</si>
  <si>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</si>
  <si>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</si>
  <si>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</si>
  <si>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宮崎県串間市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</si>
  <si>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</si>
  <si>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</si>
  <si>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</si>
  <si>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</si>
  <si>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</si>
  <si>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</si>
  <si>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</si>
  <si>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</si>
  <si>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</si>
  <si>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</si>
  <si>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</si>
  <si>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</si>
  <si>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</si>
  <si>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</si>
  <si>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</si>
  <si>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</si>
  <si>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</si>
  <si>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</si>
  <si>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</si>
  <si>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</si>
  <si>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</si>
  <si>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</si>
  <si>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</si>
  <si>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</si>
  <si>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</si>
  <si>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</si>
  <si>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</si>
  <si>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</si>
  <si>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</si>
  <si>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</si>
  <si>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</si>
  <si>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</si>
  <si>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</si>
  <si>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</si>
  <si>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</si>
  <si>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</si>
  <si>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</si>
  <si>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</si>
  <si>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</si>
  <si>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</si>
  <si>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</si>
  <si>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</si>
  <si>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</si>
  <si>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</si>
  <si>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</si>
  <si>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</si>
  <si>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</si>
  <si>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</si>
  <si>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</si>
  <si>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</si>
  <si>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</si>
  <si>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</si>
  <si>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</si>
  <si>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</si>
  <si>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</si>
  <si>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</si>
  <si>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</si>
  <si>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</si>
  <si>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</si>
  <si>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</si>
  <si>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</si>
  <si>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</si>
  <si>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</si>
  <si>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</si>
  <si>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</si>
  <si>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</si>
  <si>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</si>
  <si>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</si>
  <si>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</si>
  <si>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</si>
  <si>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</si>
  <si>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</si>
  <si>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</si>
  <si>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</si>
  <si>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</si>
  <si>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</si>
  <si>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</si>
  <si>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</si>
  <si>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</si>
  <si>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</si>
  <si>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</si>
  <si>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</si>
  <si>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</si>
  <si>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</si>
  <si>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</si>
  <si>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</si>
  <si>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</si>
  <si>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</si>
  <si>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</si>
  <si>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</si>
  <si>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</si>
  <si>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</si>
  <si>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</si>
  <si>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</si>
  <si>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</si>
  <si>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</si>
  <si>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</si>
  <si>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</si>
  <si>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</si>
  <si>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</si>
  <si>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</si>
  <si>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</si>
  <si>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</si>
  <si>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</si>
  <si>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</si>
  <si>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</si>
  <si>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</si>
  <si>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</si>
  <si>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</si>
  <si>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</si>
  <si>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</si>
  <si>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</si>
  <si>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</si>
  <si>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</si>
  <si>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</si>
  <si>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</si>
  <si>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</si>
  <si>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</si>
  <si>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</si>
  <si>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</si>
  <si>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</si>
  <si>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</si>
  <si>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</si>
  <si>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</si>
  <si>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</si>
  <si>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</si>
  <si>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</si>
  <si>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</si>
  <si>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</si>
  <si>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</si>
  <si>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</si>
  <si>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</si>
  <si>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</si>
  <si>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</si>
  <si>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</si>
  <si>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</si>
  <si>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</si>
  <si>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</si>
  <si>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</si>
  <si>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</si>
  <si>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</si>
  <si>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</si>
  <si>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</si>
  <si>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</si>
  <si>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</si>
  <si>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</si>
  <si>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</si>
  <si>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</si>
  <si>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</si>
  <si>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</si>
  <si>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</si>
  <si>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</si>
  <si>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宮崎県串間市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</si>
  <si>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</si>
  <si>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</si>
  <si>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</si>
  <si>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</si>
  <si>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</si>
  <si>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</si>
  <si>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</si>
  <si>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</si>
  <si>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</si>
  <si>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</si>
  <si>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</si>
  <si>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</si>
  <si>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</si>
  <si>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</si>
  <si>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</si>
  <si>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</si>
  <si>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</si>
  <si>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</si>
  <si>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</si>
  <si>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</si>
  <si>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</si>
  <si>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</si>
  <si>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</si>
  <si>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</si>
  <si>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</si>
  <si>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</si>
  <si>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</si>
  <si>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</si>
  <si>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</si>
  <si>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</si>
  <si>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</si>
  <si>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</si>
  <si>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</si>
  <si>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</si>
  <si>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</si>
  <si>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</si>
  <si>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</si>
  <si>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</si>
  <si>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</si>
  <si>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</si>
  <si>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</si>
  <si>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</si>
  <si>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</si>
  <si>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</si>
  <si>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</si>
  <si>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</si>
  <si>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</si>
  <si>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</si>
  <si>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</si>
  <si>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</si>
  <si>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</si>
  <si>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</si>
  <si>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</si>
  <si>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</si>
  <si>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</si>
  <si>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</si>
  <si>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</si>
  <si>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</si>
  <si>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</si>
  <si>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</si>
  <si>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</si>
  <si>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</si>
  <si>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</si>
  <si>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</si>
  <si>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</si>
  <si>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</si>
  <si>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</si>
  <si>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</si>
  <si>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</si>
  <si>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</si>
  <si>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</si>
  <si>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</si>
  <si>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</si>
  <si>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</si>
  <si>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</si>
  <si>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</si>
  <si>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</si>
  <si>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</si>
  <si>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</si>
  <si>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</si>
  <si>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</si>
  <si>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</si>
  <si>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</si>
  <si>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</si>
  <si>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</si>
  <si>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</si>
  <si>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</si>
  <si>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</si>
  <si>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</si>
  <si>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</si>
  <si>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</si>
  <si>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</si>
  <si>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</si>
  <si>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</si>
  <si>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</si>
  <si>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</si>
  <si>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</si>
  <si>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</si>
  <si>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</si>
  <si>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</si>
  <si>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</si>
  <si>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</si>
  <si>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</si>
  <si>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</si>
  <si>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</si>
  <si>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</si>
  <si>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</si>
  <si>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</si>
  <si>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</si>
  <si>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</si>
  <si>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</si>
  <si>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</si>
  <si>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</si>
  <si>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</si>
  <si>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</si>
  <si>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</si>
  <si>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</si>
  <si>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</si>
  <si>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</si>
  <si>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</si>
  <si>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</si>
  <si>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</si>
  <si>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</si>
  <si>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</si>
  <si>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</si>
  <si>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</si>
  <si>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</si>
  <si>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</si>
  <si>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</si>
  <si>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</si>
  <si>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</si>
  <si>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</si>
  <si>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</si>
  <si>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</si>
  <si>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</si>
  <si>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</si>
  <si>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</si>
  <si>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</si>
  <si>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</si>
  <si>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</si>
  <si>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</si>
  <si>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</si>
  <si>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</si>
  <si>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</si>
  <si>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</si>
  <si>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</si>
  <si>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</si>
  <si>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</si>
  <si>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</si>
  <si>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</si>
  <si>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</si>
  <si>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</si>
  <si>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</si>
  <si>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</si>
  <si>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</si>
  <si>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</si>
  <si>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</si>
  <si>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</si>
  <si>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</si>
  <si>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</si>
  <si>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</si>
  <si>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</si>
  <si>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</si>
  <si>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</si>
  <si>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</si>
  <si>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</si>
  <si>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</si>
  <si>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</si>
  <si>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</si>
  <si>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</si>
  <si>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</si>
  <si>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</si>
  <si>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</si>
  <si>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</si>
  <si>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</si>
  <si>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</si>
  <si>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</si>
  <si>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</si>
  <si>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</si>
  <si>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</si>
  <si>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</si>
  <si>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</si>
  <si>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</si>
  <si>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</si>
  <si>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</si>
  <si>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</si>
  <si>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</si>
  <si>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</si>
  <si>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</si>
  <si>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</si>
  <si>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</si>
  <si>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</si>
  <si>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</si>
  <si>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0.96</t>
  </si>
  <si>
    <t>▲ 2.46</t>
  </si>
  <si>
    <t>▲ 0.06</t>
  </si>
  <si>
    <t>▲ 10.58</t>
  </si>
  <si>
    <t>病院事業会計</t>
  </si>
  <si>
    <t>▲ 10.05</t>
  </si>
  <si>
    <t>▲ 11.96</t>
  </si>
  <si>
    <t>▲ 15.64</t>
  </si>
  <si>
    <t>▲ 15.16</t>
  </si>
  <si>
    <t>▲ 4.19</t>
  </si>
  <si>
    <t>一般会計</t>
  </si>
  <si>
    <t>水道事業会計</t>
  </si>
  <si>
    <t>介護保険特別会計（事業勘定）</t>
  </si>
  <si>
    <t>国民健康保険特別会計（事業勘定）</t>
  </si>
  <si>
    <t>市木診療所特別会計</t>
  </si>
  <si>
    <t>後期高齢者医療特別会計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</si>
  <si>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</si>
  <si>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</si>
  <si>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</si>
  <si>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</si>
  <si>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</si>
  <si>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</si>
  <si>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</si>
  <si>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</si>
  <si>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</si>
  <si>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がんばっどふるさと応援基金</t>
    <phoneticPr fontId="2"/>
  </si>
  <si>
    <t>公共施設等整備資金積立基金</t>
    <phoneticPr fontId="2"/>
  </si>
  <si>
    <t>退職手当基金</t>
    <phoneticPr fontId="2"/>
  </si>
  <si>
    <t>地域福祉事業基金</t>
    <phoneticPr fontId="2"/>
  </si>
  <si>
    <t>人材育成基金</t>
    <phoneticPr fontId="2"/>
  </si>
  <si>
    <t>南那珂森林組合</t>
    <phoneticPr fontId="2"/>
  </si>
  <si>
    <t>〇</t>
    <phoneticPr fontId="2"/>
  </si>
  <si>
    <t>-</t>
    <phoneticPr fontId="2"/>
  </si>
  <si>
    <t>宮崎県市町村総合事務組合　一般会計</t>
  </si>
  <si>
    <t>宮崎県市町村総合事務組合　自治会館管理運営特別会計</t>
  </si>
  <si>
    <t>宮崎県後期高齢者医療広域連合　一般会計</t>
  </si>
  <si>
    <t>宮崎県後期高齢者医療広域連合　後期高齢者医療特別会計</t>
  </si>
  <si>
    <t>日南串間広域不燃物処理組合</t>
  </si>
  <si>
    <t>串間市土地開発公社</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</si>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</sst>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2F0-47BC-B3F0-F9E4D497F9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109913</c:v>
                </c:pt>
                <c:pt idx="1">
                  <c:v>144301</c:v>
                </c:pt>
                <c:pt idx="2">
                  <c:v>125566</c:v>
                </c:pt>
                <c:pt idx="3">
                  <c:v>93259</c:v>
                </c:pt>
                <c:pt idx="4">
                  <c:v>88431</c:v>
                </c:pt>
              </c:numCache>
            </c:numRef>
          </c:val>
          <c:smooth val="0"/>
          <c:extLst>
            <c:ext xmlns:c16="http://schemas.microsoft.com/office/drawing/2014/chart" uri="{C3380CC4-5D6E-409C-BE32-E72D297353CC}">
              <c16:uniqueId val="{00000001-42F0-47BC-B3F0-F9E4D497F9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c:v>
                </c:pt>
                <c:pt idx="1">
                  <c:v>4.58</c:v>
                </c:pt>
                <c:pt idx="2">
                  <c:v>3.99</c:v>
                </c:pt>
                <c:pt idx="3">
                  <c:v>7.71</c:v>
                </c:pt>
                <c:pt idx="4">
                  <c:v>9.25</c:v>
                </c:pt>
              </c:numCache>
            </c:numRef>
          </c:val>
          <c:extLst>
            <c:ext xmlns:c16="http://schemas.microsoft.com/office/drawing/2014/chart" uri="{C3380CC4-5D6E-409C-BE32-E72D297353CC}">
              <c16:uniqueId val="{00000000-25A7-4732-B86F-7F8591AEA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24.52</c:v>
                </c:pt>
                <c:pt idx="1">
                  <c:v>22.56</c:v>
                </c:pt>
                <c:pt idx="2">
                  <c:v>22.3</c:v>
                </c:pt>
                <c:pt idx="3">
                  <c:v>23.25</c:v>
                </c:pt>
                <c:pt idx="4">
                  <c:v>11.92</c:v>
                </c:pt>
              </c:numCache>
            </c:numRef>
          </c:val>
          <c:extLst>
            <c:ext xmlns:c16="http://schemas.microsoft.com/office/drawing/2014/chart" uri="{C3380CC4-5D6E-409C-BE32-E72D297353CC}">
              <c16:uniqueId val="{00000001-25A7-4732-B86F-7F8591AEAA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-0.96</c:v>
                </c:pt>
                <c:pt idx="1">
                  <c:v>-2.46</c:v>
                </c:pt>
                <c:pt idx="2">
                  <c:v>-0.06</c:v>
                </c:pt>
                <c:pt idx="3">
                  <c:v>5.87</c:v>
                </c:pt>
                <c:pt idx="4">
                  <c:v>-10.58</c:v>
                </c:pt>
              </c:numCache>
            </c:numRef>
          </c:val>
          <c:smooth val="0"/>
          <c:extLst>
            <c:ext xmlns:c16="http://schemas.microsoft.com/office/drawing/2014/chart" uri="{C3380CC4-5D6E-409C-BE32-E72D297353CC}">
              <c16:uniqueId val="{00000002-25A7-4732-B86F-7F8591AEAA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0-D047-47B8-A43F-78C8FE48DD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47-47B8-A43F-78C8FE48DD3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2-D047-47B8-A43F-78C8FE48DD3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0.03</c:v>
                </c:pt>
              </c:numCache>
            </c:numRef>
          </c:val>
          <c:extLst>
            <c:ext xmlns:c16="http://schemas.microsoft.com/office/drawing/2014/chart" uri="{C3380CC4-5D6E-409C-BE32-E72D297353CC}">
              <c16:uniqueId val="{00000003-D047-47B8-A43F-78C8FE48DD38}"/>
            </c:ext>
          </c:extLst>
        </c:ser>
        <c:ser>
          <c:idx val="4"/>
          <c:order val="4"/>
          <c:tx>
            <c:strRef>
              <c:f>データシート!$A$31</c:f>
              <c:strCache>
                <c:ptCount val="1"/>
                <c:pt idx="0">
                  <c:v>市木診療所特別会計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0.09</c:v>
                </c:pt>
                <c:pt idx="8">
                  <c:v>#N/A</c:v>
                </c:pt>
                <c:pt idx="9">
                  <c:v>0.05</c:v>
                </c:pt>
              </c:numCache>
            </c:numRef>
          </c:val>
          <c:extLst>
            <c:ext xmlns:c16="http://schemas.microsoft.com/office/drawing/2014/chart" uri="{C3380CC4-5D6E-409C-BE32-E72D297353CC}">
              <c16:uniqueId val="{00000004-D047-47B8-A43F-78C8FE48DD38}"/>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c:v>
                </c:pt>
                <c:pt idx="2">
                  <c:v>#N/A</c:v>
                </c:pt>
                <c:pt idx="3">
                  <c:v>0.9</c:v>
                </c:pt>
                <c:pt idx="4">
                  <c:v>#N/A</c:v>
                </c:pt>
                <c:pt idx="5">
                  <c:v>0.59</c:v>
                </c:pt>
                <c:pt idx="6">
                  <c:v>#N/A</c:v>
                </c:pt>
                <c:pt idx="7">
                  <c:v>1.5</c:v>
                </c:pt>
                <c:pt idx="8">
                  <c:v>#N/A</c:v>
                </c:pt>
                <c:pt idx="9">
                  <c:v>1.68</c:v>
                </c:pt>
              </c:numCache>
            </c:numRef>
          </c:val>
          <c:extLst>
            <c:ext xmlns:c16="http://schemas.microsoft.com/office/drawing/2014/chart" uri="{C3380CC4-5D6E-409C-BE32-E72D297353CC}">
              <c16:uniqueId val="{00000005-D047-47B8-A43F-78C8FE48DD38}"/>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2.14</c:v>
                </c:pt>
                <c:pt idx="2">
                  <c:v>#N/A</c:v>
                </c:pt>
                <c:pt idx="3">
                  <c:v>1.18</c:v>
                </c:pt>
                <c:pt idx="4">
                  <c:v>#N/A</c:v>
                </c:pt>
                <c:pt idx="5">
                  <c:v>0.56000000000000005</c:v>
                </c:pt>
                <c:pt idx="6">
                  <c:v>#N/A</c:v>
                </c:pt>
                <c:pt idx="7">
                  <c:v>0.77</c:v>
                </c:pt>
                <c:pt idx="8">
                  <c:v>#N/A</c:v>
                </c:pt>
                <c:pt idx="9">
                  <c:v>2.0299999999999998</c:v>
                </c:pt>
              </c:numCache>
            </c:numRef>
          </c:val>
          <c:extLst>
            <c:ext xmlns:c16="http://schemas.microsoft.com/office/drawing/2014/chart" uri="{C3380CC4-5D6E-409C-BE32-E72D297353CC}">
              <c16:uniqueId val="{00000006-D047-47B8-A43F-78C8FE48DD3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7.26</c:v>
                </c:pt>
                <c:pt idx="2">
                  <c:v>#N/A</c:v>
                </c:pt>
                <c:pt idx="3">
                  <c:v>7.18</c:v>
                </c:pt>
                <c:pt idx="4">
                  <c:v>#N/A</c:v>
                </c:pt>
                <c:pt idx="5">
                  <c:v>7.23</c:v>
                </c:pt>
                <c:pt idx="6">
                  <c:v>#N/A</c:v>
                </c:pt>
                <c:pt idx="7">
                  <c:v>6.55</c:v>
                </c:pt>
                <c:pt idx="8">
                  <c:v>#N/A</c:v>
                </c:pt>
                <c:pt idx="9">
                  <c:v>8.3800000000000008</c:v>
                </c:pt>
              </c:numCache>
            </c:numRef>
          </c:val>
          <c:extLst>
            <c:ext xmlns:c16="http://schemas.microsoft.com/office/drawing/2014/chart" uri="{C3380CC4-5D6E-409C-BE32-E72D297353CC}">
              <c16:uniqueId val="{00000007-D047-47B8-A43F-78C8FE48DD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4.4800000000000004</c:v>
                </c:pt>
                <c:pt idx="2">
                  <c:v>#N/A</c:v>
                </c:pt>
                <c:pt idx="3">
                  <c:v>4.54</c:v>
                </c:pt>
                <c:pt idx="4">
                  <c:v>#N/A</c:v>
                </c:pt>
                <c:pt idx="5">
                  <c:v>3.95</c:v>
                </c:pt>
                <c:pt idx="6">
                  <c:v>#N/A</c:v>
                </c:pt>
                <c:pt idx="7">
                  <c:v>7.62</c:v>
                </c:pt>
                <c:pt idx="8">
                  <c:v>#N/A</c:v>
                </c:pt>
                <c:pt idx="9">
                  <c:v>9.19</c:v>
                </c:pt>
              </c:numCache>
            </c:numRef>
          </c:val>
          <c:extLst>
            <c:ext xmlns:c16="http://schemas.microsoft.com/office/drawing/2014/chart" uri="{C3380CC4-5D6E-409C-BE32-E72D297353CC}">
              <c16:uniqueId val="{00000008-D047-47B8-A43F-78C8FE48DD3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10.050000000000001</c:v>
                </c:pt>
                <c:pt idx="1">
                  <c:v>#N/A</c:v>
                </c:pt>
                <c:pt idx="2">
                  <c:v>11.96</c:v>
                </c:pt>
                <c:pt idx="3">
                  <c:v>#N/A</c:v>
                </c:pt>
                <c:pt idx="4">
                  <c:v>15.64</c:v>
                </c:pt>
                <c:pt idx="5">
                  <c:v>#N/A</c:v>
                </c:pt>
                <c:pt idx="6">
                  <c:v>15.16</c:v>
                </c:pt>
                <c:pt idx="7">
                  <c:v>#N/A</c:v>
                </c:pt>
                <c:pt idx="8">
                  <c:v>4.1900000000000004</c:v>
                </c:pt>
                <c:pt idx="9">
                  <c:v>#N/A</c:v>
                </c:pt>
              </c:numCache>
            </c:numRef>
          </c:val>
          <c:extLst>
            <c:ext xmlns:c16="http://schemas.microsoft.com/office/drawing/2014/chart" uri="{C3380CC4-5D6E-409C-BE32-E72D297353CC}">
              <c16:uniqueId val="{00000009-D047-47B8-A43F-78C8FE48DD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877</c:v>
                </c:pt>
                <c:pt idx="5">
                  <c:v>839</c:v>
                </c:pt>
                <c:pt idx="8">
                  <c:v>823</c:v>
                </c:pt>
                <c:pt idx="11">
                  <c:v>786</c:v>
                </c:pt>
                <c:pt idx="14">
                  <c:v>820</c:v>
                </c:pt>
              </c:numCache>
            </c:numRef>
          </c:val>
          <c:extLst>
            <c:ext xmlns:c16="http://schemas.microsoft.com/office/drawing/2014/chart" uri="{C3380CC4-5D6E-409C-BE32-E72D297353CC}">
              <c16:uniqueId val="{00000000-6D7B-40DD-A17C-247BAB2694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7B-40DD-A17C-247BAB2694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7B-40DD-A17C-247BAB2694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7B-40DD-A17C-247BAB2694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289</c:v>
                </c:pt>
                <c:pt idx="3">
                  <c:v>296</c:v>
                </c:pt>
                <c:pt idx="6">
                  <c:v>277</c:v>
                </c:pt>
                <c:pt idx="9">
                  <c:v>332</c:v>
                </c:pt>
                <c:pt idx="12">
                  <c:v>376</c:v>
                </c:pt>
              </c:numCache>
            </c:numRef>
          </c:val>
          <c:extLst>
            <c:ext xmlns:c16="http://schemas.microsoft.com/office/drawing/2014/chart" uri="{C3380CC4-5D6E-409C-BE32-E72D297353CC}">
              <c16:uniqueId val="{00000004-6D7B-40DD-A17C-247BAB2694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7B-40DD-A17C-247BAB2694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7B-40DD-A17C-247BAB2694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925</c:v>
                </c:pt>
                <c:pt idx="3">
                  <c:v>904</c:v>
                </c:pt>
                <c:pt idx="6">
                  <c:v>917</c:v>
                </c:pt>
                <c:pt idx="9">
                  <c:v>893</c:v>
                </c:pt>
                <c:pt idx="12">
                  <c:v>909</c:v>
                </c:pt>
              </c:numCache>
            </c:numRef>
          </c:val>
          <c:extLst>
            <c:ext xmlns:c16="http://schemas.microsoft.com/office/drawing/2014/chart" uri="{C3380CC4-5D6E-409C-BE32-E72D297353CC}">
              <c16:uniqueId val="{00000007-6D7B-40DD-A17C-247BAB2694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337</c:v>
                </c:pt>
                <c:pt idx="2">
                  <c:v>#N/A</c:v>
                </c:pt>
                <c:pt idx="3">
                  <c:v>#N/A</c:v>
                </c:pt>
                <c:pt idx="4">
                  <c:v>361</c:v>
                </c:pt>
                <c:pt idx="5">
                  <c:v>#N/A</c:v>
                </c:pt>
                <c:pt idx="6">
                  <c:v>#N/A</c:v>
                </c:pt>
                <c:pt idx="7">
                  <c:v>371</c:v>
                </c:pt>
                <c:pt idx="8">
                  <c:v>#N/A</c:v>
                </c:pt>
                <c:pt idx="9">
                  <c:v>#N/A</c:v>
                </c:pt>
                <c:pt idx="10">
                  <c:v>439</c:v>
                </c:pt>
                <c:pt idx="11">
                  <c:v>#N/A</c:v>
                </c:pt>
                <c:pt idx="12">
                  <c:v>#N/A</c:v>
                </c:pt>
                <c:pt idx="13">
                  <c:v>465</c:v>
                </c:pt>
                <c:pt idx="14">
                  <c:v>#N/A</c:v>
                </c:pt>
              </c:numCache>
            </c:numRef>
          </c:val>
          <c:smooth val="0"/>
          <c:extLst>
            <c:ext xmlns:c16="http://schemas.microsoft.com/office/drawing/2014/chart" uri="{C3380CC4-5D6E-409C-BE32-E72D297353CC}">
              <c16:uniqueId val="{00000008-6D7B-40DD-A17C-247BAB2694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8198</c:v>
                </c:pt>
                <c:pt idx="5">
                  <c:v>8534</c:v>
                </c:pt>
                <c:pt idx="8">
                  <c:v>8712</c:v>
                </c:pt>
                <c:pt idx="11">
                  <c:v>8887</c:v>
                </c:pt>
                <c:pt idx="14">
                  <c:v>8962</c:v>
                </c:pt>
              </c:numCache>
            </c:numRef>
          </c:val>
          <c:extLst>
            <c:ext xmlns:c16="http://schemas.microsoft.com/office/drawing/2014/chart" uri="{C3380CC4-5D6E-409C-BE32-E72D297353CC}">
              <c16:uniqueId val="{00000000-9955-43C3-B219-07487DB1C4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528</c:v>
                </c:pt>
                <c:pt idx="5">
                  <c:v>453</c:v>
                </c:pt>
                <c:pt idx="8">
                  <c:v>361</c:v>
                </c:pt>
                <c:pt idx="11">
                  <c:v>250</c:v>
                </c:pt>
                <c:pt idx="14">
                  <c:v>262</c:v>
                </c:pt>
              </c:numCache>
            </c:numRef>
          </c:val>
          <c:extLst>
            <c:ext xmlns:c16="http://schemas.microsoft.com/office/drawing/2014/chart" uri="{C3380CC4-5D6E-409C-BE32-E72D297353CC}">
              <c16:uniqueId val="{00000001-9955-43C3-B219-07487DB1C4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3694</c:v>
                </c:pt>
                <c:pt idx="5">
                  <c:v>3469</c:v>
                </c:pt>
                <c:pt idx="8">
                  <c:v>3525</c:v>
                </c:pt>
                <c:pt idx="11">
                  <c:v>3930</c:v>
                </c:pt>
                <c:pt idx="14">
                  <c:v>3408</c:v>
                </c:pt>
              </c:numCache>
            </c:numRef>
          </c:val>
          <c:extLst>
            <c:ext xmlns:c16="http://schemas.microsoft.com/office/drawing/2014/chart" uri="{C3380CC4-5D6E-409C-BE32-E72D297353CC}">
              <c16:uniqueId val="{00000002-9955-43C3-B219-07487DB1C4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55-43C3-B219-07487DB1C4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215</c:v>
                </c:pt>
                <c:pt idx="9">
                  <c:v>0</c:v>
                </c:pt>
                <c:pt idx="12">
                  <c:v>0</c:v>
                </c:pt>
              </c:numCache>
            </c:numRef>
          </c:val>
          <c:extLst>
            <c:ext xmlns:c16="http://schemas.microsoft.com/office/drawing/2014/chart" uri="{C3380CC4-5D6E-409C-BE32-E72D297353CC}">
              <c16:uniqueId val="{00000004-9955-43C3-B219-07487DB1C4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5-9955-43C3-B219-07487DB1C4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1594</c:v>
                </c:pt>
                <c:pt idx="3">
                  <c:v>1606</c:v>
                </c:pt>
                <c:pt idx="6">
                  <c:v>1665</c:v>
                </c:pt>
                <c:pt idx="9">
                  <c:v>1690</c:v>
                </c:pt>
                <c:pt idx="12">
                  <c:v>1703</c:v>
                </c:pt>
              </c:numCache>
            </c:numRef>
          </c:val>
          <c:extLst>
            <c:ext xmlns:c16="http://schemas.microsoft.com/office/drawing/2014/chart" uri="{C3380CC4-5D6E-409C-BE32-E72D297353CC}">
              <c16:uniqueId val="{00000006-9955-43C3-B219-07487DB1C4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55-43C3-B219-07487DB1C4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2813</c:v>
                </c:pt>
                <c:pt idx="3">
                  <c:v>2836</c:v>
                </c:pt>
                <c:pt idx="6">
                  <c:v>3135</c:v>
                </c:pt>
                <c:pt idx="9">
                  <c:v>3077</c:v>
                </c:pt>
                <c:pt idx="12">
                  <c:v>2140</c:v>
                </c:pt>
              </c:numCache>
            </c:numRef>
          </c:val>
          <c:extLst>
            <c:ext xmlns:c16="http://schemas.microsoft.com/office/drawing/2014/chart" uri="{C3380CC4-5D6E-409C-BE32-E72D297353CC}">
              <c16:uniqueId val="{00000008-9955-43C3-B219-07487DB1C4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15</c:v>
                </c:pt>
              </c:numCache>
            </c:numRef>
          </c:val>
          <c:extLst>
            <c:ext xmlns:c16="http://schemas.microsoft.com/office/drawing/2014/chart" uri="{C3380CC4-5D6E-409C-BE32-E72D297353CC}">
              <c16:uniqueId val="{00000009-9955-43C3-B219-07487DB1C4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9964</c:v>
                </c:pt>
                <c:pt idx="3">
                  <c:v>10650</c:v>
                </c:pt>
                <c:pt idx="6">
                  <c:v>11278</c:v>
                </c:pt>
                <c:pt idx="9">
                  <c:v>11500</c:v>
                </c:pt>
                <c:pt idx="12">
                  <c:v>11432</c:v>
                </c:pt>
              </c:numCache>
            </c:numRef>
          </c:val>
          <c:extLst>
            <c:ext xmlns:c16="http://schemas.microsoft.com/office/drawing/2014/chart" uri="{C3380CC4-5D6E-409C-BE32-E72D297353CC}">
              <c16:uniqueId val="{0000000A-9955-43C3-B219-07487DB1C4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1954</c:v>
                </c:pt>
                <c:pt idx="2">
                  <c:v>#N/A</c:v>
                </c:pt>
                <c:pt idx="3">
                  <c:v>#N/A</c:v>
                </c:pt>
                <c:pt idx="4">
                  <c:v>2640</c:v>
                </c:pt>
                <c:pt idx="5">
                  <c:v>#N/A</c:v>
                </c:pt>
                <c:pt idx="6">
                  <c:v>#N/A</c:v>
                </c:pt>
                <c:pt idx="7">
                  <c:v>3696</c:v>
                </c:pt>
                <c:pt idx="8">
                  <c:v>#N/A</c:v>
                </c:pt>
                <c:pt idx="9">
                  <c:v>#N/A</c:v>
                </c:pt>
                <c:pt idx="10">
                  <c:v>3202</c:v>
                </c:pt>
                <c:pt idx="11">
                  <c:v>#N/A</c:v>
                </c:pt>
                <c:pt idx="12">
                  <c:v>#N/A</c:v>
                </c:pt>
                <c:pt idx="13">
                  <c:v>2662</c:v>
                </c:pt>
                <c:pt idx="14">
                  <c:v>#N/A</c:v>
                </c:pt>
              </c:numCache>
            </c:numRef>
          </c:val>
          <c:smooth val="0"/>
          <c:extLst>
            <c:ext xmlns:c16="http://schemas.microsoft.com/office/drawing/2014/chart" uri="{C3380CC4-5D6E-409C-BE32-E72D297353CC}">
              <c16:uniqueId val="{0000000B-9955-43C3-B219-07487DB1C4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1490</c:v>
                </c:pt>
                <c:pt idx="1">
                  <c:v>1628</c:v>
                </c:pt>
                <c:pt idx="2">
                  <c:v>814</c:v>
                </c:pt>
              </c:numCache>
            </c:numRef>
          </c:val>
          <c:extLst>
            <c:ext xmlns:c16="http://schemas.microsoft.com/office/drawing/2014/chart" uri="{C3380CC4-5D6E-409C-BE32-E72D297353CC}">
              <c16:uniqueId val="{00000000-6394-4E20-AF17-965BC1A359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160</c:v>
                </c:pt>
                <c:pt idx="1">
                  <c:v>227</c:v>
                </c:pt>
                <c:pt idx="2">
                  <c:v>228</c:v>
                </c:pt>
              </c:numCache>
            </c:numRef>
          </c:val>
          <c:extLst>
            <c:ext xmlns:c16="http://schemas.microsoft.com/office/drawing/2014/chart" uri="{C3380CC4-5D6E-409C-BE32-E72D297353CC}">
              <c16:uniqueId val="{00000001-6394-4E20-AF17-965BC1A359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1407</c:v>
                </c:pt>
                <c:pt idx="1">
                  <c:v>1585</c:v>
                </c:pt>
                <c:pt idx="2">
                  <c:v>1831</c:v>
                </c:pt>
              </c:numCache>
            </c:numRef>
          </c:val>
          <c:extLst>
            <c:ext xmlns:c16="http://schemas.microsoft.com/office/drawing/2014/chart" uri="{C3380CC4-5D6E-409C-BE32-E72D297353CC}">
              <c16:uniqueId val="{00000002-6394-4E20-AF17-965BC1A359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実質公債費比率における分子の構造は、元利償還金が占める割合が大きい。</a:t>
          </a:r>
        </a:p>
        <a:p>
          <a:r>
            <a:rPr kumimoji="1" lang="ja-JP" altLang="en-US" sz="1400">
              <a:latin typeface="ＭＳ ゴシック" pitchFamily="49" charset="-128"/>
              <a:ea typeface="ＭＳ ゴシック" pitchFamily="49" charset="-128"/>
            </a:rPr>
            <a:t>　元利償還金については、発行額を償還額以内に抑えてきたことから年々減少してきていたが、近年、複数の大型事業の実施により、償還額以上の発行を行っていたため、今後は償還額が増加することが見込まれる。今後も計画的かつ有利な地方債発行により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a:t>
          </a:r>
          <a:r>
            <a:rPr kumimoji="1" lang="ja-JP" altLang="en-US" sz="1400">
              <a:solidFill>
                <a:sysClr val="windowText" lastClr="000000"/>
              </a:solidFill>
              <a:latin typeface="ＭＳ ゴシック" pitchFamily="49" charset="-128"/>
              <a:ea typeface="ＭＳ ゴシック" pitchFamily="49" charset="-128"/>
            </a:rPr>
            <a:t>負担比率の分子は前年度比で</a:t>
          </a:r>
          <a:r>
            <a:rPr kumimoji="1" lang="en-US" altLang="ja-JP" sz="1400">
              <a:solidFill>
                <a:sysClr val="windowText" lastClr="000000"/>
              </a:solidFill>
              <a:latin typeface="ＭＳ ゴシック" pitchFamily="49" charset="-128"/>
              <a:ea typeface="ＭＳ ゴシック" pitchFamily="49" charset="-128"/>
            </a:rPr>
            <a:t>540</a:t>
          </a:r>
          <a:r>
            <a:rPr kumimoji="1" lang="ja-JP" altLang="en-US" sz="1400">
              <a:solidFill>
                <a:sysClr val="windowText" lastClr="000000"/>
              </a:solidFill>
              <a:latin typeface="ＭＳ ゴシック" pitchFamily="49" charset="-128"/>
              <a:ea typeface="ＭＳ ゴシック" pitchFamily="49" charset="-128"/>
            </a:rPr>
            <a:t>百万円の減となっているが、要因としては、公営企業債等繰入見込額の減（前年度比▲</a:t>
          </a:r>
          <a:r>
            <a:rPr kumimoji="1" lang="en-US" altLang="ja-JP" sz="1400">
              <a:solidFill>
                <a:sysClr val="windowText" lastClr="000000"/>
              </a:solidFill>
              <a:latin typeface="ＭＳ ゴシック" pitchFamily="49" charset="-128"/>
              <a:ea typeface="ＭＳ ゴシック" pitchFamily="49" charset="-128"/>
            </a:rPr>
            <a:t>937</a:t>
          </a:r>
          <a:r>
            <a:rPr kumimoji="1" lang="ja-JP" altLang="en-US" sz="1400">
              <a:solidFill>
                <a:sysClr val="windowText" lastClr="000000"/>
              </a:solidFill>
              <a:latin typeface="ＭＳ ゴシック" pitchFamily="49" charset="-128"/>
              <a:ea typeface="ＭＳ ゴシック" pitchFamily="49" charset="-128"/>
            </a:rPr>
            <a:t>百万円）が挙げられる。</a:t>
          </a:r>
        </a:p>
        <a:p>
          <a:r>
            <a:rPr kumimoji="1" lang="ja-JP" altLang="en-US" sz="1400">
              <a:solidFill>
                <a:sysClr val="windowText" lastClr="000000"/>
              </a:solidFill>
              <a:latin typeface="ＭＳ ゴシック" pitchFamily="49" charset="-128"/>
              <a:ea typeface="ＭＳ ゴシック" pitchFamily="49" charset="-128"/>
            </a:rPr>
            <a:t>　今後も、健全な財政運営に努めていく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宮崎県串間市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病院事業会計へ貸付を行ったことから財政調整基金が減、また、ふるさと納税寄附金の増によりがんばっどふるさと応援基金が増となったが全体としては、減となった。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収支見通しでは、人口減少による市税の減、社会保障費の増、大型事業等の増により、基金残高の減少が予想されるが、新たな公共施設建設に要する経費に対応できるよう、適正な基金確保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ばっどふるさと応援基金：ふるさと納税寄附金を原資とし、魅力あるまちづくりに関する事業の財源とする。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公共施設等整備資金積立基金：公共施設等の整備を行う。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退職手当基金：職員の退職手当に充てる。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地域福祉事業基金：高齢者保健福祉の増進。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人材育成基金　　：人材育成事業の推進。</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がんばっどふるさと応援基金は、ふるさと納税寄附金額の増により、前年度比で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公共施設等整備資金積立金は、運用基金利子により、前年度比で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退職手当基金は、退職手当への充当で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地域福祉事業基金は、関連事業への充当で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資金積立基金については、公共施設等総合管理計画及び公共施設等個別施設計画に基づく施設統廃合等の工事や維持補修費が増加する見込みであるが、今後、本庁舎改修経費等も控えているため、経費削減に努め、取崩しを必要最少限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退職手当基金については、令和５年度より定年引上げが段階的に行われることから、計画的な積立てを行う。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病院事業会計への貸付を行うために取崩</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％程度となるように他の特定目的基金をできるだけ活用していくこととしているが、地方債残高も増加していく傾向にあるため、さらなる経常経費の削減に努める。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預金利子、基金運用益の積立て。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毎年度の財政状況を勘案しながら、積立て及び取崩しを実施する。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16F0CC0-DE02-463E-8A68-23BAECB0197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E03F39B-F787-40AA-A7AA-BDC31352217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E06D77D-C282-49F6-9B22-B1EB9AA7C9F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4925E7A-9D19-4FF2-AB35-DA6A90D1142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D1B36DF-3D3C-4437-B818-479321B7EEC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BB86310-F5B9-4CD3-814E-390C10D0A75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8ED9AB5-141B-4149-A3A8-7FCA6D361B7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DDD6F9E-D242-4A99-86BF-48000489472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B4937D4-719E-494E-B031-64241EAFE35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EB9B336-8107-4719-8741-75CA9B7F425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16,990
16,893
294.92
15,800,239
15,147,200
631,777
6,829,772
11,432,377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32AE709-580D-4862-B6D6-2393DCFDB5A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9AC8D6C-3FF5-41FB-A7DE-47FF2899355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3DA3000-7935-431D-858C-E8D89DB9B4B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C41D700-DB82-48B4-B670-AA94D17C3C3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8FE8429-252F-431B-AD2E-6E7311B1BCA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5A1B1B2-AE9B-4BCF-8B1F-F3CD9A7C8E3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72F2423-2CC4-4F06-A5D5-919B195DC55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445180F-82BB-439C-8983-BE51AF27FC8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1A51B51-80DB-4BE7-ABDB-F70BF305793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DE065F4-1486-48B6-B137-62CE1957AF4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91FDC41-CEE3-46BD-8C17-4BFA263BC32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DAF6270-10CB-40DB-9805-4BFCE23167D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4F4BB6B-FE4D-4AA7-AAB9-06498EAC858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B5F57D2-0EFB-4EBB-B799-D61BC99C4A9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EB35A3-FFDD-4D1E-B03B-098B4CA1779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EDADB2A-EEF3-4519-93A6-BCF3272B0D7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9A8755B-EB6C-4ACB-8295-76DF79A1C8C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83692BC-A21F-4483-A7E3-1B16F2208E6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21707F9-870A-486F-892B-9BB5180776F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A6BA39B-0F2B-4739-91CB-2198254B47A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331A35F-A867-461E-8A97-58C62E93D05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1F2129B-A847-407E-8A3A-28C3E0CC916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75479A4-2C13-45DA-A0F7-907975B840E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941DCA9-88B8-4880-9BBB-C0DE4242DA1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17067A8-AD55-435F-AB86-66E3C8DE128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55553EA-B3EA-4871-B83B-3A4CD76267F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7DA3653-00FD-4207-A5B8-400B96E152C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7D92472-70F3-4C82-89CA-BB6CF9822EF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B7A7C16-3CD1-4A5A-BF7D-3B66522ACF1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13C1C78-8DFF-496D-9C26-2BAD0225B0C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869E680-AD32-4551-94D5-88533A94BFF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5777ACD-39F1-4CAF-A4EE-A018549AE5C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68D6DE2-F135-40E6-94EF-0E6181EFE4C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3DBA41B-7328-46D3-B86C-E549B0AEA7E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3C99060-B89E-4A83-A0F9-C8D604F763D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BCA9D41-6999-458B-8FF6-348F7718744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BD84208-D6B0-419A-8299-F72A54DA834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増となっているが、類似団体内では依然として下位に位置している状況である。近年、ふるさと納税が好調になりつつあるものの、その他の一般財源のほとんどが横ばい状況にある。</a:t>
          </a:r>
        </a:p>
        <a:p>
          <a:r>
            <a:rPr kumimoji="1" lang="ja-JP" altLang="en-US" sz="1300">
              <a:latin typeface="ＭＳ Ｐゴシック" panose="020B0600070205080204" pitchFamily="50" charset="-128"/>
              <a:ea typeface="ＭＳ Ｐゴシック" panose="020B0600070205080204" pitchFamily="50" charset="-128"/>
            </a:rPr>
            <a:t>　基金繰入金や起債発行に依存しない、歳入先行型の予算編成を意識し、財政基盤の強化に努める。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C5EC8CB-3564-41E1-BA3C-FFE91D709A2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561A218-C103-40A3-9A28-8C846D4C3B64}"/>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9C69B2A7-71CE-4494-9CCA-B03103E73B88}"/>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81ECE2F0-CA99-424D-AF7B-8AEEE1509D7F}"/>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BE73DC93-1CE8-4B0C-A639-0048943ADC4E}"/>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1D8C7401-126C-4A6D-95BD-AE07D42BFAB7}"/>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E2F0DF7-C6D9-43A1-98BF-16A314F3FC09}"/>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8DE8F1FA-9A02-403E-AF10-B413CDAF29DF}"/>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3D7FF8AB-942B-4C12-AA5D-9D449771B6EC}"/>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41AF41F8-603D-4704-8F66-437873306C8D}"/>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4E22FE-C3D7-4AA0-BBEF-4543713252D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A32352F8-C4FC-4907-B8BA-7F87BB8C1FB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498693F-3E11-43F1-A3A0-D2C58ED2B12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4DF184B7-2779-4022-AFF9-A63D4F6C30A8}"/>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BB80D0AB-749C-48B2-9ACA-7357F63B1B62}"/>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4A9F6FF2-AD9A-4ADC-A54B-95C796604693}"/>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A3AB3983-4C68-4954-AD8A-1C10D650233E}"/>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19F64D3C-B7AF-4E0E-AADB-C6079C723B2F}"/>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A8219E6D-101B-4459-BCA8-ED862E711C52}"/>
            </a:ext>
          </a:extLst>
        </xdr:cNvPr>
        <xdr:cNvCxnSpPr/>
      </xdr:nvCxnSpPr>
      <xdr:spPr>
        <a:xfrm flipV="1">
          <a:off x="4114800" y="744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80900FA2-579E-4541-A790-614CF197ECAE}"/>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1846AD3D-2C1B-4248-95F2-A006AAF555FD}"/>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119380</xdr:rowOff>
    </xdr:to>
    <xdr:cxnSp macro="">
      <xdr:nvCxnSpPr>
        <xdr:cNvPr id="70" name="直線コネクタ 69">
          <a:extLst>
            <a:ext uri="{FF2B5EF4-FFF2-40B4-BE49-F238E27FC236}">
              <a16:creationId xmlns:a16="http://schemas.microsoft.com/office/drawing/2014/main" id="{B577D7DC-5EB2-4905-81C6-2CBAAADE0443}"/>
            </a:ext>
          </a:extLst>
        </xdr:cNvPr>
        <xdr:cNvCxnSpPr/>
      </xdr:nvCxnSpPr>
      <xdr:spPr>
        <a:xfrm flipV="1">
          <a:off x="3225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6135C5EA-63F2-4CA1-96C3-890DC3DF8EFF}"/>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8AC67C56-A958-498F-9DCA-459CCB04B75C}"/>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D6590BEF-AA5D-45A5-85E3-864E71473FC1}"/>
            </a:ext>
          </a:extLst>
        </xdr:cNvPr>
        <xdr:cNvCxnSpPr/>
      </xdr:nvCxnSpPr>
      <xdr:spPr>
        <a:xfrm flipV="1">
          <a:off x="2336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62F2AC9F-8599-45F4-A1E4-A801F8611BB3}"/>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BA4145C2-BC88-463B-97A0-BB95BC52F932}"/>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6" name="直線コネクタ 75">
          <a:extLst>
            <a:ext uri="{FF2B5EF4-FFF2-40B4-BE49-F238E27FC236}">
              <a16:creationId xmlns:a16="http://schemas.microsoft.com/office/drawing/2014/main" id="{3E342FAD-40BE-4BEE-A980-93A0EA4E1F14}"/>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26BA9EC7-7F9D-4AA9-BD84-2F6F85D61068}"/>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A2D94133-7CEC-41C4-8258-16A094B79572}"/>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32255057-1BF3-4A3E-9026-F47E68C5F2BF}"/>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A3C2C099-4B39-40CB-BD7A-1BF0FCBA830D}"/>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969D5D8A-A986-4874-9BE5-B870868FDA7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00C0615-34F6-416B-B5A7-FFEA5C5FD17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D8BDE44-6C58-490D-BDD0-AD0B971CB5C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366934F-7FE4-4DC8-A3F3-E828D6D3D88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03C7649-6044-42E9-8549-B02627D888C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a:extLst>
            <a:ext uri="{FF2B5EF4-FFF2-40B4-BE49-F238E27FC236}">
              <a16:creationId xmlns:a16="http://schemas.microsoft.com/office/drawing/2014/main" id="{A3F8CDF2-AA0D-44E3-AE33-88B018555457}"/>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a:extLst>
            <a:ext uri="{FF2B5EF4-FFF2-40B4-BE49-F238E27FC236}">
              <a16:creationId xmlns:a16="http://schemas.microsoft.com/office/drawing/2014/main" id="{24E69DBA-6D05-493B-8E3C-1B325E513B6F}"/>
            </a:ext>
          </a:extLst>
        </xdr:cNvPr>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a:extLst>
            <a:ext uri="{FF2B5EF4-FFF2-40B4-BE49-F238E27FC236}">
              <a16:creationId xmlns:a16="http://schemas.microsoft.com/office/drawing/2014/main" id="{9982E6E4-CE68-4221-8354-495C4EF5D6DD}"/>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a:extLst>
            <a:ext uri="{FF2B5EF4-FFF2-40B4-BE49-F238E27FC236}">
              <a16:creationId xmlns:a16="http://schemas.microsoft.com/office/drawing/2014/main" id="{CED58A91-E6CE-4E3F-89E2-A9F6A8CD27AB}"/>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0" name="楕円 89">
          <a:extLst>
            <a:ext uri="{FF2B5EF4-FFF2-40B4-BE49-F238E27FC236}">
              <a16:creationId xmlns:a16="http://schemas.microsoft.com/office/drawing/2014/main" id="{114AE600-C682-4903-947E-32669D5C54C8}"/>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1" name="テキスト ボックス 90">
          <a:extLst>
            <a:ext uri="{FF2B5EF4-FFF2-40B4-BE49-F238E27FC236}">
              <a16:creationId xmlns:a16="http://schemas.microsoft.com/office/drawing/2014/main" id="{F0789E68-A9C7-4C84-BCBD-F58076189795}"/>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B79F725B-0F38-4875-85C0-6D25DEB2C9F5}"/>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E508AB4B-4A8D-4177-899E-7AFE8D22FA0D}"/>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a:extLst>
            <a:ext uri="{FF2B5EF4-FFF2-40B4-BE49-F238E27FC236}">
              <a16:creationId xmlns:a16="http://schemas.microsoft.com/office/drawing/2014/main" id="{F2B5E747-794E-4256-913E-7D39212DD297}"/>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5" name="テキスト ボックス 94">
          <a:extLst>
            <a:ext uri="{FF2B5EF4-FFF2-40B4-BE49-F238E27FC236}">
              <a16:creationId xmlns:a16="http://schemas.microsoft.com/office/drawing/2014/main" id="{D246D057-1D9E-401C-81A6-AEB23BC9389B}"/>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C4449403-AAAB-439E-996E-B7365FD3349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6462F178-177E-42B4-B222-9F2460B4151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845E710-A1D1-44A8-82AC-636D4389C36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3E5F57D-B132-459E-9F3D-AAC66CA7763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81B58B68-8AA8-4BE0-8B49-9911862BC68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C675753B-1034-4C85-BA1F-4690FBF4097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C72F40D-FB94-40F2-93B3-70B8F33A7D7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52BF36CF-440F-4EF6-BE7F-9FB457B8941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CBCE9CDF-4550-4173-9D38-F5DF02DF526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69027B3-8852-42EF-84FD-38015AC3E6C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C5553524-5AF6-4CD4-A937-DC9FBB58478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C7F4CE6E-B936-4FC9-B497-BABE7F5B4CA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2543060-CDF0-4B6D-9576-5E0693D832F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人件費、公債費の増及び普通交付税の減より、経常収支比率は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一時的に改善はしていたものの、財政硬直化が続いているため、経常経費の削減に向けた取組の推進や自主財源のさらなる確保に努めていく必要がある。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2D14B2E7-8B22-4C46-B9F6-18AF1E02081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5A5DFB6F-4BD6-4948-B460-FC80BD87C09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5800D68A-D9DD-4DB1-8444-810AE66565B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9BD04336-A049-4520-BA94-6E57BECD6E09}"/>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33D6ADD5-2EDC-4738-B8E6-91BCCB0C017C}"/>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BD552A0-D15B-4F30-816D-C9E392DBFD9B}"/>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F67E6C44-25AC-4AF7-A2CA-9D87141712D4}"/>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B1282680-CAE4-45B2-A544-1BFF6F90FBD6}"/>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811B021A-422E-4FF5-822F-10D5CFCCADD1}"/>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74C2F79D-40FB-424E-8F32-7251EFB2FDC6}"/>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8581288C-BB53-41E8-BF0A-F53557765B4D}"/>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661A03A8-5D4A-472C-97B8-8C1695BC33B7}"/>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C08AEDB2-3CD5-4AC0-96C9-6C3BEE458B9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F0722625-4AAB-4E27-8C21-E9FEBC6B8E19}"/>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2AE223A0-BD34-4D5C-8A35-DA80847C1154}"/>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3A363CF-2955-4BF3-ADA1-74F8B6CF548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E7557CFC-7FB4-4925-AE82-D37A0A1A454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E7CC04A-1360-40E0-A098-440C4ABFDB4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F6C8EF5F-AF9C-4DA7-A1B6-F3A8E042B72A}"/>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31EF980F-A815-4918-892E-9A4A91F04B9D}"/>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C5B3DA45-CA04-4CAF-B6C6-A1C698B89E0E}"/>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66C53E32-548D-4981-A0D9-0C59282EDCAB}"/>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FA396329-2393-4F09-9496-42B20002378D}"/>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56424</xdr:rowOff>
    </xdr:to>
    <xdr:cxnSp macro="">
      <xdr:nvCxnSpPr>
        <xdr:cNvPr id="132" name="直線コネクタ 131">
          <a:extLst>
            <a:ext uri="{FF2B5EF4-FFF2-40B4-BE49-F238E27FC236}">
              <a16:creationId xmlns:a16="http://schemas.microsoft.com/office/drawing/2014/main" id="{8F428480-198F-4F4D-AF4D-4E5016766ABF}"/>
            </a:ext>
          </a:extLst>
        </xdr:cNvPr>
        <xdr:cNvCxnSpPr/>
      </xdr:nvCxnSpPr>
      <xdr:spPr>
        <a:xfrm>
          <a:off x="4114800" y="1026414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2FD2C694-B06C-4A6D-AAAC-28B524B5DF55}"/>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ABDC992A-CCE0-44AE-9087-1C880764C564}"/>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70213</xdr:rowOff>
    </xdr:to>
    <xdr:cxnSp macro="">
      <xdr:nvCxnSpPr>
        <xdr:cNvPr id="135" name="直線コネクタ 134">
          <a:extLst>
            <a:ext uri="{FF2B5EF4-FFF2-40B4-BE49-F238E27FC236}">
              <a16:creationId xmlns:a16="http://schemas.microsoft.com/office/drawing/2014/main" id="{EDD60678-FBA7-4802-9DFE-C46D062C4D71}"/>
            </a:ext>
          </a:extLst>
        </xdr:cNvPr>
        <xdr:cNvCxnSpPr/>
      </xdr:nvCxnSpPr>
      <xdr:spPr>
        <a:xfrm flipV="1">
          <a:off x="3225800" y="1026414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481564ED-3225-43C8-B0F7-89F3A53BDEFC}"/>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B6A24117-4D17-4159-A0B9-66D4A364D8F8}"/>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70213</xdr:rowOff>
    </xdr:from>
    <xdr:to>
      <xdr:col>15</xdr:col>
      <xdr:colOff>82550</xdr:colOff>
      <xdr:row>60</xdr:row>
      <xdr:rowOff>73660</xdr:rowOff>
    </xdr:to>
    <xdr:cxnSp macro="">
      <xdr:nvCxnSpPr>
        <xdr:cNvPr id="138" name="直線コネクタ 137">
          <a:extLst>
            <a:ext uri="{FF2B5EF4-FFF2-40B4-BE49-F238E27FC236}">
              <a16:creationId xmlns:a16="http://schemas.microsoft.com/office/drawing/2014/main" id="{E5C57EA0-E83B-4E62-9924-227A2D00C943}"/>
            </a:ext>
          </a:extLst>
        </xdr:cNvPr>
        <xdr:cNvCxnSpPr/>
      </xdr:nvCxnSpPr>
      <xdr:spPr>
        <a:xfrm flipV="1">
          <a:off x="2336800" y="103572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A3012170-DC4B-4D06-B422-D4FDC7479BF3}"/>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F56AAC51-C111-498F-8D6E-1BA467157293}"/>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101237</xdr:rowOff>
    </xdr:to>
    <xdr:cxnSp macro="">
      <xdr:nvCxnSpPr>
        <xdr:cNvPr id="141" name="直線コネクタ 140">
          <a:extLst>
            <a:ext uri="{FF2B5EF4-FFF2-40B4-BE49-F238E27FC236}">
              <a16:creationId xmlns:a16="http://schemas.microsoft.com/office/drawing/2014/main" id="{7D8946F8-3173-49F4-96DB-05224D86B28B}"/>
            </a:ext>
          </a:extLst>
        </xdr:cNvPr>
        <xdr:cNvCxnSpPr/>
      </xdr:nvCxnSpPr>
      <xdr:spPr>
        <a:xfrm flipV="1">
          <a:off x="1447800" y="103606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B536A1D9-AB82-4278-BF76-EAC34BB4CABC}"/>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D040F498-5EBF-4A19-B296-630F1F09D98A}"/>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E0F5ED7C-0358-4014-AFB1-C8E1F887D5D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F2FECE47-6A77-46BB-9D94-0A2E3F5A8DEB}"/>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16B8EE6-7288-4219-BB05-A22987D6C9B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507598D-681B-4F15-B2CD-6A902FC4FB8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831599D-BB5B-405B-A58D-C4305D82A8B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6BEC35B-A395-4B85-8C61-1E804C4237F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4F859FB-9A31-40F0-B485-E0F07EFA0A2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1" name="楕円 150">
          <a:extLst>
            <a:ext uri="{FF2B5EF4-FFF2-40B4-BE49-F238E27FC236}">
              <a16:creationId xmlns:a16="http://schemas.microsoft.com/office/drawing/2014/main" id="{14EC8798-3D8C-4DB8-A0D4-BA303EC9531F}"/>
            </a:ext>
          </a:extLst>
        </xdr:cNvPr>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2" name="財政構造の弾力性該当値テキスト">
          <a:extLst>
            <a:ext uri="{FF2B5EF4-FFF2-40B4-BE49-F238E27FC236}">
              <a16:creationId xmlns:a16="http://schemas.microsoft.com/office/drawing/2014/main" id="{4E966B87-1421-4245-8F9E-E43A3253ED60}"/>
            </a:ext>
          </a:extLst>
        </xdr:cNvPr>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3" name="楕円 152">
          <a:extLst>
            <a:ext uri="{FF2B5EF4-FFF2-40B4-BE49-F238E27FC236}">
              <a16:creationId xmlns:a16="http://schemas.microsoft.com/office/drawing/2014/main" id="{40FC1360-3A31-4D48-9E14-755A1E10D246}"/>
            </a:ext>
          </a:extLst>
        </xdr:cNvPr>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54" name="テキスト ボックス 153">
          <a:extLst>
            <a:ext uri="{FF2B5EF4-FFF2-40B4-BE49-F238E27FC236}">
              <a16:creationId xmlns:a16="http://schemas.microsoft.com/office/drawing/2014/main" id="{B8B5B09F-1DDA-412D-93A7-178C49FAE3CF}"/>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19413</xdr:rowOff>
    </xdr:from>
    <xdr:to>
      <xdr:col>15</xdr:col>
      <xdr:colOff>133350</xdr:colOff>
      <xdr:row>60</xdr:row>
      <xdr:rowOff>121013</xdr:rowOff>
    </xdr:to>
    <xdr:sp macro="" textlink="">
      <xdr:nvSpPr>
        <xdr:cNvPr id="155" name="楕円 154">
          <a:extLst>
            <a:ext uri="{FF2B5EF4-FFF2-40B4-BE49-F238E27FC236}">
              <a16:creationId xmlns:a16="http://schemas.microsoft.com/office/drawing/2014/main" id="{4413C5E1-2BEB-4CA5-8660-F315FC0937F1}"/>
            </a:ext>
          </a:extLst>
        </xdr:cNvPr>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131190</xdr:rowOff>
    </xdr:from>
    <xdr:ext cx="762000" cy="259045"/>
    <xdr:sp macro="" textlink="">
      <xdr:nvSpPr>
        <xdr:cNvPr id="156" name="テキスト ボックス 155">
          <a:extLst>
            <a:ext uri="{FF2B5EF4-FFF2-40B4-BE49-F238E27FC236}">
              <a16:creationId xmlns:a16="http://schemas.microsoft.com/office/drawing/2014/main" id="{5F23B435-3FED-4F28-A88D-5A6DB56FEE8A}"/>
            </a:ext>
          </a:extLst>
        </xdr:cNvPr>
        <xdr:cNvSpPr txBox="1"/>
      </xdr:nvSpPr>
      <xdr:spPr>
        <a:xfrm>
          <a:off x="2844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7" name="楕円 156">
          <a:extLst>
            <a:ext uri="{FF2B5EF4-FFF2-40B4-BE49-F238E27FC236}">
              <a16:creationId xmlns:a16="http://schemas.microsoft.com/office/drawing/2014/main" id="{1D4D53FE-A312-438C-AE99-D88CD04FF15F}"/>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8" name="テキスト ボックス 157">
          <a:extLst>
            <a:ext uri="{FF2B5EF4-FFF2-40B4-BE49-F238E27FC236}">
              <a16:creationId xmlns:a16="http://schemas.microsoft.com/office/drawing/2014/main" id="{69C0CF77-20BB-47A3-BB3D-7CF1587AF364}"/>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59" name="楕円 158">
          <a:extLst>
            <a:ext uri="{FF2B5EF4-FFF2-40B4-BE49-F238E27FC236}">
              <a16:creationId xmlns:a16="http://schemas.microsoft.com/office/drawing/2014/main" id="{56C953B6-236F-4057-8299-4ADA9C17F766}"/>
            </a:ext>
          </a:extLst>
        </xdr:cNvPr>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136814</xdr:rowOff>
    </xdr:from>
    <xdr:ext cx="762000" cy="259045"/>
    <xdr:sp macro="" textlink="">
      <xdr:nvSpPr>
        <xdr:cNvPr id="160" name="テキスト ボックス 159">
          <a:extLst>
            <a:ext uri="{FF2B5EF4-FFF2-40B4-BE49-F238E27FC236}">
              <a16:creationId xmlns:a16="http://schemas.microsoft.com/office/drawing/2014/main" id="{8F01C45C-ED92-45DE-8C2C-92D33D07F35F}"/>
            </a:ext>
          </a:extLst>
        </xdr:cNvPr>
        <xdr:cNvSpPr txBox="1"/>
      </xdr:nvSpPr>
      <xdr:spPr>
        <a:xfrm>
          <a:off x="1066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431EB29-0A66-434C-B0BD-FA5C2564A8B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8C8420D-74FB-4A73-BF63-974A84FB562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89A77D7-86DA-497E-9347-B681C0D710C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1ABF112F-EB92-4DA7-99E1-A4D2A68966B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2D6A5C2-373E-4CAE-991D-1367CD35F2A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A819456-0E75-4787-9B34-FF873B13388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DA8057A-74DE-454C-B9B5-AB6A2BB416C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25F704C-DCB5-43E3-8ADA-95394568090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6DB5035-1B05-4294-BCD3-D5926976004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B18EB08-DE9D-46A2-BFD3-CFAC209D431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BAAC1BB3-B25D-4B8D-9A08-3B6FF4AF4F9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863562B-044E-4DFA-B106-49ACAF11F1F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3191BF5-FE91-437C-90F9-BE0D1195536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人当たりの人件費・物件費等の決算額は、前年度に比べて</a:t>
          </a:r>
          <a:r>
            <a:rPr kumimoji="1" lang="en-US" altLang="ja-JP" sz="1300">
              <a:latin typeface="ＭＳ Ｐゴシック" panose="020B0600070205080204" pitchFamily="50" charset="-128"/>
              <a:ea typeface="ＭＳ Ｐゴシック" panose="020B0600070205080204" pitchFamily="50" charset="-128"/>
            </a:rPr>
            <a:t>13,093</a:t>
          </a:r>
          <a:r>
            <a:rPr kumimoji="1" lang="ja-JP" altLang="en-US" sz="1300">
              <a:latin typeface="ＭＳ Ｐゴシック" panose="020B0600070205080204" pitchFamily="50" charset="-128"/>
              <a:ea typeface="ＭＳ Ｐゴシック" panose="020B0600070205080204" pitchFamily="50" charset="-128"/>
            </a:rPr>
            <a:t>円の増となっているが、主な要因としては、時間外手当や業務委託料の増に伴うものである。</a:t>
          </a:r>
        </a:p>
        <a:p>
          <a:r>
            <a:rPr kumimoji="1" lang="ja-JP" altLang="en-US" sz="1300">
              <a:latin typeface="ＭＳ Ｐゴシック" panose="020B0600070205080204" pitchFamily="50" charset="-128"/>
              <a:ea typeface="ＭＳ Ｐゴシック" panose="020B0600070205080204" pitchFamily="50" charset="-128"/>
            </a:rPr>
            <a:t>　今後、施設の老朽化に伴う修繕等も増えていくことが予想されるため、公共施設の適正配置を行うなど経費縮減に努めていく必要がある。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9FB4068-32E7-48E2-A66E-A8232124787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3C34650F-B453-4869-B974-4DE18A525E3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23905966-692F-4D5F-9E39-8E1CE9B5DCF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CBF513C3-249D-4908-B2D1-15594F7AA15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45DB3F8D-51A1-493F-94FF-6787E734CB6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77897889-FFF7-4283-B9B3-D5450CD004B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C05579C-88A3-44D8-AC6A-BD13409AAD0E}"/>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D9B4373-713D-4782-BA6E-BA5D2472DA8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1584E656-A989-46DB-8EED-4E89B90540E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D25CDAA-D3E8-46B3-BD5A-CEE905D6128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30AA2E5D-B3AD-42D9-9108-C7AF79435F7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3FA9CFC6-5E24-40AE-9233-9354B3115EF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7C9100B5-12EE-4AF8-A683-239C8679F95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7C71444A-6D49-4BC8-B9E0-63A245225CB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A5FB8C0C-C604-49C1-A04D-1FE8A4CFEEC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8248A7AA-EDB1-4372-A43C-90A2B38B5D3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8B2E34E-D80B-45E5-B23D-E64C54242FC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FFFAE863-77E3-4F38-AAAD-FCE335E6DA72}"/>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D7DE164E-66EF-4AAB-B988-CCA8A5FD0E1F}"/>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642FFE5F-E180-46FB-A1A6-702B70793303}"/>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4F28A1C7-11FC-425A-9D4C-C603D5BFF47A}"/>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597ADE07-E7DA-41E2-832B-406E6DA48CEB}"/>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104473</xdr:rowOff>
    </xdr:from>
    <xdr:to>
      <xdr:col>23</xdr:col>
      <xdr:colOff>133350</xdr:colOff>
      <xdr:row>82</xdr:row>
      <xdr:rowOff>127039</xdr:rowOff>
    </xdr:to>
    <xdr:cxnSp macro="">
      <xdr:nvCxnSpPr>
        <xdr:cNvPr id="196" name="直線コネクタ 195">
          <a:extLst>
            <a:ext uri="{FF2B5EF4-FFF2-40B4-BE49-F238E27FC236}">
              <a16:creationId xmlns:a16="http://schemas.microsoft.com/office/drawing/2014/main" id="{AD0E0447-8F0C-49C1-BFAC-140F7D34D39D}"/>
            </a:ext>
          </a:extLst>
        </xdr:cNvPr>
        <xdr:cNvCxnSpPr/>
      </xdr:nvCxnSpPr>
      <xdr:spPr>
        <a:xfrm>
          <a:off x="4114800" y="14163373"/>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2755783E-5237-4B5D-9CD6-23128334DC26}"/>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B32317DD-18EA-4451-9E2F-B63FD1219921}"/>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82229</xdr:rowOff>
    </xdr:from>
    <xdr:to>
      <xdr:col>19</xdr:col>
      <xdr:colOff>133350</xdr:colOff>
      <xdr:row>82</xdr:row>
      <xdr:rowOff>104473</xdr:rowOff>
    </xdr:to>
    <xdr:cxnSp macro="">
      <xdr:nvCxnSpPr>
        <xdr:cNvPr id="199" name="直線コネクタ 198">
          <a:extLst>
            <a:ext uri="{FF2B5EF4-FFF2-40B4-BE49-F238E27FC236}">
              <a16:creationId xmlns:a16="http://schemas.microsoft.com/office/drawing/2014/main" id="{6807CF9A-99CD-4FB6-AF60-2854B2D86E72}"/>
            </a:ext>
          </a:extLst>
        </xdr:cNvPr>
        <xdr:cNvCxnSpPr/>
      </xdr:nvCxnSpPr>
      <xdr:spPr>
        <a:xfrm>
          <a:off x="3225800" y="14141129"/>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3E3F3983-44F0-4A26-9557-919A9CE116A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AE1C50AD-1DA0-45D2-A2C5-1C3A6B429A2D}"/>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46380</xdr:rowOff>
    </xdr:from>
    <xdr:to>
      <xdr:col>15</xdr:col>
      <xdr:colOff>82550</xdr:colOff>
      <xdr:row>82</xdr:row>
      <xdr:rowOff>82229</xdr:rowOff>
    </xdr:to>
    <xdr:cxnSp macro="">
      <xdr:nvCxnSpPr>
        <xdr:cNvPr id="202" name="直線コネクタ 201">
          <a:extLst>
            <a:ext uri="{FF2B5EF4-FFF2-40B4-BE49-F238E27FC236}">
              <a16:creationId xmlns:a16="http://schemas.microsoft.com/office/drawing/2014/main" id="{06917610-869D-4AE7-8237-5467D7C10DA6}"/>
            </a:ext>
          </a:extLst>
        </xdr:cNvPr>
        <xdr:cNvCxnSpPr/>
      </xdr:nvCxnSpPr>
      <xdr:spPr>
        <a:xfrm>
          <a:off x="2336800" y="14105280"/>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9C5E5538-DDEF-43B5-A88C-978EB8C4C44F}"/>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96672FA6-52B3-4E43-AB80-46B24CB8926F}"/>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24600</xdr:rowOff>
    </xdr:from>
    <xdr:to>
      <xdr:col>11</xdr:col>
      <xdr:colOff>31750</xdr:colOff>
      <xdr:row>82</xdr:row>
      <xdr:rowOff>46380</xdr:rowOff>
    </xdr:to>
    <xdr:cxnSp macro="">
      <xdr:nvCxnSpPr>
        <xdr:cNvPr id="205" name="直線コネクタ 204">
          <a:extLst>
            <a:ext uri="{FF2B5EF4-FFF2-40B4-BE49-F238E27FC236}">
              <a16:creationId xmlns:a16="http://schemas.microsoft.com/office/drawing/2014/main" id="{FD83FD08-301E-450C-B9D3-6F4F50CAB58A}"/>
            </a:ext>
          </a:extLst>
        </xdr:cNvPr>
        <xdr:cNvCxnSpPr/>
      </xdr:nvCxnSpPr>
      <xdr:spPr>
        <a:xfrm>
          <a:off x="1447800" y="14083500"/>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EC500E89-3E7F-4E29-9DEE-B65A2170F9C8}"/>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FBE39AAF-5932-47EA-8B40-789CC007AE84}"/>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8CC97BE6-68ED-4895-A5F0-367CBE130C2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A7EDF5AA-211D-4AA0-B9F8-70836A62849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B3DEEAD-A77E-4078-9996-8D716969E1D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B8C0FB6-A97A-4EF3-9D5F-CE11C81DC56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89ACB14-E29C-407D-8B42-AC86D0B05E6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400C159-0F01-4542-A3EA-632D0FE296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437C4B4-5B92-4768-9CEF-D7C1D51E802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76239</xdr:rowOff>
    </xdr:from>
    <xdr:to>
      <xdr:col>23</xdr:col>
      <xdr:colOff>184150</xdr:colOff>
      <xdr:row>83</xdr:row>
      <xdr:rowOff>6389</xdr:rowOff>
    </xdr:to>
    <xdr:sp macro="" textlink="">
      <xdr:nvSpPr>
        <xdr:cNvPr id="215" name="楕円 214">
          <a:extLst>
            <a:ext uri="{FF2B5EF4-FFF2-40B4-BE49-F238E27FC236}">
              <a16:creationId xmlns:a16="http://schemas.microsoft.com/office/drawing/2014/main" id="{815EA81E-1DC8-4A23-B99F-CF114330166F}"/>
            </a:ext>
          </a:extLst>
        </xdr:cNvPr>
        <xdr:cNvSpPr/>
      </xdr:nvSpPr>
      <xdr:spPr>
        <a:xfrm>
          <a:off x="4902200" y="141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48316</xdr:rowOff>
    </xdr:from>
    <xdr:ext cx="762000" cy="259045"/>
    <xdr:sp macro="" textlink="">
      <xdr:nvSpPr>
        <xdr:cNvPr id="216" name="人件費・物件費等の状況該当値テキスト">
          <a:extLst>
            <a:ext uri="{FF2B5EF4-FFF2-40B4-BE49-F238E27FC236}">
              <a16:creationId xmlns:a16="http://schemas.microsoft.com/office/drawing/2014/main" id="{7AAAB7A0-7053-4648-AD78-BBED023AE12E}"/>
            </a:ext>
          </a:extLst>
        </xdr:cNvPr>
        <xdr:cNvSpPr txBox="1"/>
      </xdr:nvSpPr>
      <xdr:spPr>
        <a:xfrm>
          <a:off x="5041900" y="1410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53673</xdr:rowOff>
    </xdr:from>
    <xdr:to>
      <xdr:col>19</xdr:col>
      <xdr:colOff>184150</xdr:colOff>
      <xdr:row>82</xdr:row>
      <xdr:rowOff>155273</xdr:rowOff>
    </xdr:to>
    <xdr:sp macro="" textlink="">
      <xdr:nvSpPr>
        <xdr:cNvPr id="217" name="楕円 216">
          <a:extLst>
            <a:ext uri="{FF2B5EF4-FFF2-40B4-BE49-F238E27FC236}">
              <a16:creationId xmlns:a16="http://schemas.microsoft.com/office/drawing/2014/main" id="{26B280E5-0F99-4D0D-9EF9-8C4BAC9A7133}"/>
            </a:ext>
          </a:extLst>
        </xdr:cNvPr>
        <xdr:cNvSpPr/>
      </xdr:nvSpPr>
      <xdr:spPr>
        <a:xfrm>
          <a:off x="4064000" y="141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140050</xdr:rowOff>
    </xdr:from>
    <xdr:ext cx="736600" cy="259045"/>
    <xdr:sp macro="" textlink="">
      <xdr:nvSpPr>
        <xdr:cNvPr id="218" name="テキスト ボックス 217">
          <a:extLst>
            <a:ext uri="{FF2B5EF4-FFF2-40B4-BE49-F238E27FC236}">
              <a16:creationId xmlns:a16="http://schemas.microsoft.com/office/drawing/2014/main" id="{C218F2E7-A204-4745-ACB9-23B73E947BBE}"/>
            </a:ext>
          </a:extLst>
        </xdr:cNvPr>
        <xdr:cNvSpPr txBox="1"/>
      </xdr:nvSpPr>
      <xdr:spPr>
        <a:xfrm>
          <a:off x="3733800" y="14198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31429</xdr:rowOff>
    </xdr:from>
    <xdr:to>
      <xdr:col>15</xdr:col>
      <xdr:colOff>133350</xdr:colOff>
      <xdr:row>82</xdr:row>
      <xdr:rowOff>133029</xdr:rowOff>
    </xdr:to>
    <xdr:sp macro="" textlink="">
      <xdr:nvSpPr>
        <xdr:cNvPr id="219" name="楕円 218">
          <a:extLst>
            <a:ext uri="{FF2B5EF4-FFF2-40B4-BE49-F238E27FC236}">
              <a16:creationId xmlns:a16="http://schemas.microsoft.com/office/drawing/2014/main" id="{4F381CEC-C709-4D39-8C66-F40915871789}"/>
            </a:ext>
          </a:extLst>
        </xdr:cNvPr>
        <xdr:cNvSpPr/>
      </xdr:nvSpPr>
      <xdr:spPr>
        <a:xfrm>
          <a:off x="3175000" y="140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117806</xdr:rowOff>
    </xdr:from>
    <xdr:ext cx="762000" cy="259045"/>
    <xdr:sp macro="" textlink="">
      <xdr:nvSpPr>
        <xdr:cNvPr id="220" name="テキスト ボックス 219">
          <a:extLst>
            <a:ext uri="{FF2B5EF4-FFF2-40B4-BE49-F238E27FC236}">
              <a16:creationId xmlns:a16="http://schemas.microsoft.com/office/drawing/2014/main" id="{7C1A3EBD-506A-4B30-B730-06CF1EF2A8F4}"/>
            </a:ext>
          </a:extLst>
        </xdr:cNvPr>
        <xdr:cNvSpPr txBox="1"/>
      </xdr:nvSpPr>
      <xdr:spPr>
        <a:xfrm>
          <a:off x="2844800" y="14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167030</xdr:rowOff>
    </xdr:from>
    <xdr:to>
      <xdr:col>11</xdr:col>
      <xdr:colOff>82550</xdr:colOff>
      <xdr:row>82</xdr:row>
      <xdr:rowOff>97180</xdr:rowOff>
    </xdr:to>
    <xdr:sp macro="" textlink="">
      <xdr:nvSpPr>
        <xdr:cNvPr id="221" name="楕円 220">
          <a:extLst>
            <a:ext uri="{FF2B5EF4-FFF2-40B4-BE49-F238E27FC236}">
              <a16:creationId xmlns:a16="http://schemas.microsoft.com/office/drawing/2014/main" id="{F2D4CA5E-D5FE-4BFB-B7A5-167CD4320C19}"/>
            </a:ext>
          </a:extLst>
        </xdr:cNvPr>
        <xdr:cNvSpPr/>
      </xdr:nvSpPr>
      <xdr:spPr>
        <a:xfrm>
          <a:off x="2286000" y="140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81957</xdr:rowOff>
    </xdr:from>
    <xdr:ext cx="762000" cy="259045"/>
    <xdr:sp macro="" textlink="">
      <xdr:nvSpPr>
        <xdr:cNvPr id="222" name="テキスト ボックス 221">
          <a:extLst>
            <a:ext uri="{FF2B5EF4-FFF2-40B4-BE49-F238E27FC236}">
              <a16:creationId xmlns:a16="http://schemas.microsoft.com/office/drawing/2014/main" id="{BF75BA47-A2B6-4F33-BDFF-0121C2A91965}"/>
            </a:ext>
          </a:extLst>
        </xdr:cNvPr>
        <xdr:cNvSpPr txBox="1"/>
      </xdr:nvSpPr>
      <xdr:spPr>
        <a:xfrm>
          <a:off x="1955800" y="141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145250</xdr:rowOff>
    </xdr:from>
    <xdr:to>
      <xdr:col>7</xdr:col>
      <xdr:colOff>31750</xdr:colOff>
      <xdr:row>82</xdr:row>
      <xdr:rowOff>75400</xdr:rowOff>
    </xdr:to>
    <xdr:sp macro="" textlink="">
      <xdr:nvSpPr>
        <xdr:cNvPr id="223" name="楕円 222">
          <a:extLst>
            <a:ext uri="{FF2B5EF4-FFF2-40B4-BE49-F238E27FC236}">
              <a16:creationId xmlns:a16="http://schemas.microsoft.com/office/drawing/2014/main" id="{1436626F-D57C-4266-886D-F24704E4C2B3}"/>
            </a:ext>
          </a:extLst>
        </xdr:cNvPr>
        <xdr:cNvSpPr/>
      </xdr:nvSpPr>
      <xdr:spPr>
        <a:xfrm>
          <a:off x="1397000" y="140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60177</xdr:rowOff>
    </xdr:from>
    <xdr:ext cx="762000" cy="259045"/>
    <xdr:sp macro="" textlink="">
      <xdr:nvSpPr>
        <xdr:cNvPr id="224" name="テキスト ボックス 223">
          <a:extLst>
            <a:ext uri="{FF2B5EF4-FFF2-40B4-BE49-F238E27FC236}">
              <a16:creationId xmlns:a16="http://schemas.microsoft.com/office/drawing/2014/main" id="{DBB788BF-A2D3-447B-8E94-652C13CC7F50}"/>
            </a:ext>
          </a:extLst>
        </xdr:cNvPr>
        <xdr:cNvSpPr txBox="1"/>
      </xdr:nvSpPr>
      <xdr:spPr>
        <a:xfrm>
          <a:off x="1066800" y="1411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C2BA6EA8-1083-417E-AC54-6D8A1D6C86D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A2380998-7E1E-4F05-9036-CB1D14DEFDF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65C3E5EC-BB46-4FAA-8E3E-7BEDDDE4E0B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44304AF-2DAF-4B55-ACB1-82083538834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E394456C-7AC8-4CC9-B123-C0D94489978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CF128EDD-CA8D-4CB6-BBE7-E380C491729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3CD2B28E-1DA3-42D5-B0E4-B27C8EC7F85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564EB889-D148-445C-9DD3-3A73ABC5198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EE54389D-44F8-4D5C-8D03-48472F6B7AF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281347E0-FC49-4F76-BA4E-74DBCADDF00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F93EA1C-537B-4719-8924-BE38C398A2B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6CB79B2A-0EFE-4C42-9704-0F928489619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C8197C1E-4F03-4DFE-A101-F48A6C46345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これまでに、わたり制度や特別昇給制度の廃止、給与制度総合的見直しにおける現給保障の廃止等を行い、ラスパイレス指数が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を切るよう取り組んできており、平成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年度に達成したところである。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歳以上の職員の昇給についても、国同様、原則停止とし、人事評価制度の導入により人件費の適正化を図っている。</a:t>
          </a:r>
        </a:p>
        <a:p>
          <a:r>
            <a:rPr kumimoji="1" lang="ja-JP" altLang="en-US" sz="1300">
              <a:latin typeface="ＭＳ Ｐゴシック" panose="020B0600070205080204" pitchFamily="50" charset="-128"/>
              <a:ea typeface="ＭＳ Ｐゴシック" panose="020B0600070205080204" pitchFamily="50" charset="-128"/>
            </a:rPr>
            <a:t>　現在の給与に関しては国に準拠しているため　、今後も緩やかに下がっていくと考えられる。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779F3A72-1EB8-474E-9459-07B8C07BAE3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A34EF3DC-3364-4F46-B5A6-10E04B69A37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1CE091CD-1839-4653-A9A7-7E7C3AD5993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2614B7FF-6680-412A-9B59-57A47E22A91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E145A0C-59AA-40D5-84FA-9A7953DA6B3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A2C0E405-438A-472E-88A7-2D927798491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4136FA8-7BD8-4C31-9C2B-8A5DB969E05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E40FA43E-49C4-4BD3-B21E-2ABC705FAF7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5125FA49-0F6D-44D2-BEEE-3E19DFE1A6E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560B3E6F-C080-4815-8A1C-16AB636FE8C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3425B371-2EE9-415B-A338-3C50D77F454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5AEA887D-4F4A-4E93-A69B-45DF4D5E00E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8B95C84-EFA2-4CB2-9EA0-9708B1C205A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505F66-C2DF-40D7-8C8A-CC77989D130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AFAEAE34-5B39-4F83-A9D7-3C7B38C0BE6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C3FD73AD-3B9B-42FA-8164-4834F2EE9B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C863A8-DFCD-40CC-ABE2-CD0E063719E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4C9A11C6-40A0-4CA4-86B7-85C9B5C3F6DA}"/>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D2114B15-6749-45CB-A716-FD398E1B33A3}"/>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2A8BFB06-5A3A-4050-A25A-C34E3212CAD3}"/>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77611</xdr:rowOff>
    </xdr:to>
    <xdr:cxnSp macro="">
      <xdr:nvCxnSpPr>
        <xdr:cNvPr id="258" name="直線コネクタ 257">
          <a:extLst>
            <a:ext uri="{FF2B5EF4-FFF2-40B4-BE49-F238E27FC236}">
              <a16:creationId xmlns:a16="http://schemas.microsoft.com/office/drawing/2014/main" id="{937806A8-FF8A-46D0-954C-EB8520EEA6C1}"/>
            </a:ext>
          </a:extLst>
        </xdr:cNvPr>
        <xdr:cNvCxnSpPr/>
      </xdr:nvCxnSpPr>
      <xdr:spPr>
        <a:xfrm flipV="1">
          <a:off x="16179800" y="1496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B1ADE490-E0EC-46DE-93A6-FB5880907C72}"/>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87D41537-6B77-476E-9C39-41B312659D2A}"/>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131234</xdr:rowOff>
    </xdr:to>
    <xdr:cxnSp macro="">
      <xdr:nvCxnSpPr>
        <xdr:cNvPr id="261" name="直線コネクタ 260">
          <a:extLst>
            <a:ext uri="{FF2B5EF4-FFF2-40B4-BE49-F238E27FC236}">
              <a16:creationId xmlns:a16="http://schemas.microsoft.com/office/drawing/2014/main" id="{1C386BA2-7E3B-4524-8E7D-3365D363804A}"/>
            </a:ext>
          </a:extLst>
        </xdr:cNvPr>
        <xdr:cNvCxnSpPr/>
      </xdr:nvCxnSpPr>
      <xdr:spPr>
        <a:xfrm flipV="1">
          <a:off x="15290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CCAB9FD5-1FED-4CB7-8FFE-992A16E3BC83}"/>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4580C442-7EE0-4225-98E3-45A72B69366D}"/>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158045</xdr:rowOff>
    </xdr:to>
    <xdr:cxnSp macro="">
      <xdr:nvCxnSpPr>
        <xdr:cNvPr id="264" name="直線コネクタ 263">
          <a:extLst>
            <a:ext uri="{FF2B5EF4-FFF2-40B4-BE49-F238E27FC236}">
              <a16:creationId xmlns:a16="http://schemas.microsoft.com/office/drawing/2014/main" id="{5DBDDC86-4E4B-4075-B142-419818D085D9}"/>
            </a:ext>
          </a:extLst>
        </xdr:cNvPr>
        <xdr:cNvCxnSpPr/>
      </xdr:nvCxnSpPr>
      <xdr:spPr>
        <a:xfrm flipV="1">
          <a:off x="14401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87C677CE-F909-48BD-A119-5EF583A7173C}"/>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903DDBEE-2973-480C-AB90-131CC99142EF}"/>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67028</xdr:rowOff>
    </xdr:to>
    <xdr:cxnSp macro="">
      <xdr:nvCxnSpPr>
        <xdr:cNvPr id="267" name="直線コネクタ 266">
          <a:extLst>
            <a:ext uri="{FF2B5EF4-FFF2-40B4-BE49-F238E27FC236}">
              <a16:creationId xmlns:a16="http://schemas.microsoft.com/office/drawing/2014/main" id="{7B9BF2CD-932A-4130-B830-D7878FA8D42E}"/>
            </a:ext>
          </a:extLst>
        </xdr:cNvPr>
        <xdr:cNvCxnSpPr/>
      </xdr:nvCxnSpPr>
      <xdr:spPr>
        <a:xfrm flipV="1">
          <a:off x="13512800" y="1507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DC39C3C3-8BF0-4DE7-B9E0-473C2BD0BCA4}"/>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CD975299-5E3E-46FC-B820-3AB6DF5914BE}"/>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22EDA2AC-D6F4-4443-A565-92DD3DC60CF2}"/>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5378B16F-8021-4860-B2D3-98396779DD71}"/>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3B9710A-1C39-476A-A513-10C39016D69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ED84599-5921-471D-9783-5E9586224E4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97EB4EE-777D-4973-BDFF-6A4665670D5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7044BF7-ECB1-40AF-8A2D-347D11FD94B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3FA6876-3698-46A6-99E3-9B8A29F695F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7" name="楕円 276">
          <a:extLst>
            <a:ext uri="{FF2B5EF4-FFF2-40B4-BE49-F238E27FC236}">
              <a16:creationId xmlns:a16="http://schemas.microsoft.com/office/drawing/2014/main" id="{A030311E-0F10-4730-A8AF-28A5081670BB}"/>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8" name="給与水準   （国との比較）該当値テキスト">
          <a:extLst>
            <a:ext uri="{FF2B5EF4-FFF2-40B4-BE49-F238E27FC236}">
              <a16:creationId xmlns:a16="http://schemas.microsoft.com/office/drawing/2014/main" id="{5EA7D79B-6A4C-43CF-A712-C83E143CB519}"/>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9" name="楕円 278">
          <a:extLst>
            <a:ext uri="{FF2B5EF4-FFF2-40B4-BE49-F238E27FC236}">
              <a16:creationId xmlns:a16="http://schemas.microsoft.com/office/drawing/2014/main" id="{980B9A32-5750-47FD-8F5A-013A3F907102}"/>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0" name="テキスト ボックス 279">
          <a:extLst>
            <a:ext uri="{FF2B5EF4-FFF2-40B4-BE49-F238E27FC236}">
              <a16:creationId xmlns:a16="http://schemas.microsoft.com/office/drawing/2014/main" id="{F5FB83FD-85B1-42CD-88B2-7606B9ABACD8}"/>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1" name="楕円 280">
          <a:extLst>
            <a:ext uri="{FF2B5EF4-FFF2-40B4-BE49-F238E27FC236}">
              <a16:creationId xmlns:a16="http://schemas.microsoft.com/office/drawing/2014/main" id="{34560384-62CD-4FC2-8EE3-5FC6A73A13CB}"/>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2" name="テキスト ボックス 281">
          <a:extLst>
            <a:ext uri="{FF2B5EF4-FFF2-40B4-BE49-F238E27FC236}">
              <a16:creationId xmlns:a16="http://schemas.microsoft.com/office/drawing/2014/main" id="{252D428A-21A8-47C9-B78D-3F0A29F73AAA}"/>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3" name="楕円 282">
          <a:extLst>
            <a:ext uri="{FF2B5EF4-FFF2-40B4-BE49-F238E27FC236}">
              <a16:creationId xmlns:a16="http://schemas.microsoft.com/office/drawing/2014/main" id="{3977089F-EB7B-49D5-8260-210968AC0A6F}"/>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F5396A38-097B-4736-9006-944ED5FBC322}"/>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5" name="楕円 284">
          <a:extLst>
            <a:ext uri="{FF2B5EF4-FFF2-40B4-BE49-F238E27FC236}">
              <a16:creationId xmlns:a16="http://schemas.microsoft.com/office/drawing/2014/main" id="{D846B427-1271-4608-BA3A-0B77291954EF}"/>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6" name="テキスト ボックス 285">
          <a:extLst>
            <a:ext uri="{FF2B5EF4-FFF2-40B4-BE49-F238E27FC236}">
              <a16:creationId xmlns:a16="http://schemas.microsoft.com/office/drawing/2014/main" id="{843C2BB9-F379-4225-8973-BCAFB3F62FA9}"/>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91A83FE2-BB59-480A-8E62-FA1A0C084DE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3A8C9E5D-1664-4AC9-8D56-57E775B21BA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B4E8188-55AD-4D96-960F-5517B720235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7881ADD0-CEEA-43BD-98B8-3334DFD288C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29992EE1-628F-4A08-A1F6-FCA8507194D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1E22E068-D044-452E-A319-96AD70B6D94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C362159-1440-433C-971F-3655CF5D6FB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8E0D087D-2387-4B2C-8213-80A85BD278A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861B5945-D1A1-4390-BAE6-F5967BFB1FD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CCDABC4-0C9B-4668-B9B8-470E880F0A9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BC2DFD5C-F194-49C5-A929-C05D882E599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37F16FBB-94B0-428B-B3A3-142DEBF433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2E068B38-D9C1-4F32-87D3-0776AAC0F74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令和４年度に策定した定員管理計画のもと、令和５年度から令和９年度までの５年間で、定年年齢の引き上げの影響もあるが、定員３名の増加目標を設定している。本市の過去５年間の人口減少率は、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％を上回るほど急激に減少しているため、人口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また、他の類似団体が広域化を進めている消防本部を単独で組織していることも職員数が他団体より</a:t>
          </a:r>
          <a:r>
            <a:rPr kumimoji="1" lang="ja-JP" altLang="en-US" sz="1300">
              <a:latin typeface="ＭＳ Ｐゴシック" panose="020B0600070205080204" pitchFamily="50" charset="-128"/>
              <a:ea typeface="ＭＳ Ｐゴシック" panose="020B0600070205080204" pitchFamily="50" charset="-128"/>
            </a:rPr>
            <a:t>も多くなっている一因と分析している。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258792FA-9D3F-44CC-BB68-8496DF77EBE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45917FD9-3EEE-4F21-8109-9EF071B0555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5D67AFF-A7A3-4E09-BA1B-08332C50E26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11DF772-0B98-45D1-A65E-06BF2F1A3FF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EC86BBE4-0EBA-4884-8835-8EDC9F90A0D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1EB2BF7D-AFFA-4D10-9CB0-924BFC62A27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43F0233C-08EF-42A2-8707-80F221642C22}"/>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611DBDE3-E74E-4168-855E-850A24A6D72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2D7E06CB-B54A-45E6-9892-61FE0762363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8117551D-9F10-4E31-89D8-87695BE3E70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34DFC880-7B14-4273-8976-F110F39BA98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B467AADB-C318-4957-8C79-1F927B0E99B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501EFBA1-B0D5-4A04-A06E-5981839476F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D52F3FE3-C338-4399-A833-3EBEE0904A5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400F2F38-BE7D-4555-9CA9-DB0C5D4E458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8911651D-6E00-4393-9755-89EFD62FEA1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16D43021-EC02-4C4C-8BAE-39D93D0EBD8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F903F727-34BB-4D99-872D-5C3767106DD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427BB01F-8A53-47E6-929B-0FBF0CF0AF36}"/>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D45BAE1F-812D-4914-B31D-5C56F750C236}"/>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B9172192-2CF8-47F8-830B-1F76D72032C2}"/>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BF26FC6-18CA-4BB3-BEAE-69678DDB8BC1}"/>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71F06A9E-126D-4E34-B4E7-683AC5B2BCA8}"/>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14333</xdr:rowOff>
    </xdr:from>
    <xdr:to>
      <xdr:col>81</xdr:col>
      <xdr:colOff>44450</xdr:colOff>
      <xdr:row>63</xdr:row>
      <xdr:rowOff>31569</xdr:rowOff>
    </xdr:to>
    <xdr:cxnSp macro="">
      <xdr:nvCxnSpPr>
        <xdr:cNvPr id="323" name="直線コネクタ 322">
          <a:extLst>
            <a:ext uri="{FF2B5EF4-FFF2-40B4-BE49-F238E27FC236}">
              <a16:creationId xmlns:a16="http://schemas.microsoft.com/office/drawing/2014/main" id="{77270AF5-F6C8-4B61-A1B5-1A5E6D34199E}"/>
            </a:ext>
          </a:extLst>
        </xdr:cNvPr>
        <xdr:cNvCxnSpPr/>
      </xdr:nvCxnSpPr>
      <xdr:spPr>
        <a:xfrm>
          <a:off x="16179800" y="1081568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134083DD-F4E1-46A0-8008-EAC17AD2804C}"/>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8B8F0082-EA1C-4CDC-9345-314739C2517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157056</xdr:rowOff>
    </xdr:from>
    <xdr:to>
      <xdr:col>77</xdr:col>
      <xdr:colOff>44450</xdr:colOff>
      <xdr:row>63</xdr:row>
      <xdr:rowOff>14333</xdr:rowOff>
    </xdr:to>
    <xdr:cxnSp macro="">
      <xdr:nvCxnSpPr>
        <xdr:cNvPr id="326" name="直線コネクタ 325">
          <a:extLst>
            <a:ext uri="{FF2B5EF4-FFF2-40B4-BE49-F238E27FC236}">
              <a16:creationId xmlns:a16="http://schemas.microsoft.com/office/drawing/2014/main" id="{201F8A0A-E45A-457A-A09D-41A2287694F4}"/>
            </a:ext>
          </a:extLst>
        </xdr:cNvPr>
        <xdr:cNvCxnSpPr/>
      </xdr:nvCxnSpPr>
      <xdr:spPr>
        <a:xfrm>
          <a:off x="15290800" y="1078695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2D11C9FF-3133-4916-A150-121742ED021F}"/>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EAC7C7C1-FF26-41C3-9F65-CF7EC9217FF2}"/>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117989</xdr:rowOff>
    </xdr:from>
    <xdr:to>
      <xdr:col>72</xdr:col>
      <xdr:colOff>203200</xdr:colOff>
      <xdr:row>62</xdr:row>
      <xdr:rowOff>157056</xdr:rowOff>
    </xdr:to>
    <xdr:cxnSp macro="">
      <xdr:nvCxnSpPr>
        <xdr:cNvPr id="329" name="直線コネクタ 328">
          <a:extLst>
            <a:ext uri="{FF2B5EF4-FFF2-40B4-BE49-F238E27FC236}">
              <a16:creationId xmlns:a16="http://schemas.microsoft.com/office/drawing/2014/main" id="{1355C6E8-C437-4AB0-926A-159F9781A95D}"/>
            </a:ext>
          </a:extLst>
        </xdr:cNvPr>
        <xdr:cNvCxnSpPr/>
      </xdr:nvCxnSpPr>
      <xdr:spPr>
        <a:xfrm>
          <a:off x="14401800" y="107478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B3E31082-CDE1-43A9-9E06-E098A73B75F3}"/>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4F0E187C-DAF4-4D50-B325-3F5F7AF1879A}"/>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93859</xdr:rowOff>
    </xdr:from>
    <xdr:to>
      <xdr:col>68</xdr:col>
      <xdr:colOff>152400</xdr:colOff>
      <xdr:row>62</xdr:row>
      <xdr:rowOff>117989</xdr:rowOff>
    </xdr:to>
    <xdr:cxnSp macro="">
      <xdr:nvCxnSpPr>
        <xdr:cNvPr id="332" name="直線コネクタ 331">
          <a:extLst>
            <a:ext uri="{FF2B5EF4-FFF2-40B4-BE49-F238E27FC236}">
              <a16:creationId xmlns:a16="http://schemas.microsoft.com/office/drawing/2014/main" id="{4AC69C19-64EE-4007-8B0A-25125002C6D3}"/>
            </a:ext>
          </a:extLst>
        </xdr:cNvPr>
        <xdr:cNvCxnSpPr/>
      </xdr:nvCxnSpPr>
      <xdr:spPr>
        <a:xfrm>
          <a:off x="13512800" y="1072375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8AD6465E-4826-4FBE-AB53-16C252BA5572}"/>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CFFCD1EA-2BE6-4972-9501-4E33598003B8}"/>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39D3E09D-AACA-413C-8CC2-FF79B2418BD6}"/>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8DB3D4F5-C2DC-4965-B21A-3A9A74B9BD88}"/>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44438E0-0B9C-439F-B796-DB0979941CF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7E6CF1C-0771-4C20-A69C-FCFA61E9246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39B427D-AC55-4678-9E68-66A64128251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200A6AA-97DA-40A2-A138-3E9CA7BA2EE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5A85421-F79D-43BE-87C8-D2B69AC4EED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42" name="楕円 341">
          <a:extLst>
            <a:ext uri="{FF2B5EF4-FFF2-40B4-BE49-F238E27FC236}">
              <a16:creationId xmlns:a16="http://schemas.microsoft.com/office/drawing/2014/main" id="{37F340EA-6EA1-43A4-8335-6885E8EF31CB}"/>
            </a:ext>
          </a:extLst>
        </xdr:cNvPr>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43" name="定員管理の状況該当値テキスト">
          <a:extLst>
            <a:ext uri="{FF2B5EF4-FFF2-40B4-BE49-F238E27FC236}">
              <a16:creationId xmlns:a16="http://schemas.microsoft.com/office/drawing/2014/main" id="{F217C101-5BC1-430C-BC79-E17432E232FD}"/>
            </a:ext>
          </a:extLst>
        </xdr:cNvPr>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134983</xdr:rowOff>
    </xdr:from>
    <xdr:to>
      <xdr:col>77</xdr:col>
      <xdr:colOff>95250</xdr:colOff>
      <xdr:row>63</xdr:row>
      <xdr:rowOff>65133</xdr:rowOff>
    </xdr:to>
    <xdr:sp macro="" textlink="">
      <xdr:nvSpPr>
        <xdr:cNvPr id="344" name="楕円 343">
          <a:extLst>
            <a:ext uri="{FF2B5EF4-FFF2-40B4-BE49-F238E27FC236}">
              <a16:creationId xmlns:a16="http://schemas.microsoft.com/office/drawing/2014/main" id="{2F0D4C84-C7D2-46A6-AD3C-E5568157A888}"/>
            </a:ext>
          </a:extLst>
        </xdr:cNvPr>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49910</xdr:rowOff>
    </xdr:from>
    <xdr:ext cx="736600" cy="259045"/>
    <xdr:sp macro="" textlink="">
      <xdr:nvSpPr>
        <xdr:cNvPr id="345" name="テキスト ボックス 344">
          <a:extLst>
            <a:ext uri="{FF2B5EF4-FFF2-40B4-BE49-F238E27FC236}">
              <a16:creationId xmlns:a16="http://schemas.microsoft.com/office/drawing/2014/main" id="{435A8352-8847-4C6E-B064-0FF1F2C0B5C0}"/>
            </a:ext>
          </a:extLst>
        </xdr:cNvPr>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6" name="楕円 345">
          <a:extLst>
            <a:ext uri="{FF2B5EF4-FFF2-40B4-BE49-F238E27FC236}">
              <a16:creationId xmlns:a16="http://schemas.microsoft.com/office/drawing/2014/main" id="{C420B72B-6807-47DC-B393-CDB67EEA1139}"/>
            </a:ext>
          </a:extLst>
        </xdr:cNvPr>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47" name="テキスト ボックス 346">
          <a:extLst>
            <a:ext uri="{FF2B5EF4-FFF2-40B4-BE49-F238E27FC236}">
              <a16:creationId xmlns:a16="http://schemas.microsoft.com/office/drawing/2014/main" id="{A3B0FC23-0C16-4A42-992F-29CADA19BEF2}"/>
            </a:ext>
          </a:extLst>
        </xdr:cNvPr>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67189</xdr:rowOff>
    </xdr:from>
    <xdr:to>
      <xdr:col>68</xdr:col>
      <xdr:colOff>203200</xdr:colOff>
      <xdr:row>62</xdr:row>
      <xdr:rowOff>168789</xdr:rowOff>
    </xdr:to>
    <xdr:sp macro="" textlink="">
      <xdr:nvSpPr>
        <xdr:cNvPr id="348" name="楕円 347">
          <a:extLst>
            <a:ext uri="{FF2B5EF4-FFF2-40B4-BE49-F238E27FC236}">
              <a16:creationId xmlns:a16="http://schemas.microsoft.com/office/drawing/2014/main" id="{1E6F8030-CAAF-4274-ACEF-5A5E93A26C88}"/>
            </a:ext>
          </a:extLst>
        </xdr:cNvPr>
        <xdr:cNvSpPr/>
      </xdr:nvSpPr>
      <xdr:spPr>
        <a:xfrm>
          <a:off x="14351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153566</xdr:rowOff>
    </xdr:from>
    <xdr:ext cx="762000" cy="259045"/>
    <xdr:sp macro="" textlink="">
      <xdr:nvSpPr>
        <xdr:cNvPr id="349" name="テキスト ボックス 348">
          <a:extLst>
            <a:ext uri="{FF2B5EF4-FFF2-40B4-BE49-F238E27FC236}">
              <a16:creationId xmlns:a16="http://schemas.microsoft.com/office/drawing/2014/main" id="{BE5335A3-3856-4F16-B6ED-6DA53483BB71}"/>
            </a:ext>
          </a:extLst>
        </xdr:cNvPr>
        <xdr:cNvSpPr txBox="1"/>
      </xdr:nvSpPr>
      <xdr:spPr>
        <a:xfrm>
          <a:off x="14020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43059</xdr:rowOff>
    </xdr:from>
    <xdr:to>
      <xdr:col>64</xdr:col>
      <xdr:colOff>152400</xdr:colOff>
      <xdr:row>62</xdr:row>
      <xdr:rowOff>144659</xdr:rowOff>
    </xdr:to>
    <xdr:sp macro="" textlink="">
      <xdr:nvSpPr>
        <xdr:cNvPr id="350" name="楕円 349">
          <a:extLst>
            <a:ext uri="{FF2B5EF4-FFF2-40B4-BE49-F238E27FC236}">
              <a16:creationId xmlns:a16="http://schemas.microsoft.com/office/drawing/2014/main" id="{C72F0C31-7504-479A-A7AF-5A8125A03AC1}"/>
            </a:ext>
          </a:extLst>
        </xdr:cNvPr>
        <xdr:cNvSpPr/>
      </xdr:nvSpPr>
      <xdr:spPr>
        <a:xfrm>
          <a:off x="13462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129436</xdr:rowOff>
    </xdr:from>
    <xdr:ext cx="762000" cy="259045"/>
    <xdr:sp macro="" textlink="">
      <xdr:nvSpPr>
        <xdr:cNvPr id="351" name="テキスト ボックス 350">
          <a:extLst>
            <a:ext uri="{FF2B5EF4-FFF2-40B4-BE49-F238E27FC236}">
              <a16:creationId xmlns:a16="http://schemas.microsoft.com/office/drawing/2014/main" id="{2CFAFB90-1417-4306-AECA-D24D3F31505C}"/>
            </a:ext>
          </a:extLst>
        </xdr:cNvPr>
        <xdr:cNvSpPr txBox="1"/>
      </xdr:nvSpPr>
      <xdr:spPr>
        <a:xfrm>
          <a:off x="13131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8FAD215-ACA8-4582-906C-60F57154F38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DCED8B24-F994-44D0-A474-449522A88E0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83AA20A-B3BB-4746-9A38-6A52CE06A14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F842F3FB-AD07-492D-9701-1E27C6E4B95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8BBF3084-5286-417F-9C45-CB1C8AA9CD2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69DCED8B-35DE-4E6C-816C-8F6A451028E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FB0AA8D6-A968-4F06-80CB-551AC5F1D43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B21447F8-59E7-4643-977E-F43688AC289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23E66E49-B268-4A27-AF89-6C2A859D014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EAB23A64-5D19-44D8-87F0-223DD103710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331CA8FB-46AB-49C8-96CF-8195976E5B1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31B0784B-4493-4D46-B678-320B2588C5A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8ECEA53C-05E0-49BE-BF46-56638B18067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大型事業を実施したことにより、近年は償還額以上の地方債発行を行っていた。このことから、実質公債費比率は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ポイントの増となった。今後は、償還額以内の地方債発行に努める。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F1ED4CB-CDA8-4B68-843E-8049B85308B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480ED104-75C2-4F23-A9B0-4F991749018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CE3744CE-8BDD-4347-B02E-342F8EF4391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72AD1732-CA5C-46F0-8F3C-34A1C816896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73E82602-8622-415F-8012-9D0997BE125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E4427A02-D516-4EA8-8AAB-CB924346326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5F214DE7-688E-407C-96EF-231330AE975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78860A33-46BA-48C8-BB38-818B1E8F768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324FF94D-7C1C-4BA4-9F97-A3A99279C54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45125583-D029-4902-B731-AC6D6FE86EA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F7F56CAD-41DC-483D-886D-8747338483A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D7FD4CA7-2C16-4A81-978A-56C4A6A2D97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E436C388-19CF-4126-A54C-D4FA0AEE9BB4}"/>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1276FB0-5022-4A14-B532-4CE2ECB80B3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13A22271-4FEA-41B7-BB4D-AE449BAAF1F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A760DA7C-6F1A-4B23-8827-1D0F3811C4A9}"/>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500A73DA-13D5-4525-8943-E110054AE47A}"/>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284A76B1-709B-48E7-BDC1-B02B2A5597FB}"/>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A58629CA-03AF-42CF-80BC-3E27D8EFA3C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BB5793FC-D6E5-401A-9F18-F5DECCF53824}"/>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149225</xdr:rowOff>
    </xdr:to>
    <xdr:cxnSp macro="">
      <xdr:nvCxnSpPr>
        <xdr:cNvPr id="385" name="直線コネクタ 384">
          <a:extLst>
            <a:ext uri="{FF2B5EF4-FFF2-40B4-BE49-F238E27FC236}">
              <a16:creationId xmlns:a16="http://schemas.microsoft.com/office/drawing/2014/main" id="{81E651C3-FBD8-4464-B709-C7FCE110033C}"/>
            </a:ext>
          </a:extLst>
        </xdr:cNvPr>
        <xdr:cNvCxnSpPr/>
      </xdr:nvCxnSpPr>
      <xdr:spPr>
        <a:xfrm>
          <a:off x="16179800" y="631137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1C0D49A4-61E2-4FC3-9475-B6BD18E66DCB}"/>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68F8678C-C6EF-46AA-A1A1-DA7BE0779963}"/>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131128</xdr:rowOff>
    </xdr:from>
    <xdr:to>
      <xdr:col>77</xdr:col>
      <xdr:colOff>44450</xdr:colOff>
      <xdr:row>36</xdr:row>
      <xdr:rowOff>139171</xdr:rowOff>
    </xdr:to>
    <xdr:cxnSp macro="">
      <xdr:nvCxnSpPr>
        <xdr:cNvPr id="388" name="直線コネクタ 387">
          <a:extLst>
            <a:ext uri="{FF2B5EF4-FFF2-40B4-BE49-F238E27FC236}">
              <a16:creationId xmlns:a16="http://schemas.microsoft.com/office/drawing/2014/main" id="{068EACC2-04D9-4043-8622-1B2998F07B56}"/>
            </a:ext>
          </a:extLst>
        </xdr:cNvPr>
        <xdr:cNvCxnSpPr/>
      </xdr:nvCxnSpPr>
      <xdr:spPr>
        <a:xfrm>
          <a:off x="15290800" y="630332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E9BDA39A-360E-48E9-85A0-4FC25762228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51E049D3-F26C-48DF-8733-3BB0DE585317}"/>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125095</xdr:rowOff>
    </xdr:from>
    <xdr:to>
      <xdr:col>72</xdr:col>
      <xdr:colOff>203200</xdr:colOff>
      <xdr:row>36</xdr:row>
      <xdr:rowOff>131128</xdr:rowOff>
    </xdr:to>
    <xdr:cxnSp macro="">
      <xdr:nvCxnSpPr>
        <xdr:cNvPr id="391" name="直線コネクタ 390">
          <a:extLst>
            <a:ext uri="{FF2B5EF4-FFF2-40B4-BE49-F238E27FC236}">
              <a16:creationId xmlns:a16="http://schemas.microsoft.com/office/drawing/2014/main" id="{98F0FEA6-7DB6-41CD-829C-B0706C12AE04}"/>
            </a:ext>
          </a:extLst>
        </xdr:cNvPr>
        <xdr:cNvCxnSpPr/>
      </xdr:nvCxnSpPr>
      <xdr:spPr>
        <a:xfrm>
          <a:off x="14401800" y="62972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B266C23F-EE8D-405D-AFD9-10DB9665E234}"/>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58A060B1-3F42-4223-B6F0-A2A1EBFF048F}"/>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115041</xdr:rowOff>
    </xdr:from>
    <xdr:to>
      <xdr:col>68</xdr:col>
      <xdr:colOff>152400</xdr:colOff>
      <xdr:row>36</xdr:row>
      <xdr:rowOff>125095</xdr:rowOff>
    </xdr:to>
    <xdr:cxnSp macro="">
      <xdr:nvCxnSpPr>
        <xdr:cNvPr id="394" name="直線コネクタ 393">
          <a:extLst>
            <a:ext uri="{FF2B5EF4-FFF2-40B4-BE49-F238E27FC236}">
              <a16:creationId xmlns:a16="http://schemas.microsoft.com/office/drawing/2014/main" id="{0DE763AA-EF08-4863-ADD3-01CA1485F45C}"/>
            </a:ext>
          </a:extLst>
        </xdr:cNvPr>
        <xdr:cNvCxnSpPr/>
      </xdr:nvCxnSpPr>
      <xdr:spPr>
        <a:xfrm>
          <a:off x="13512800" y="62872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BE74AFC5-B0E4-4E6A-9D04-03379D37AC5C}"/>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3A2655A2-A759-4BBA-9B9B-0226ED6EA282}"/>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438F4929-2B1D-4642-9F1B-DD338B33CBFA}"/>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DE3C58-8F9A-465C-B1F9-273FA2A9FBE2}"/>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E37BF03-DC09-4CAB-A804-DC081B96FF7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4AF11FF-7BCA-4D81-8E01-D59A44B63EC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A264DC8-6570-481D-93D1-447022DD230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B14F1B5-6FFA-4FBF-944E-AAA900DEF03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A3ECA25-A5EC-4963-8FB2-395FB2230DF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04" name="楕円 403">
          <a:extLst>
            <a:ext uri="{FF2B5EF4-FFF2-40B4-BE49-F238E27FC236}">
              <a16:creationId xmlns:a16="http://schemas.microsoft.com/office/drawing/2014/main" id="{05B93D01-619E-49C0-BDC8-6450D7ACD377}"/>
            </a:ext>
          </a:extLst>
        </xdr:cNvPr>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114952</xdr:rowOff>
    </xdr:from>
    <xdr:ext cx="762000" cy="259045"/>
    <xdr:sp macro="" textlink="">
      <xdr:nvSpPr>
        <xdr:cNvPr id="405" name="公債費負担の状況該当値テキスト">
          <a:extLst>
            <a:ext uri="{FF2B5EF4-FFF2-40B4-BE49-F238E27FC236}">
              <a16:creationId xmlns:a16="http://schemas.microsoft.com/office/drawing/2014/main" id="{741B9759-2726-4DAD-8BB9-46E82A1DFB3B}"/>
            </a:ext>
          </a:extLst>
        </xdr:cNvPr>
        <xdr:cNvSpPr txBox="1"/>
      </xdr:nvSpPr>
      <xdr:spPr>
        <a:xfrm>
          <a:off x="17106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88371</xdr:rowOff>
    </xdr:from>
    <xdr:to>
      <xdr:col>77</xdr:col>
      <xdr:colOff>95250</xdr:colOff>
      <xdr:row>37</xdr:row>
      <xdr:rowOff>18521</xdr:rowOff>
    </xdr:to>
    <xdr:sp macro="" textlink="">
      <xdr:nvSpPr>
        <xdr:cNvPr id="406" name="楕円 405">
          <a:extLst>
            <a:ext uri="{FF2B5EF4-FFF2-40B4-BE49-F238E27FC236}">
              <a16:creationId xmlns:a16="http://schemas.microsoft.com/office/drawing/2014/main" id="{0B7CBC13-4C5D-44D3-812B-5EBBC7736A17}"/>
            </a:ext>
          </a:extLst>
        </xdr:cNvPr>
        <xdr:cNvSpPr/>
      </xdr:nvSpPr>
      <xdr:spPr>
        <a:xfrm>
          <a:off x="16129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28698</xdr:rowOff>
    </xdr:from>
    <xdr:ext cx="736600" cy="259045"/>
    <xdr:sp macro="" textlink="">
      <xdr:nvSpPr>
        <xdr:cNvPr id="407" name="テキスト ボックス 406">
          <a:extLst>
            <a:ext uri="{FF2B5EF4-FFF2-40B4-BE49-F238E27FC236}">
              <a16:creationId xmlns:a16="http://schemas.microsoft.com/office/drawing/2014/main" id="{33BC69FA-5E4A-4DAD-A497-C1EA7AEE7B1A}"/>
            </a:ext>
          </a:extLst>
        </xdr:cNvPr>
        <xdr:cNvSpPr txBox="1"/>
      </xdr:nvSpPr>
      <xdr:spPr>
        <a:xfrm>
          <a:off x="15798800" y="602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80328</xdr:rowOff>
    </xdr:from>
    <xdr:to>
      <xdr:col>73</xdr:col>
      <xdr:colOff>44450</xdr:colOff>
      <xdr:row>37</xdr:row>
      <xdr:rowOff>10478</xdr:rowOff>
    </xdr:to>
    <xdr:sp macro="" textlink="">
      <xdr:nvSpPr>
        <xdr:cNvPr id="408" name="楕円 407">
          <a:extLst>
            <a:ext uri="{FF2B5EF4-FFF2-40B4-BE49-F238E27FC236}">
              <a16:creationId xmlns:a16="http://schemas.microsoft.com/office/drawing/2014/main" id="{1872FE7A-8503-4D89-BEA1-1EA9CD411B42}"/>
            </a:ext>
          </a:extLst>
        </xdr:cNvPr>
        <xdr:cNvSpPr/>
      </xdr:nvSpPr>
      <xdr:spPr>
        <a:xfrm>
          <a:off x="15240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20655</xdr:rowOff>
    </xdr:from>
    <xdr:ext cx="762000" cy="259045"/>
    <xdr:sp macro="" textlink="">
      <xdr:nvSpPr>
        <xdr:cNvPr id="409" name="テキスト ボックス 408">
          <a:extLst>
            <a:ext uri="{FF2B5EF4-FFF2-40B4-BE49-F238E27FC236}">
              <a16:creationId xmlns:a16="http://schemas.microsoft.com/office/drawing/2014/main" id="{50E5D759-EEEE-4B27-99A5-840E642C2023}"/>
            </a:ext>
          </a:extLst>
        </xdr:cNvPr>
        <xdr:cNvSpPr txBox="1"/>
      </xdr:nvSpPr>
      <xdr:spPr>
        <a:xfrm>
          <a:off x="14909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74295</xdr:rowOff>
    </xdr:from>
    <xdr:to>
      <xdr:col>68</xdr:col>
      <xdr:colOff>203200</xdr:colOff>
      <xdr:row>37</xdr:row>
      <xdr:rowOff>4445</xdr:rowOff>
    </xdr:to>
    <xdr:sp macro="" textlink="">
      <xdr:nvSpPr>
        <xdr:cNvPr id="410" name="楕円 409">
          <a:extLst>
            <a:ext uri="{FF2B5EF4-FFF2-40B4-BE49-F238E27FC236}">
              <a16:creationId xmlns:a16="http://schemas.microsoft.com/office/drawing/2014/main" id="{5F167529-D32E-425E-AB3E-5963AFD0A512}"/>
            </a:ext>
          </a:extLst>
        </xdr:cNvPr>
        <xdr:cNvSpPr/>
      </xdr:nvSpPr>
      <xdr:spPr>
        <a:xfrm>
          <a:off x="14351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14622</xdr:rowOff>
    </xdr:from>
    <xdr:ext cx="762000" cy="259045"/>
    <xdr:sp macro="" textlink="">
      <xdr:nvSpPr>
        <xdr:cNvPr id="411" name="テキスト ボックス 410">
          <a:extLst>
            <a:ext uri="{FF2B5EF4-FFF2-40B4-BE49-F238E27FC236}">
              <a16:creationId xmlns:a16="http://schemas.microsoft.com/office/drawing/2014/main" id="{7BD901D6-A2C3-4295-A667-7891E7367A43}"/>
            </a:ext>
          </a:extLst>
        </xdr:cNvPr>
        <xdr:cNvSpPr txBox="1"/>
      </xdr:nvSpPr>
      <xdr:spPr>
        <a:xfrm>
          <a:off x="14020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64241</xdr:rowOff>
    </xdr:from>
    <xdr:to>
      <xdr:col>64</xdr:col>
      <xdr:colOff>152400</xdr:colOff>
      <xdr:row>36</xdr:row>
      <xdr:rowOff>165841</xdr:rowOff>
    </xdr:to>
    <xdr:sp macro="" textlink="">
      <xdr:nvSpPr>
        <xdr:cNvPr id="412" name="楕円 411">
          <a:extLst>
            <a:ext uri="{FF2B5EF4-FFF2-40B4-BE49-F238E27FC236}">
              <a16:creationId xmlns:a16="http://schemas.microsoft.com/office/drawing/2014/main" id="{EDFD6C40-D809-46D6-A492-C22DA2E67B25}"/>
            </a:ext>
          </a:extLst>
        </xdr:cNvPr>
        <xdr:cNvSpPr/>
      </xdr:nvSpPr>
      <xdr:spPr>
        <a:xfrm>
          <a:off x="13462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4568</xdr:rowOff>
    </xdr:from>
    <xdr:ext cx="762000" cy="259045"/>
    <xdr:sp macro="" textlink="">
      <xdr:nvSpPr>
        <xdr:cNvPr id="413" name="テキスト ボックス 412">
          <a:extLst>
            <a:ext uri="{FF2B5EF4-FFF2-40B4-BE49-F238E27FC236}">
              <a16:creationId xmlns:a16="http://schemas.microsoft.com/office/drawing/2014/main" id="{6007C996-5180-48A2-A68F-BA08BB97B43B}"/>
            </a:ext>
          </a:extLst>
        </xdr:cNvPr>
        <xdr:cNvSpPr txBox="1"/>
      </xdr:nvSpPr>
      <xdr:spPr>
        <a:xfrm>
          <a:off x="13131800" y="600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52F76279-A202-43F1-8459-69BBB413ED3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F907F5D9-D91D-43B4-BDA4-CFA99A38BA5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2C7159F6-4F75-44BA-A8FF-999F4B32BA1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B0F8679-234A-43FC-B822-22E025EBA5C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3340B816-D949-4546-A7C4-3F2078968FD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359AF98-924A-4CD7-B84B-0E23CFB6245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6EEC4EB9-3A48-469C-B41F-3A1A033180F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149BF070-4DE8-4543-9BA6-EDC2FCD75C0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D0B20907-5242-4FDE-9D5D-61EF83FF8E4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63E552-A3C4-4145-A5EA-9DB1DD3387A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C1B2E40-5A9E-48EA-8FB5-13754573014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BEE204C6-2EE3-4F16-A39F-7857FEAFCF0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C817EB0-E846-45AD-B6F9-BC70D19B38B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の実施により、償還額以上の起債発行が続いており、地方債残高が増加傾向であったが、令和４年度については、前年度に比べ起債発行額が減となった。将来負担比率については、充当可能基金残高等は減となったが、公営企業等繰入見込額が大きく減となったため、前年度と比較し、</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今後、償還額以内の起債発行や事業実施の適正化を図り、財政健全化に努める。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546D552-439C-4394-BEE5-2101507ADD1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05CA420-4EB8-4EDA-B169-6216563230E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435705A-E2D0-441A-B0AA-2FFF41067B1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2C7BC5C7-3974-47A3-A367-D1C10D2EA587}"/>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86263F4-6500-4DFA-830D-CF4EBAF7DB5C}"/>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E6A7C55F-9113-4BFA-A31C-594F4E61DA6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4B212F59-07CF-424B-BD52-EAE748D3427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48BF0310-112A-495B-ACFA-6FAC28452E3B}"/>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1B44CF8-BAC4-4B96-BF5A-FFE5DACD396F}"/>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AE63E5D-DD92-4609-B732-D789ED4AAAA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B9021DFF-6F40-4398-AD1F-64E9EC6ACC6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33CCFFC0-504C-4335-A3E0-DAFD53D3955A}"/>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FDDD4347-9BE8-417D-8B93-E5CB6A505F74}"/>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F5496031-5A7D-47E9-B345-CB23CD9FC781}"/>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18D620F4-DBC7-4815-80DE-CDCC9DD608D7}"/>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3DCBD067-43DF-40AD-980F-A85B96AB6C02}"/>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94583</xdr:rowOff>
    </xdr:from>
    <xdr:to>
      <xdr:col>81</xdr:col>
      <xdr:colOff>44450</xdr:colOff>
      <xdr:row>16</xdr:row>
      <xdr:rowOff>138017</xdr:rowOff>
    </xdr:to>
    <xdr:cxnSp macro="">
      <xdr:nvCxnSpPr>
        <xdr:cNvPr id="443" name="直線コネクタ 442">
          <a:extLst>
            <a:ext uri="{FF2B5EF4-FFF2-40B4-BE49-F238E27FC236}">
              <a16:creationId xmlns:a16="http://schemas.microsoft.com/office/drawing/2014/main" id="{2410B529-C622-4DA6-8D71-74B09D58EC8F}"/>
            </a:ext>
          </a:extLst>
        </xdr:cNvPr>
        <xdr:cNvCxnSpPr/>
      </xdr:nvCxnSpPr>
      <xdr:spPr>
        <a:xfrm flipV="1">
          <a:off x="16179800" y="283778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A5CDBD2B-ECBC-47C9-B243-9423DE8777BD}"/>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BDAB071D-FC1B-4EF3-8965-C40DC97247AA}"/>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138017</xdr:rowOff>
    </xdr:from>
    <xdr:to>
      <xdr:col>77</xdr:col>
      <xdr:colOff>44450</xdr:colOff>
      <xdr:row>17</xdr:row>
      <xdr:rowOff>35941</xdr:rowOff>
    </xdr:to>
    <xdr:cxnSp macro="">
      <xdr:nvCxnSpPr>
        <xdr:cNvPr id="446" name="直線コネクタ 445">
          <a:extLst>
            <a:ext uri="{FF2B5EF4-FFF2-40B4-BE49-F238E27FC236}">
              <a16:creationId xmlns:a16="http://schemas.microsoft.com/office/drawing/2014/main" id="{2DBE0DD6-602E-456A-931C-273C9CAB4032}"/>
            </a:ext>
          </a:extLst>
        </xdr:cNvPr>
        <xdr:cNvCxnSpPr/>
      </xdr:nvCxnSpPr>
      <xdr:spPr>
        <a:xfrm flipV="1">
          <a:off x="15290800" y="2881217"/>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8519F5F4-72B6-4DD3-823E-127314DAFC06}"/>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BEE0C697-812B-4452-87E6-923C5BAF1506}"/>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109061</xdr:rowOff>
    </xdr:from>
    <xdr:to>
      <xdr:col>72</xdr:col>
      <xdr:colOff>203200</xdr:colOff>
      <xdr:row>17</xdr:row>
      <xdr:rowOff>35941</xdr:rowOff>
    </xdr:to>
    <xdr:cxnSp macro="">
      <xdr:nvCxnSpPr>
        <xdr:cNvPr id="449" name="直線コネクタ 448">
          <a:extLst>
            <a:ext uri="{FF2B5EF4-FFF2-40B4-BE49-F238E27FC236}">
              <a16:creationId xmlns:a16="http://schemas.microsoft.com/office/drawing/2014/main" id="{8F42DCD4-2AF6-4DD3-9084-B444935A2EDA}"/>
            </a:ext>
          </a:extLst>
        </xdr:cNvPr>
        <xdr:cNvCxnSpPr/>
      </xdr:nvCxnSpPr>
      <xdr:spPr>
        <a:xfrm>
          <a:off x="14401800" y="2852261"/>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CF14C765-A733-46C0-899E-038AB9F7022A}"/>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BFB733FC-0971-4CDF-AC9D-0F04514CFE7E}"/>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32448</xdr:rowOff>
    </xdr:from>
    <xdr:to>
      <xdr:col>68</xdr:col>
      <xdr:colOff>152400</xdr:colOff>
      <xdr:row>16</xdr:row>
      <xdr:rowOff>109061</xdr:rowOff>
    </xdr:to>
    <xdr:cxnSp macro="">
      <xdr:nvCxnSpPr>
        <xdr:cNvPr id="452" name="直線コネクタ 451">
          <a:extLst>
            <a:ext uri="{FF2B5EF4-FFF2-40B4-BE49-F238E27FC236}">
              <a16:creationId xmlns:a16="http://schemas.microsoft.com/office/drawing/2014/main" id="{D014D71A-A4B7-48DC-BC5A-803D800E99B7}"/>
            </a:ext>
          </a:extLst>
        </xdr:cNvPr>
        <xdr:cNvCxnSpPr/>
      </xdr:nvCxnSpPr>
      <xdr:spPr>
        <a:xfrm>
          <a:off x="13512800" y="2775648"/>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55ACDED7-547B-45A0-AC40-F12D7779043B}"/>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F36F5AF1-3640-4E70-A249-55152699D3B1}"/>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94296D86-E723-4AE0-A9EC-D672B8842458}"/>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293C2BF0-7A4E-4768-ABC7-DE6EF34D1CCD}"/>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EDFB6FD-05E3-44FC-B08A-56FDBC545CF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1838367-E86D-4612-85B2-4569AE287BE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90254E1-4306-433E-9554-F3487759555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CCB9A03-7D6F-46D5-81FF-7A6A64F5F07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60B93EC-2BBE-462C-BFE4-A5C7B32FD33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43783</xdr:rowOff>
    </xdr:from>
    <xdr:to>
      <xdr:col>81</xdr:col>
      <xdr:colOff>95250</xdr:colOff>
      <xdr:row>16</xdr:row>
      <xdr:rowOff>145383</xdr:rowOff>
    </xdr:to>
    <xdr:sp macro="" textlink="">
      <xdr:nvSpPr>
        <xdr:cNvPr id="462" name="楕円 461">
          <a:extLst>
            <a:ext uri="{FF2B5EF4-FFF2-40B4-BE49-F238E27FC236}">
              <a16:creationId xmlns:a16="http://schemas.microsoft.com/office/drawing/2014/main" id="{93125404-0250-4C92-A6B9-1555041F902D}"/>
            </a:ext>
          </a:extLst>
        </xdr:cNvPr>
        <xdr:cNvSpPr/>
      </xdr:nvSpPr>
      <xdr:spPr>
        <a:xfrm>
          <a:off x="16967200" y="27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15860</xdr:rowOff>
    </xdr:from>
    <xdr:ext cx="762000" cy="259045"/>
    <xdr:sp macro="" textlink="">
      <xdr:nvSpPr>
        <xdr:cNvPr id="463" name="将来負担の状況該当値テキスト">
          <a:extLst>
            <a:ext uri="{FF2B5EF4-FFF2-40B4-BE49-F238E27FC236}">
              <a16:creationId xmlns:a16="http://schemas.microsoft.com/office/drawing/2014/main" id="{AEC92568-6DC0-4258-9692-F47590B93CB8}"/>
            </a:ext>
          </a:extLst>
        </xdr:cNvPr>
        <xdr:cNvSpPr txBox="1"/>
      </xdr:nvSpPr>
      <xdr:spPr>
        <a:xfrm>
          <a:off x="17106900" y="27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87217</xdr:rowOff>
    </xdr:from>
    <xdr:to>
      <xdr:col>77</xdr:col>
      <xdr:colOff>95250</xdr:colOff>
      <xdr:row>17</xdr:row>
      <xdr:rowOff>17367</xdr:rowOff>
    </xdr:to>
    <xdr:sp macro="" textlink="">
      <xdr:nvSpPr>
        <xdr:cNvPr id="464" name="楕円 463">
          <a:extLst>
            <a:ext uri="{FF2B5EF4-FFF2-40B4-BE49-F238E27FC236}">
              <a16:creationId xmlns:a16="http://schemas.microsoft.com/office/drawing/2014/main" id="{8B0CBB98-BE73-426F-8B76-CD7528E55EA9}"/>
            </a:ext>
          </a:extLst>
        </xdr:cNvPr>
        <xdr:cNvSpPr/>
      </xdr:nvSpPr>
      <xdr:spPr>
        <a:xfrm>
          <a:off x="16129000" y="28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2144</xdr:rowOff>
    </xdr:from>
    <xdr:ext cx="736600" cy="259045"/>
    <xdr:sp macro="" textlink="">
      <xdr:nvSpPr>
        <xdr:cNvPr id="465" name="テキスト ボックス 464">
          <a:extLst>
            <a:ext uri="{FF2B5EF4-FFF2-40B4-BE49-F238E27FC236}">
              <a16:creationId xmlns:a16="http://schemas.microsoft.com/office/drawing/2014/main" id="{F097E052-2F60-4AA2-BDAC-7BBC5AE33279}"/>
            </a:ext>
          </a:extLst>
        </xdr:cNvPr>
        <xdr:cNvSpPr txBox="1"/>
      </xdr:nvSpPr>
      <xdr:spPr>
        <a:xfrm>
          <a:off x="15798800" y="2916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66" name="楕円 465">
          <a:extLst>
            <a:ext uri="{FF2B5EF4-FFF2-40B4-BE49-F238E27FC236}">
              <a16:creationId xmlns:a16="http://schemas.microsoft.com/office/drawing/2014/main" id="{088B3E53-3F1F-444C-A184-018F7439951A}"/>
            </a:ext>
          </a:extLst>
        </xdr:cNvPr>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67" name="テキスト ボックス 466">
          <a:extLst>
            <a:ext uri="{FF2B5EF4-FFF2-40B4-BE49-F238E27FC236}">
              <a16:creationId xmlns:a16="http://schemas.microsoft.com/office/drawing/2014/main" id="{45299DAA-E03C-43CE-A137-726C1B4CD85C}"/>
            </a:ext>
          </a:extLst>
        </xdr:cNvPr>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58261</xdr:rowOff>
    </xdr:from>
    <xdr:to>
      <xdr:col>68</xdr:col>
      <xdr:colOff>203200</xdr:colOff>
      <xdr:row>16</xdr:row>
      <xdr:rowOff>159861</xdr:rowOff>
    </xdr:to>
    <xdr:sp macro="" textlink="">
      <xdr:nvSpPr>
        <xdr:cNvPr id="468" name="楕円 467">
          <a:extLst>
            <a:ext uri="{FF2B5EF4-FFF2-40B4-BE49-F238E27FC236}">
              <a16:creationId xmlns:a16="http://schemas.microsoft.com/office/drawing/2014/main" id="{D6D6442E-DA7F-47B3-A9B5-1CA432316744}"/>
            </a:ext>
          </a:extLst>
        </xdr:cNvPr>
        <xdr:cNvSpPr/>
      </xdr:nvSpPr>
      <xdr:spPr>
        <a:xfrm>
          <a:off x="143510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170038</xdr:rowOff>
    </xdr:from>
    <xdr:ext cx="762000" cy="259045"/>
    <xdr:sp macro="" textlink="">
      <xdr:nvSpPr>
        <xdr:cNvPr id="469" name="テキスト ボックス 468">
          <a:extLst>
            <a:ext uri="{FF2B5EF4-FFF2-40B4-BE49-F238E27FC236}">
              <a16:creationId xmlns:a16="http://schemas.microsoft.com/office/drawing/2014/main" id="{053CA1C3-EE0F-451D-B6C5-C68D6EFEC027}"/>
            </a:ext>
          </a:extLst>
        </xdr:cNvPr>
        <xdr:cNvSpPr txBox="1"/>
      </xdr:nvSpPr>
      <xdr:spPr>
        <a:xfrm>
          <a:off x="14020800" y="257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153098</xdr:rowOff>
    </xdr:from>
    <xdr:to>
      <xdr:col>64</xdr:col>
      <xdr:colOff>152400</xdr:colOff>
      <xdr:row>16</xdr:row>
      <xdr:rowOff>83248</xdr:rowOff>
    </xdr:to>
    <xdr:sp macro="" textlink="">
      <xdr:nvSpPr>
        <xdr:cNvPr id="470" name="楕円 469">
          <a:extLst>
            <a:ext uri="{FF2B5EF4-FFF2-40B4-BE49-F238E27FC236}">
              <a16:creationId xmlns:a16="http://schemas.microsoft.com/office/drawing/2014/main" id="{B41AFB98-3B82-40BC-B138-60E63A9DE82E}"/>
            </a:ext>
          </a:extLst>
        </xdr:cNvPr>
        <xdr:cNvSpPr/>
      </xdr:nvSpPr>
      <xdr:spPr>
        <a:xfrm>
          <a:off x="13462000" y="2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93425</xdr:rowOff>
    </xdr:from>
    <xdr:ext cx="762000" cy="259045"/>
    <xdr:sp macro="" textlink="">
      <xdr:nvSpPr>
        <xdr:cNvPr id="471" name="テキスト ボックス 470">
          <a:extLst>
            <a:ext uri="{FF2B5EF4-FFF2-40B4-BE49-F238E27FC236}">
              <a16:creationId xmlns:a16="http://schemas.microsoft.com/office/drawing/2014/main" id="{E0B716E9-796C-4DC2-A52D-9B3DFAA21870}"/>
            </a:ext>
          </a:extLst>
        </xdr:cNvPr>
        <xdr:cNvSpPr txBox="1"/>
      </xdr:nvSpPr>
      <xdr:spPr>
        <a:xfrm>
          <a:off x="13131800" y="249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16,990
16,893
294.92
15,800,239
15,147,200
631,777
6,829,772
11,432,377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く手当が高いため、経常収支比率の人件費分が高い水準であった。その改善策として、特別昇給の見直しなど給与制度についての是正や新規採用の抑制による職員数の減など行財政改革への取組を通じて人件費の削減に努めてきた。</a:t>
          </a:r>
        </a:p>
        <a:p>
          <a:r>
            <a:rPr kumimoji="1" lang="ja-JP" altLang="en-US" sz="1300">
              <a:latin typeface="ＭＳ Ｐゴシック" panose="020B0600070205080204" pitchFamily="50" charset="-128"/>
              <a:ea typeface="ＭＳ Ｐゴシック" panose="020B0600070205080204" pitchFamily="50" charset="-128"/>
            </a:rPr>
            <a:t>　令和４年度については時間外手当、給料の増加により、増となっているが、引き続き、行財政改革に取り組む。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類似団体平均を上回っており、新たな公共施設の指定管理費も発生していることから、今後も高い水準を維持していくことが予想されるため、歳出予算の精査などを行い、物件費圧縮に努める。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80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1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18143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71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ポイントの減となったものの、依然として高い水準にある。</a:t>
          </a:r>
        </a:p>
        <a:p>
          <a:r>
            <a:rPr kumimoji="1" lang="ja-JP" altLang="en-US" sz="1300">
              <a:latin typeface="ＭＳ Ｐゴシック" panose="020B0600070205080204" pitchFamily="50" charset="-128"/>
              <a:ea typeface="ＭＳ Ｐゴシック" panose="020B0600070205080204" pitchFamily="50" charset="-128"/>
            </a:rPr>
            <a:t>　施設型給付や障害者福祉サービス、生活保護費などが大きな割合を占めており、今後も扶助費については高い水準を維持していくことが予想されるため、各種審査の適正化や単独扶助の見直し等を行い、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8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1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139700</xdr:rowOff>
    </xdr:from>
    <xdr:to>
      <xdr:col>15</xdr:col>
      <xdr:colOff>98425</xdr:colOff>
      <xdr:row>61</xdr:row>
      <xdr:rowOff>19050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2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19050</xdr:rowOff>
    </xdr:from>
    <xdr:to>
      <xdr:col>11</xdr:col>
      <xdr:colOff>9525</xdr:colOff>
      <xdr:row>61</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88900</xdr:rowOff>
    </xdr:from>
    <xdr:to>
      <xdr:col>15</xdr:col>
      <xdr:colOff>149225</xdr:colOff>
      <xdr:row>61</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139700</xdr:rowOff>
    </xdr:from>
    <xdr:to>
      <xdr:col>11</xdr:col>
      <xdr:colOff>60325</xdr:colOff>
      <xdr:row>61</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31750</xdr:rowOff>
    </xdr:from>
    <xdr:to>
      <xdr:col>6</xdr:col>
      <xdr:colOff>171450</xdr:colOff>
      <xdr:row>61</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その他の経費は、類似団体を上回っている。</a:t>
          </a:r>
        </a:p>
        <a:p>
          <a:r>
            <a:rPr kumimoji="1" lang="ja-JP" altLang="en-US" sz="1300">
              <a:latin typeface="ＭＳ Ｐゴシック" panose="020B0600070205080204" pitchFamily="50" charset="-128"/>
              <a:ea typeface="ＭＳ Ｐゴシック" panose="020B0600070205080204" pitchFamily="50" charset="-128"/>
            </a:rPr>
            <a:t>　今後、施設の老朽化に伴い、維持管理費等が増加することが予想されるため、公共施設等総合管理計画や公共施設等個別施設計画に基づき、施設の集約化・複合化を進めていく必要がある。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2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168910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168910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34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近年、類似団体平均を下回っている状況にあるため、今後も適正な水準を維持していく。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797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79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88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等の実施に伴い、元金償還以上の地方債発行を行っており、地方債残高が増加傾向であった。令和４年度は、地方債発行額を元金償還以内とできたが、今後とも、地方債残高の圧縮に努め、適正な地方債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60325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38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73660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75565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609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75565</xdr:rowOff>
    </xdr:from>
    <xdr:to>
      <xdr:col>11</xdr:col>
      <xdr:colOff>9525</xdr:colOff>
      <xdr:row>74</xdr:row>
      <xdr:rowOff>75565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62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xdr:rowOff>
    </xdr:from>
    <xdr:to>
      <xdr:col>24</xdr:col>
      <xdr:colOff>76200</xdr:colOff>
      <xdr:row>74</xdr:row>
      <xdr:rowOff>111125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89552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24765</xdr:rowOff>
    </xdr:from>
    <xdr:to>
      <xdr:col>11</xdr:col>
      <xdr:colOff>60325</xdr:colOff>
      <xdr:row>74</xdr:row>
      <xdr:rowOff>126365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136542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24765</xdr:rowOff>
    </xdr:from>
    <xdr:to>
      <xdr:col>6</xdr:col>
      <xdr:colOff>171450</xdr:colOff>
      <xdr:row>74</xdr:row>
      <xdr:rowOff>126365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136542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公債費以外の経費全体としては、類似団体を上回っており、依然として高い水準にある。</a:t>
          </a:r>
        </a:p>
        <a:p>
          <a:r>
            <a:rPr kumimoji="1" lang="ja-JP" altLang="en-US" sz="1300">
              <a:latin typeface="ＭＳ Ｐゴシック" panose="020B0600070205080204" pitchFamily="50" charset="-128"/>
              <a:ea typeface="ＭＳ Ｐゴシック" panose="020B0600070205080204" pitchFamily="50" charset="-128"/>
            </a:rPr>
            <a:t>　主な要因としては、扶助費や人件費等であるため、単独事業等の見直しを図り、適正化に努めていく必要がある。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99568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903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85852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58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122428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58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122439</xdr:rowOff>
    </xdr:from>
    <xdr:to>
      <xdr:col>29</xdr:col>
      <xdr:colOff>127000</xdr:colOff>
      <xdr:row>15</xdr:row>
      <xdr:rowOff>149849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41814"/>
          <a:ext cx="647700" cy="2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149849</xdr:rowOff>
    </xdr:from>
    <xdr:to>
      <xdr:col>26</xdr:col>
      <xdr:colOff>50800</xdr:colOff>
      <xdr:row>16</xdr:row>
      <xdr:rowOff>60619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69224"/>
          <a:ext cx="698500" cy="8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60619</xdr:rowOff>
    </xdr:from>
    <xdr:to>
      <xdr:col>22</xdr:col>
      <xdr:colOff>114300</xdr:colOff>
      <xdr:row>16</xdr:row>
      <xdr:rowOff>94746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51444"/>
          <a:ext cx="698500" cy="3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94746</xdr:rowOff>
    </xdr:from>
    <xdr:to>
      <xdr:col>18</xdr:col>
      <xdr:colOff>177800</xdr:colOff>
      <xdr:row>17</xdr:row>
      <xdr:rowOff>2914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5571"/>
          <a:ext cx="698500" cy="7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71639</xdr:rowOff>
    </xdr:from>
    <xdr:to>
      <xdr:col>29</xdr:col>
      <xdr:colOff>177800</xdr:colOff>
      <xdr:row>16</xdr:row>
      <xdr:rowOff>1789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91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88166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99049</xdr:rowOff>
    </xdr:from>
    <xdr:to>
      <xdr:col>26</xdr:col>
      <xdr:colOff>101600</xdr:colOff>
      <xdr:row>16</xdr:row>
      <xdr:rowOff>29199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39376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9819</xdr:rowOff>
    </xdr:from>
    <xdr:to>
      <xdr:col>22</xdr:col>
      <xdr:colOff>165100</xdr:colOff>
      <xdr:row>16</xdr:row>
      <xdr:rowOff>111419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0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121596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43946</xdr:rowOff>
    </xdr:from>
    <xdr:to>
      <xdr:col>19</xdr:col>
      <xdr:colOff>38100</xdr:colOff>
      <xdr:row>16</xdr:row>
      <xdr:rowOff>145546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155723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123564</xdr:rowOff>
    </xdr:from>
    <xdr:to>
      <xdr:col>15</xdr:col>
      <xdr:colOff>101600</xdr:colOff>
      <xdr:row>17</xdr:row>
      <xdr:rowOff>53714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63891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327528</xdr:rowOff>
    </xdr:from>
    <xdr:to>
      <xdr:col>29</xdr:col>
      <xdr:colOff>127000</xdr:colOff>
      <xdr:row>37</xdr:row>
      <xdr:rowOff>335681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52228"/>
          <a:ext cx="6477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335681</xdr:rowOff>
    </xdr:from>
    <xdr:to>
      <xdr:col>26</xdr:col>
      <xdr:colOff>50800</xdr:colOff>
      <xdr:row>38</xdr:row>
      <xdr:rowOff>9168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0381"/>
          <a:ext cx="698500" cy="1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9168</xdr:rowOff>
    </xdr:from>
    <xdr:to>
      <xdr:col>22</xdr:col>
      <xdr:colOff>114300</xdr:colOff>
      <xdr:row>38</xdr:row>
      <xdr:rowOff>13245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76768"/>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13245</xdr:rowOff>
    </xdr:from>
    <xdr:to>
      <xdr:col>18</xdr:col>
      <xdr:colOff>177800</xdr:colOff>
      <xdr:row>38</xdr:row>
      <xdr:rowOff>19722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80845"/>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276728</xdr:rowOff>
    </xdr:from>
    <xdr:to>
      <xdr:col>29</xdr:col>
      <xdr:colOff>177800</xdr:colOff>
      <xdr:row>38</xdr:row>
      <xdr:rowOff>35428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1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248805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284881</xdr:rowOff>
    </xdr:from>
    <xdr:to>
      <xdr:col>26</xdr:col>
      <xdr:colOff>101600</xdr:colOff>
      <xdr:row>38</xdr:row>
      <xdr:rowOff>43581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28358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5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301268</xdr:rowOff>
    </xdr:from>
    <xdr:to>
      <xdr:col>22</xdr:col>
      <xdr:colOff>165100</xdr:colOff>
      <xdr:row>38</xdr:row>
      <xdr:rowOff>59968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44745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305345</xdr:rowOff>
    </xdr:from>
    <xdr:to>
      <xdr:col>19</xdr:col>
      <xdr:colOff>38100</xdr:colOff>
      <xdr:row>38</xdr:row>
      <xdr:rowOff>64045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48822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311822</xdr:rowOff>
    </xdr:from>
    <xdr:to>
      <xdr:col>15</xdr:col>
      <xdr:colOff>101600</xdr:colOff>
      <xdr:row>38</xdr:row>
      <xdr:rowOff>70522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55299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16,990
16,893
294.92
15,800,239
15,147,200
631,777
6,829,772
11,432,377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13907</xdr:rowOff>
    </xdr:from>
    <xdr:to>
      <xdr:col>24</xdr:col>
      <xdr:colOff>63500</xdr:colOff>
      <xdr:row>34</xdr:row>
      <xdr:rowOff>63335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3207"/>
          <a:ext cx="8382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63335</xdr:rowOff>
    </xdr:from>
    <xdr:to>
      <xdr:col>19</xdr:col>
      <xdr:colOff>177800</xdr:colOff>
      <xdr:row>35</xdr:row>
      <xdr:rowOff>5575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2635"/>
          <a:ext cx="889000" cy="1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5575</xdr:rowOff>
    </xdr:from>
    <xdr:to>
      <xdr:col>15</xdr:col>
      <xdr:colOff>50800</xdr:colOff>
      <xdr:row>36</xdr:row>
      <xdr:rowOff>4966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06325"/>
          <a:ext cx="889000" cy="1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137579</xdr:rowOff>
    </xdr:from>
    <xdr:to>
      <xdr:col>10</xdr:col>
      <xdr:colOff>114300</xdr:colOff>
      <xdr:row>36</xdr:row>
      <xdr:rowOff>4966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38329"/>
          <a:ext cx="889000" cy="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134557</xdr:rowOff>
    </xdr:from>
    <xdr:to>
      <xdr:col>24</xdr:col>
      <xdr:colOff>114300</xdr:colOff>
      <xdr:row>34</xdr:row>
      <xdr:rowOff>64707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12535</xdr:rowOff>
    </xdr:from>
    <xdr:to>
      <xdr:col>20</xdr:col>
      <xdr:colOff>38100</xdr:colOff>
      <xdr:row>34</xdr:row>
      <xdr:rowOff>114135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130662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1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126225</xdr:rowOff>
    </xdr:from>
    <xdr:to>
      <xdr:col>15</xdr:col>
      <xdr:colOff>101600</xdr:colOff>
      <xdr:row>35</xdr:row>
      <xdr:rowOff>56375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72902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125616</xdr:rowOff>
    </xdr:from>
    <xdr:to>
      <xdr:col>10</xdr:col>
      <xdr:colOff>165100</xdr:colOff>
      <xdr:row>36</xdr:row>
      <xdr:rowOff>55766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72293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86779</xdr:rowOff>
    </xdr:from>
    <xdr:to>
      <xdr:col>6</xdr:col>
      <xdr:colOff>38100</xdr:colOff>
      <xdr:row>36</xdr:row>
      <xdr:rowOff>16929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33456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161278</xdr:rowOff>
    </xdr:from>
    <xdr:to>
      <xdr:col>24</xdr:col>
      <xdr:colOff>63500</xdr:colOff>
      <xdr:row>58</xdr:row>
      <xdr:rowOff>8354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3928"/>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8354</xdr:rowOff>
    </xdr:from>
    <xdr:to>
      <xdr:col>19</xdr:col>
      <xdr:colOff>177800</xdr:colOff>
      <xdr:row>58</xdr:row>
      <xdr:rowOff>12488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2454"/>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12488</xdr:rowOff>
    </xdr:from>
    <xdr:to>
      <xdr:col>15</xdr:col>
      <xdr:colOff>50800</xdr:colOff>
      <xdr:row>58</xdr:row>
      <xdr:rowOff>29829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6588"/>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29829</xdr:rowOff>
    </xdr:from>
    <xdr:to>
      <xdr:col>10</xdr:col>
      <xdr:colOff>114300</xdr:colOff>
      <xdr:row>58</xdr:row>
      <xdr:rowOff>45654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3929"/>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110478</xdr:rowOff>
    </xdr:from>
    <xdr:to>
      <xdr:col>24</xdr:col>
      <xdr:colOff>114300</xdr:colOff>
      <xdr:row>58</xdr:row>
      <xdr:rowOff>40628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133355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129004</xdr:rowOff>
    </xdr:from>
    <xdr:to>
      <xdr:col>20</xdr:col>
      <xdr:colOff>38100</xdr:colOff>
      <xdr:row>58</xdr:row>
      <xdr:rowOff>59154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75681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133138</xdr:rowOff>
    </xdr:from>
    <xdr:to>
      <xdr:col>15</xdr:col>
      <xdr:colOff>101600</xdr:colOff>
      <xdr:row>58</xdr:row>
      <xdr:rowOff>63288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79815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8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150479</xdr:rowOff>
    </xdr:from>
    <xdr:to>
      <xdr:col>10</xdr:col>
      <xdr:colOff>165100</xdr:colOff>
      <xdr:row>58</xdr:row>
      <xdr:rowOff>80629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97156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166304</xdr:rowOff>
    </xdr:from>
    <xdr:to>
      <xdr:col>6</xdr:col>
      <xdr:colOff>38100</xdr:colOff>
      <xdr:row>58</xdr:row>
      <xdr:rowOff>96454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112981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136516</xdr:rowOff>
    </xdr:from>
    <xdr:to>
      <xdr:col>24</xdr:col>
      <xdr:colOff>63500</xdr:colOff>
      <xdr:row>78</xdr:row>
      <xdr:rowOff>141202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09616"/>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136516</xdr:rowOff>
    </xdr:from>
    <xdr:to>
      <xdr:col>19</xdr:col>
      <xdr:colOff>177800</xdr:colOff>
      <xdr:row>78</xdr:row>
      <xdr:rowOff>162984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9616"/>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162984</xdr:rowOff>
    </xdr:from>
    <xdr:to>
      <xdr:col>15</xdr:col>
      <xdr:colOff>50800</xdr:colOff>
      <xdr:row>79</xdr:row>
      <xdr:rowOff>29254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36084"/>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29254</xdr:rowOff>
    </xdr:from>
    <xdr:to>
      <xdr:col>10</xdr:col>
      <xdr:colOff>114300</xdr:colOff>
      <xdr:row>79</xdr:row>
      <xdr:rowOff>39100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7380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90402</xdr:rowOff>
    </xdr:from>
    <xdr:to>
      <xdr:col>24</xdr:col>
      <xdr:colOff>114300</xdr:colOff>
      <xdr:row>79</xdr:row>
      <xdr:rowOff>20552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85716</xdr:rowOff>
    </xdr:from>
    <xdr:to>
      <xdr:col>20</xdr:col>
      <xdr:colOff>38100</xdr:colOff>
      <xdr:row>79</xdr:row>
      <xdr:rowOff>15866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6993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112184</xdr:rowOff>
    </xdr:from>
    <xdr:to>
      <xdr:col>15</xdr:col>
      <xdr:colOff>101600</xdr:colOff>
      <xdr:row>79</xdr:row>
      <xdr:rowOff>42334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8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33461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7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149904</xdr:rowOff>
    </xdr:from>
    <xdr:to>
      <xdr:col>10</xdr:col>
      <xdr:colOff>165100</xdr:colOff>
      <xdr:row>79</xdr:row>
      <xdr:rowOff>80054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71181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159750</xdr:rowOff>
    </xdr:from>
    <xdr:to>
      <xdr:col>6</xdr:col>
      <xdr:colOff>38100</xdr:colOff>
      <xdr:row>79</xdr:row>
      <xdr:rowOff>89900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81027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145317</xdr:rowOff>
    </xdr:from>
    <xdr:to>
      <xdr:col>24</xdr:col>
      <xdr:colOff>63500</xdr:colOff>
      <xdr:row>92</xdr:row>
      <xdr:rowOff>52657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575817"/>
          <a:ext cx="838200" cy="2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145317</xdr:rowOff>
    </xdr:from>
    <xdr:to>
      <xdr:col>19</xdr:col>
      <xdr:colOff>177800</xdr:colOff>
      <xdr:row>92</xdr:row>
      <xdr:rowOff>160426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575817"/>
          <a:ext cx="889000" cy="35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160426</xdr:rowOff>
    </xdr:from>
    <xdr:to>
      <xdr:col>15</xdr:col>
      <xdr:colOff>50800</xdr:colOff>
      <xdr:row>93</xdr:row>
      <xdr:rowOff>19707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933826"/>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19707</xdr:rowOff>
    </xdr:from>
    <xdr:to>
      <xdr:col>10</xdr:col>
      <xdr:colOff>114300</xdr:colOff>
      <xdr:row>93</xdr:row>
      <xdr:rowOff>141289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964557"/>
          <a:ext cx="889000" cy="1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1857</xdr:rowOff>
    </xdr:from>
    <xdr:to>
      <xdr:col>24</xdr:col>
      <xdr:colOff>114300</xdr:colOff>
      <xdr:row>92</xdr:row>
      <xdr:rowOff>103457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7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24734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62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94517</xdr:rowOff>
    </xdr:from>
    <xdr:to>
      <xdr:col>20</xdr:col>
      <xdr:colOff>38100</xdr:colOff>
      <xdr:row>91</xdr:row>
      <xdr:rowOff>24667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5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41194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30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109626</xdr:rowOff>
    </xdr:from>
    <xdr:to>
      <xdr:col>15</xdr:col>
      <xdr:colOff>101600</xdr:colOff>
      <xdr:row>93</xdr:row>
      <xdr:rowOff>39776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8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56303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6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140357</xdr:rowOff>
    </xdr:from>
    <xdr:to>
      <xdr:col>10</xdr:col>
      <xdr:colOff>165100</xdr:colOff>
      <xdr:row>93</xdr:row>
      <xdr:rowOff>70507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87034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68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90489</xdr:rowOff>
    </xdr:from>
    <xdr:to>
      <xdr:col>6</xdr:col>
      <xdr:colOff>38100</xdr:colOff>
      <xdr:row>94</xdr:row>
      <xdr:rowOff>20639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0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37166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81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69219</xdr:rowOff>
    </xdr:from>
    <xdr:to>
      <xdr:col>55</xdr:col>
      <xdr:colOff>0</xdr:colOff>
      <xdr:row>37</xdr:row>
      <xdr:rowOff>98056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12869"/>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126422</xdr:rowOff>
    </xdr:from>
    <xdr:to>
      <xdr:col>50</xdr:col>
      <xdr:colOff>114300</xdr:colOff>
      <xdr:row>37</xdr:row>
      <xdr:rowOff>98056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27172"/>
          <a:ext cx="889000" cy="3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126422</xdr:rowOff>
    </xdr:from>
    <xdr:to>
      <xdr:col>45</xdr:col>
      <xdr:colOff>177800</xdr:colOff>
      <xdr:row>38</xdr:row>
      <xdr:rowOff>38306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27172"/>
          <a:ext cx="889000" cy="4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38306</xdr:rowOff>
    </xdr:from>
    <xdr:to>
      <xdr:col>41</xdr:col>
      <xdr:colOff>50800</xdr:colOff>
      <xdr:row>38</xdr:row>
      <xdr:rowOff>44886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34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18419</xdr:rowOff>
    </xdr:from>
    <xdr:to>
      <xdr:col>55</xdr:col>
      <xdr:colOff>50800</xdr:colOff>
      <xdr:row>37</xdr:row>
      <xdr:rowOff>120019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41296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47256</xdr:rowOff>
    </xdr:from>
    <xdr:to>
      <xdr:col>50</xdr:col>
      <xdr:colOff>165100</xdr:colOff>
      <xdr:row>37</xdr:row>
      <xdr:rowOff>148856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165383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6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75622</xdr:rowOff>
    </xdr:from>
    <xdr:to>
      <xdr:col>46</xdr:col>
      <xdr:colOff>38100</xdr:colOff>
      <xdr:row>36</xdr:row>
      <xdr:rowOff>5772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22299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5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158956</xdr:rowOff>
    </xdr:from>
    <xdr:to>
      <xdr:col>41</xdr:col>
      <xdr:colOff>101600</xdr:colOff>
      <xdr:row>38</xdr:row>
      <xdr:rowOff>89106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80233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165536</xdr:rowOff>
    </xdr:from>
    <xdr:to>
      <xdr:col>36</xdr:col>
      <xdr:colOff>165100</xdr:colOff>
      <xdr:row>38</xdr:row>
      <xdr:rowOff>95686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86813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137221</xdr:rowOff>
    </xdr:from>
    <xdr:to>
      <xdr:col>55</xdr:col>
      <xdr:colOff>0</xdr:colOff>
      <xdr:row>57</xdr:row>
      <xdr:rowOff>152988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09871"/>
          <a:ext cx="838200" cy="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31716</xdr:rowOff>
    </xdr:from>
    <xdr:to>
      <xdr:col>50</xdr:col>
      <xdr:colOff>114300</xdr:colOff>
      <xdr:row>57</xdr:row>
      <xdr:rowOff>137221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04366"/>
          <a:ext cx="889000" cy="10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141983</xdr:rowOff>
    </xdr:from>
    <xdr:to>
      <xdr:col>45</xdr:col>
      <xdr:colOff>177800</xdr:colOff>
      <xdr:row>57</xdr:row>
      <xdr:rowOff>31716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43183"/>
          <a:ext cx="889000" cy="6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141983</xdr:rowOff>
    </xdr:from>
    <xdr:to>
      <xdr:col>41</xdr:col>
      <xdr:colOff>50800</xdr:colOff>
      <xdr:row>57</xdr:row>
      <xdr:rowOff>82834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43183"/>
          <a:ext cx="889000" cy="1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102188</xdr:rowOff>
    </xdr:from>
    <xdr:to>
      <xdr:col>55</xdr:col>
      <xdr:colOff>50800</xdr:colOff>
      <xdr:row>58</xdr:row>
      <xdr:rowOff>32338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125065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86421</xdr:rowOff>
    </xdr:from>
    <xdr:to>
      <xdr:col>50</xdr:col>
      <xdr:colOff>165100</xdr:colOff>
      <xdr:row>58</xdr:row>
      <xdr:rowOff>16571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5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152366</xdr:rowOff>
    </xdr:from>
    <xdr:to>
      <xdr:col>46</xdr:col>
      <xdr:colOff>38100</xdr:colOff>
      <xdr:row>57</xdr:row>
      <xdr:rowOff>82516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99043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2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91183</xdr:rowOff>
    </xdr:from>
    <xdr:to>
      <xdr:col>41</xdr:col>
      <xdr:colOff>101600</xdr:colOff>
      <xdr:row>57</xdr:row>
      <xdr:rowOff>21333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37860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6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32034</xdr:rowOff>
    </xdr:from>
    <xdr:to>
      <xdr:col>36</xdr:col>
      <xdr:colOff>165100</xdr:colOff>
      <xdr:row>57</xdr:row>
      <xdr:rowOff>133634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150161</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7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26543</xdr:rowOff>
    </xdr:from>
    <xdr:to>
      <xdr:col>55</xdr:col>
      <xdr:colOff>0</xdr:colOff>
      <xdr:row>78</xdr:row>
      <xdr:rowOff>122059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28193"/>
          <a:ext cx="838200" cy="26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34899</xdr:rowOff>
    </xdr:from>
    <xdr:to>
      <xdr:col>50</xdr:col>
      <xdr:colOff>114300</xdr:colOff>
      <xdr:row>77</xdr:row>
      <xdr:rowOff>26543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893649"/>
          <a:ext cx="889000" cy="3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34899</xdr:rowOff>
    </xdr:from>
    <xdr:to>
      <xdr:col>45</xdr:col>
      <xdr:colOff>177800</xdr:colOff>
      <xdr:row>76</xdr:row>
      <xdr:rowOff>146545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893649"/>
          <a:ext cx="889000" cy="2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146545</xdr:rowOff>
    </xdr:from>
    <xdr:to>
      <xdr:col>41</xdr:col>
      <xdr:colOff>50800</xdr:colOff>
      <xdr:row>78</xdr:row>
      <xdr:rowOff>51766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76745"/>
          <a:ext cx="889000" cy="2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71259</xdr:rowOff>
    </xdr:from>
    <xdr:to>
      <xdr:col>55</xdr:col>
      <xdr:colOff>50800</xdr:colOff>
      <xdr:row>79</xdr:row>
      <xdr:rowOff>1409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157636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5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147193</xdr:rowOff>
    </xdr:from>
    <xdr:to>
      <xdr:col>50</xdr:col>
      <xdr:colOff>165100</xdr:colOff>
      <xdr:row>77</xdr:row>
      <xdr:rowOff>77343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93870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155549</xdr:rowOff>
    </xdr:from>
    <xdr:to>
      <xdr:col>46</xdr:col>
      <xdr:colOff>38100</xdr:colOff>
      <xdr:row>75</xdr:row>
      <xdr:rowOff>85699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8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102226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6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95745</xdr:rowOff>
    </xdr:from>
    <xdr:to>
      <xdr:col>41</xdr:col>
      <xdr:colOff>101600</xdr:colOff>
      <xdr:row>77</xdr:row>
      <xdr:rowOff>25895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42422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966</xdr:rowOff>
    </xdr:from>
    <xdr:to>
      <xdr:col>36</xdr:col>
      <xdr:colOff>165100</xdr:colOff>
      <xdr:row>78</xdr:row>
      <xdr:rowOff>102566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93693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65562</xdr:rowOff>
    </xdr:from>
    <xdr:to>
      <xdr:col>55</xdr:col>
      <xdr:colOff>0</xdr:colOff>
      <xdr:row>98</xdr:row>
      <xdr:rowOff>141734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67662"/>
          <a:ext cx="838200" cy="7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137914</xdr:rowOff>
    </xdr:from>
    <xdr:to>
      <xdr:col>50</xdr:col>
      <xdr:colOff>114300</xdr:colOff>
      <xdr:row>98</xdr:row>
      <xdr:rowOff>141734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40014"/>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50109</xdr:rowOff>
    </xdr:from>
    <xdr:to>
      <xdr:col>45</xdr:col>
      <xdr:colOff>177800</xdr:colOff>
      <xdr:row>98</xdr:row>
      <xdr:rowOff>137914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52209"/>
          <a:ext cx="889000" cy="8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50109</xdr:rowOff>
    </xdr:from>
    <xdr:to>
      <xdr:col>41</xdr:col>
      <xdr:colOff>50800</xdr:colOff>
      <xdr:row>98</xdr:row>
      <xdr:rowOff>118642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52209"/>
          <a:ext cx="889000" cy="6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14762</xdr:rowOff>
    </xdr:from>
    <xdr:to>
      <xdr:col>55</xdr:col>
      <xdr:colOff>50800</xdr:colOff>
      <xdr:row>98</xdr:row>
      <xdr:rowOff>116362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37639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6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90934</xdr:rowOff>
    </xdr:from>
    <xdr:to>
      <xdr:col>50</xdr:col>
      <xdr:colOff>165100</xdr:colOff>
      <xdr:row>99</xdr:row>
      <xdr:rowOff>21084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12211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87114</xdr:rowOff>
    </xdr:from>
    <xdr:to>
      <xdr:col>46</xdr:col>
      <xdr:colOff>38100</xdr:colOff>
      <xdr:row>99</xdr:row>
      <xdr:rowOff>17264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8391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170759</xdr:rowOff>
    </xdr:from>
    <xdr:to>
      <xdr:col>41</xdr:col>
      <xdr:colOff>101600</xdr:colOff>
      <xdr:row>98</xdr:row>
      <xdr:rowOff>100909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117436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67842</xdr:rowOff>
    </xdr:from>
    <xdr:to>
      <xdr:col>36</xdr:col>
      <xdr:colOff>165100</xdr:colOff>
      <xdr:row>98</xdr:row>
      <xdr:rowOff>169442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14519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18379</xdr:rowOff>
    </xdr:from>
    <xdr:to>
      <xdr:col>85</xdr:col>
      <xdr:colOff>127000</xdr:colOff>
      <xdr:row>38</xdr:row>
      <xdr:rowOff>91580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33479"/>
          <a:ext cx="838200" cy="7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128139</xdr:rowOff>
    </xdr:from>
    <xdr:to>
      <xdr:col>81</xdr:col>
      <xdr:colOff>50800</xdr:colOff>
      <xdr:row>38</xdr:row>
      <xdr:rowOff>18379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300339"/>
          <a:ext cx="889000" cy="2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128139</xdr:rowOff>
    </xdr:from>
    <xdr:to>
      <xdr:col>76</xdr:col>
      <xdr:colOff>114300</xdr:colOff>
      <xdr:row>37</xdr:row>
      <xdr:rowOff>95939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300339"/>
          <a:ext cx="889000" cy="1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95939</xdr:rowOff>
    </xdr:from>
    <xdr:to>
      <xdr:col>71</xdr:col>
      <xdr:colOff>177800</xdr:colOff>
      <xdr:row>38</xdr:row>
      <xdr:rowOff>32193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439589"/>
          <a:ext cx="8890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40780</xdr:rowOff>
    </xdr:from>
    <xdr:to>
      <xdr:col>85</xdr:col>
      <xdr:colOff>177800</xdr:colOff>
      <xdr:row>38</xdr:row>
      <xdr:rowOff>142380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63657</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4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139029</xdr:rowOff>
    </xdr:from>
    <xdr:to>
      <xdr:col>81</xdr:col>
      <xdr:colOff>101600</xdr:colOff>
      <xdr:row>38</xdr:row>
      <xdr:rowOff>69179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4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85706</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2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77339</xdr:rowOff>
    </xdr:from>
    <xdr:to>
      <xdr:col>76</xdr:col>
      <xdr:colOff>165100</xdr:colOff>
      <xdr:row>37</xdr:row>
      <xdr:rowOff>7489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2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24016</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0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45139</xdr:rowOff>
    </xdr:from>
    <xdr:to>
      <xdr:col>72</xdr:col>
      <xdr:colOff>38100</xdr:colOff>
      <xdr:row>37</xdr:row>
      <xdr:rowOff>146739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163266</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1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152843</xdr:rowOff>
    </xdr:from>
    <xdr:to>
      <xdr:col>67</xdr:col>
      <xdr:colOff>101600</xdr:colOff>
      <xdr:row>38</xdr:row>
      <xdr:rowOff>82993</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4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99520</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627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95698</xdr:rowOff>
    </xdr:from>
    <xdr:to>
      <xdr:col>85</xdr:col>
      <xdr:colOff>127000</xdr:colOff>
      <xdr:row>78</xdr:row>
      <xdr:rowOff>102758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68798"/>
          <a:ext cx="8382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101341</xdr:rowOff>
    </xdr:from>
    <xdr:to>
      <xdr:col>81</xdr:col>
      <xdr:colOff>50800</xdr:colOff>
      <xdr:row>78</xdr:row>
      <xdr:rowOff>102758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47444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101341</xdr:rowOff>
    </xdr:from>
    <xdr:to>
      <xdr:col>76</xdr:col>
      <xdr:colOff>114300</xdr:colOff>
      <xdr:row>78</xdr:row>
      <xdr:rowOff>107914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74441"/>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107914</xdr:rowOff>
    </xdr:from>
    <xdr:to>
      <xdr:col>71</xdr:col>
      <xdr:colOff>177800</xdr:colOff>
      <xdr:row>78</xdr:row>
      <xdr:rowOff>108192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8101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44898</xdr:rowOff>
    </xdr:from>
    <xdr:to>
      <xdr:col>85</xdr:col>
      <xdr:colOff>177800</xdr:colOff>
      <xdr:row>78</xdr:row>
      <xdr:rowOff>146498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131275</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3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51958</xdr:rowOff>
    </xdr:from>
    <xdr:to>
      <xdr:col>81</xdr:col>
      <xdr:colOff>101600</xdr:colOff>
      <xdr:row>78</xdr:row>
      <xdr:rowOff>153558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144685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50541</xdr:rowOff>
    </xdr:from>
    <xdr:to>
      <xdr:col>76</xdr:col>
      <xdr:colOff>165100</xdr:colOff>
      <xdr:row>78</xdr:row>
      <xdr:rowOff>152141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143268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57114</xdr:rowOff>
    </xdr:from>
    <xdr:to>
      <xdr:col>72</xdr:col>
      <xdr:colOff>38100</xdr:colOff>
      <xdr:row>78</xdr:row>
      <xdr:rowOff>158714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149841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57392</xdr:rowOff>
    </xdr:from>
    <xdr:to>
      <xdr:col>67</xdr:col>
      <xdr:colOff>101600</xdr:colOff>
      <xdr:row>78</xdr:row>
      <xdr:rowOff>158992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150119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124864</xdr:rowOff>
    </xdr:from>
    <xdr:to>
      <xdr:col>85</xdr:col>
      <xdr:colOff>127000</xdr:colOff>
      <xdr:row>98</xdr:row>
      <xdr:rowOff>156262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926964"/>
          <a:ext cx="8382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156262</xdr:rowOff>
    </xdr:from>
    <xdr:to>
      <xdr:col>81</xdr:col>
      <xdr:colOff>50800</xdr:colOff>
      <xdr:row>99</xdr:row>
      <xdr:rowOff>12581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58362"/>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12581</xdr:rowOff>
    </xdr:from>
    <xdr:to>
      <xdr:col>76</xdr:col>
      <xdr:colOff>114300</xdr:colOff>
      <xdr:row>99</xdr:row>
      <xdr:rowOff>17143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86131"/>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17143</xdr:rowOff>
    </xdr:from>
    <xdr:to>
      <xdr:col>71</xdr:col>
      <xdr:colOff>177800</xdr:colOff>
      <xdr:row>99</xdr:row>
      <xdr:rowOff>18214</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90693"/>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74064</xdr:rowOff>
    </xdr:from>
    <xdr:to>
      <xdr:col>85</xdr:col>
      <xdr:colOff>177800</xdr:colOff>
      <xdr:row>99</xdr:row>
      <xdr:rowOff>4214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33441</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105462</xdr:rowOff>
    </xdr:from>
    <xdr:to>
      <xdr:col>81</xdr:col>
      <xdr:colOff>101600</xdr:colOff>
      <xdr:row>99</xdr:row>
      <xdr:rowOff>35612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26739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133231</xdr:rowOff>
    </xdr:from>
    <xdr:to>
      <xdr:col>76</xdr:col>
      <xdr:colOff>165100</xdr:colOff>
      <xdr:row>99</xdr:row>
      <xdr:rowOff>63381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54508</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137793</xdr:rowOff>
    </xdr:from>
    <xdr:to>
      <xdr:col>72</xdr:col>
      <xdr:colOff>38100</xdr:colOff>
      <xdr:row>99</xdr:row>
      <xdr:rowOff>67943</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59070</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138864</xdr:rowOff>
    </xdr:from>
    <xdr:to>
      <xdr:col>67</xdr:col>
      <xdr:colOff>101600</xdr:colOff>
      <xdr:row>99</xdr:row>
      <xdr:rowOff>69014</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60141</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170790</xdr:rowOff>
    </xdr:from>
    <xdr:to>
      <xdr:col>116</xdr:col>
      <xdr:colOff>63500</xdr:colOff>
      <xdr:row>38</xdr:row>
      <xdr:rowOff>157400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514440"/>
          <a:ext cx="8382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157400</xdr:rowOff>
    </xdr:from>
    <xdr:to>
      <xdr:col>111</xdr:col>
      <xdr:colOff>177800</xdr:colOff>
      <xdr:row>39</xdr:row>
      <xdr:rowOff>78860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72500"/>
          <a:ext cx="889000" cy="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78860</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765410"/>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80264</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6681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119990</xdr:rowOff>
    </xdr:from>
    <xdr:to>
      <xdr:col>116</xdr:col>
      <xdr:colOff>114300</xdr:colOff>
      <xdr:row>38</xdr:row>
      <xdr:rowOff>50140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142867</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3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106600</xdr:rowOff>
    </xdr:from>
    <xdr:to>
      <xdr:col>112</xdr:col>
      <xdr:colOff>38100</xdr:colOff>
      <xdr:row>39</xdr:row>
      <xdr:rowOff>36750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27877</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1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28060</xdr:rowOff>
    </xdr:from>
    <xdr:to>
      <xdr:col>107</xdr:col>
      <xdr:colOff>101600</xdr:colOff>
      <xdr:row>39</xdr:row>
      <xdr:rowOff>129660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120787</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245017" y="680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29464</xdr:rowOff>
    </xdr:from>
    <xdr:to>
      <xdr:col>98</xdr:col>
      <xdr:colOff>38100</xdr:colOff>
      <xdr:row>39</xdr:row>
      <xdr:rowOff>131064</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122191</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96151</xdr:rowOff>
    </xdr:from>
    <xdr:to>
      <xdr:col>116</xdr:col>
      <xdr:colOff>63500</xdr:colOff>
      <xdr:row>57</xdr:row>
      <xdr:rowOff>148501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8668651"/>
          <a:ext cx="838200" cy="12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143472</xdr:rowOff>
    </xdr:from>
    <xdr:to>
      <xdr:col>111</xdr:col>
      <xdr:colOff>177800</xdr:colOff>
      <xdr:row>57</xdr:row>
      <xdr:rowOff>148501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91612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143472</xdr:rowOff>
    </xdr:from>
    <xdr:to>
      <xdr:col>107</xdr:col>
      <xdr:colOff>50800</xdr:colOff>
      <xdr:row>57</xdr:row>
      <xdr:rowOff>155199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1612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155199</xdr:rowOff>
    </xdr:from>
    <xdr:to>
      <xdr:col>102</xdr:col>
      <xdr:colOff>114300</xdr:colOff>
      <xdr:row>57</xdr:row>
      <xdr:rowOff>158742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27849"/>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45351</xdr:rowOff>
    </xdr:from>
    <xdr:to>
      <xdr:col>116</xdr:col>
      <xdr:colOff>114300</xdr:colOff>
      <xdr:row>50</xdr:row>
      <xdr:rowOff>146951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86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169828</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85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97701</xdr:rowOff>
    </xdr:from>
    <xdr:to>
      <xdr:col>112</xdr:col>
      <xdr:colOff>38100</xdr:colOff>
      <xdr:row>58</xdr:row>
      <xdr:rowOff>27851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44378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92672</xdr:rowOff>
    </xdr:from>
    <xdr:to>
      <xdr:col>107</xdr:col>
      <xdr:colOff>101600</xdr:colOff>
      <xdr:row>58</xdr:row>
      <xdr:rowOff>22822</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39349</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964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104399</xdr:rowOff>
    </xdr:from>
    <xdr:to>
      <xdr:col>102</xdr:col>
      <xdr:colOff>165100</xdr:colOff>
      <xdr:row>58</xdr:row>
      <xdr:rowOff>34549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51076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96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107942</xdr:rowOff>
    </xdr:from>
    <xdr:to>
      <xdr:col>98</xdr:col>
      <xdr:colOff>38100</xdr:colOff>
      <xdr:row>58</xdr:row>
      <xdr:rowOff>38092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8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54619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965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41532</xdr:rowOff>
    </xdr:from>
    <xdr:to>
      <xdr:col>116</xdr:col>
      <xdr:colOff>63500</xdr:colOff>
      <xdr:row>74</xdr:row>
      <xdr:rowOff>47786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728832"/>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41532</xdr:rowOff>
    </xdr:from>
    <xdr:to>
      <xdr:col>111</xdr:col>
      <xdr:colOff>177800</xdr:colOff>
      <xdr:row>74</xdr:row>
      <xdr:rowOff>77602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728832"/>
          <a:ext cx="8890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77602</xdr:rowOff>
    </xdr:from>
    <xdr:to>
      <xdr:col>107</xdr:col>
      <xdr:colOff>50800</xdr:colOff>
      <xdr:row>74</xdr:row>
      <xdr:rowOff>94209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764902"/>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94209</xdr:rowOff>
    </xdr:from>
    <xdr:to>
      <xdr:col>102</xdr:col>
      <xdr:colOff>114300</xdr:colOff>
      <xdr:row>74</xdr:row>
      <xdr:rowOff>141496</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781509"/>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168436</xdr:rowOff>
    </xdr:from>
    <xdr:to>
      <xdr:col>116</xdr:col>
      <xdr:colOff>114300</xdr:colOff>
      <xdr:row>74</xdr:row>
      <xdr:rowOff>98586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6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19863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5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162182</xdr:rowOff>
    </xdr:from>
    <xdr:to>
      <xdr:col>112</xdr:col>
      <xdr:colOff>38100</xdr:colOff>
      <xdr:row>74</xdr:row>
      <xdr:rowOff>92332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6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108859</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4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26802</xdr:rowOff>
    </xdr:from>
    <xdr:to>
      <xdr:col>107</xdr:col>
      <xdr:colOff>101600</xdr:colOff>
      <xdr:row>74</xdr:row>
      <xdr:rowOff>128402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7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144929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4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43409</xdr:rowOff>
    </xdr:from>
    <xdr:to>
      <xdr:col>102</xdr:col>
      <xdr:colOff>165100</xdr:colOff>
      <xdr:row>74</xdr:row>
      <xdr:rowOff>145009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161536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5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90696</xdr:rowOff>
    </xdr:from>
    <xdr:to>
      <xdr:col>98</xdr:col>
      <xdr:colOff>38100</xdr:colOff>
      <xdr:row>75</xdr:row>
      <xdr:rowOff>20846</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7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37373</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129,905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a:t>
          </a:r>
          <a:r>
            <a:rPr kumimoji="1" lang="en-US" altLang="ja-JP" sz="1300">
              <a:latin typeface="ＭＳ Ｐゴシック" panose="020B0600070205080204" pitchFamily="50" charset="-128"/>
              <a:ea typeface="ＭＳ Ｐゴシック" panose="020B0600070205080204" pitchFamily="50" charset="-128"/>
            </a:rPr>
            <a:t>88,431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要因としては、単発事業（小学校長寿命化改良事業、駅関連施設整備事業）の増によるものである。また、今後は、老朽化に伴う各公共施設の維持改修経費が増となることが予想されるため、公共施設等総合管理計画や公共施設等個別施設計画に基づき、施設の集約化・複合化を進めていく必要がある。</a:t>
          </a:r>
        </a:p>
        <a:p>
          <a:r>
            <a:rPr kumimoji="1" lang="ja-JP" altLang="en-US" sz="1300">
              <a:latin typeface="ＭＳ Ｐゴシック" panose="020B0600070205080204" pitchFamily="50" charset="-128"/>
              <a:ea typeface="ＭＳ Ｐゴシック" panose="020B0600070205080204" pitchFamily="50" charset="-128"/>
            </a:rPr>
            <a:t>繰出金については、</a:t>
          </a:r>
          <a:r>
            <a:rPr kumimoji="1" lang="en-US" altLang="ja-JP" sz="1300">
              <a:latin typeface="ＭＳ Ｐゴシック" panose="020B0600070205080204" pitchFamily="50" charset="-128"/>
              <a:ea typeface="ＭＳ Ｐゴシック" panose="020B0600070205080204" pitchFamily="50" charset="-128"/>
            </a:rPr>
            <a:t>75,629</a:t>
          </a:r>
          <a:r>
            <a:rPr kumimoji="1" lang="ja-JP" altLang="en-US" sz="1300">
              <a:latin typeface="ＭＳ Ｐゴシック" panose="020B0600070205080204" pitchFamily="50" charset="-128"/>
              <a:ea typeface="ＭＳ Ｐゴシック" panose="020B0600070205080204" pitchFamily="50" charset="-128"/>
            </a:rPr>
            <a:t>円となっており、減少の主な要因は、高齢化人口の減少に伴い介護保険特別会計及び後期高齢者医療特別会計繰出金が減となっているためである。</a:t>
          </a:r>
        </a:p>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174,496</a:t>
          </a:r>
          <a:r>
            <a:rPr kumimoji="1" lang="ja-JP" altLang="en-US" sz="1300">
              <a:latin typeface="ＭＳ Ｐゴシック" panose="020B0600070205080204" pitchFamily="50" charset="-128"/>
              <a:ea typeface="ＭＳ Ｐゴシック" panose="020B0600070205080204" pitchFamily="50" charset="-128"/>
            </a:rPr>
            <a:t>円となっており、減少の主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な要因は、国の</a:t>
          </a:r>
          <a:r>
            <a:rPr kumimoji="1" lang="ja-JP" altLang="en-US" sz="1300">
              <a:latin typeface="ＭＳ Ｐゴシック" panose="020B0600070205080204" pitchFamily="50" charset="-128"/>
              <a:ea typeface="ＭＳ Ｐゴシック" panose="020B0600070205080204" pitchFamily="50" charset="-128"/>
            </a:rPr>
            <a:t>制度に基づくものである。また、類似団体平均を大きく上回っているが、要因としては、障害福祉サービスや教育保育措置費に関する経費であるが、今後も社会保障経費は高い水準となることが見込まれる。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16,990
16,893
294.92
15,800,239
15,147,200
631,777
6,829,772
11,432,377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133604</xdr:rowOff>
    </xdr:from>
    <xdr:to>
      <xdr:col>24</xdr:col>
      <xdr:colOff>63500</xdr:colOff>
      <xdr:row>32</xdr:row>
      <xdr:rowOff>90551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48554"/>
          <a:ext cx="8382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90551</xdr:rowOff>
    </xdr:from>
    <xdr:to>
      <xdr:col>19</xdr:col>
      <xdr:colOff>177800</xdr:colOff>
      <xdr:row>32</xdr:row>
      <xdr:rowOff>126174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76951"/>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91884</xdr:rowOff>
    </xdr:from>
    <xdr:to>
      <xdr:col>15</xdr:col>
      <xdr:colOff>50800</xdr:colOff>
      <xdr:row>32</xdr:row>
      <xdr:rowOff>126174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0683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91884</xdr:rowOff>
    </xdr:from>
    <xdr:to>
      <xdr:col>10</xdr:col>
      <xdr:colOff>114300</xdr:colOff>
      <xdr:row>31</xdr:row>
      <xdr:rowOff>111316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0683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82804</xdr:rowOff>
    </xdr:from>
    <xdr:to>
      <xdr:col>24</xdr:col>
      <xdr:colOff>114300</xdr:colOff>
      <xdr:row>32</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105681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39751</xdr:rowOff>
    </xdr:from>
    <xdr:to>
      <xdr:col>20</xdr:col>
      <xdr:colOff>38100</xdr:colOff>
      <xdr:row>32</xdr:row>
      <xdr:rowOff>141351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157878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75374</xdr:rowOff>
    </xdr:from>
    <xdr:to>
      <xdr:col>15</xdr:col>
      <xdr:colOff>101600</xdr:colOff>
      <xdr:row>33</xdr:row>
      <xdr:rowOff>5524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22051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3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41084</xdr:rowOff>
    </xdr:from>
    <xdr:to>
      <xdr:col>10</xdr:col>
      <xdr:colOff>165100</xdr:colOff>
      <xdr:row>31</xdr:row>
      <xdr:rowOff>142684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159211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60516</xdr:rowOff>
    </xdr:from>
    <xdr:to>
      <xdr:col>6</xdr:col>
      <xdr:colOff>38100</xdr:colOff>
      <xdr:row>31</xdr:row>
      <xdr:rowOff>162116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7193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5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95900</xdr:rowOff>
    </xdr:from>
    <xdr:to>
      <xdr:col>24</xdr:col>
      <xdr:colOff>63500</xdr:colOff>
      <xdr:row>58</xdr:row>
      <xdr:rowOff>139741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0000"/>
          <a:ext cx="8382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56854</xdr:rowOff>
    </xdr:from>
    <xdr:to>
      <xdr:col>19</xdr:col>
      <xdr:colOff>177800</xdr:colOff>
      <xdr:row>58</xdr:row>
      <xdr:rowOff>139741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0954"/>
          <a:ext cx="889000" cy="8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56854</xdr:rowOff>
    </xdr:from>
    <xdr:to>
      <xdr:col>15</xdr:col>
      <xdr:colOff>50800</xdr:colOff>
      <xdr:row>59</xdr:row>
      <xdr:rowOff>7378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0954"/>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168477</xdr:rowOff>
    </xdr:from>
    <xdr:to>
      <xdr:col>10</xdr:col>
      <xdr:colOff>114300</xdr:colOff>
      <xdr:row>59</xdr:row>
      <xdr:rowOff>7378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257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45100</xdr:rowOff>
    </xdr:from>
    <xdr:to>
      <xdr:col>24</xdr:col>
      <xdr:colOff>114300</xdr:colOff>
      <xdr:row>58</xdr:row>
      <xdr:rowOff>146700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67977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88941</xdr:rowOff>
    </xdr:from>
    <xdr:to>
      <xdr:col>20</xdr:col>
      <xdr:colOff>38100</xdr:colOff>
      <xdr:row>59</xdr:row>
      <xdr:rowOff>19091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10218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6054</xdr:rowOff>
    </xdr:from>
    <xdr:to>
      <xdr:col>15</xdr:col>
      <xdr:colOff>101600</xdr:colOff>
      <xdr:row>58</xdr:row>
      <xdr:rowOff>107654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98781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128028</xdr:rowOff>
    </xdr:from>
    <xdr:to>
      <xdr:col>10</xdr:col>
      <xdr:colOff>165100</xdr:colOff>
      <xdr:row>59</xdr:row>
      <xdr:rowOff>58178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49305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117677</xdr:rowOff>
    </xdr:from>
    <xdr:to>
      <xdr:col>6</xdr:col>
      <xdr:colOff>38100</xdr:colOff>
      <xdr:row>59</xdr:row>
      <xdr:rowOff>47827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61313</xdr:rowOff>
    </xdr:from>
    <xdr:to>
      <xdr:col>24</xdr:col>
      <xdr:colOff>63500</xdr:colOff>
      <xdr:row>74</xdr:row>
      <xdr:rowOff>9421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77163"/>
          <a:ext cx="8382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61313</xdr:rowOff>
    </xdr:from>
    <xdr:to>
      <xdr:col>19</xdr:col>
      <xdr:colOff>177800</xdr:colOff>
      <xdr:row>74</xdr:row>
      <xdr:rowOff>90098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77163"/>
          <a:ext cx="889000" cy="20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75372</xdr:rowOff>
    </xdr:from>
    <xdr:to>
      <xdr:col>15</xdr:col>
      <xdr:colOff>50800</xdr:colOff>
      <xdr:row>74</xdr:row>
      <xdr:rowOff>90098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62672"/>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75372</xdr:rowOff>
    </xdr:from>
    <xdr:to>
      <xdr:col>10</xdr:col>
      <xdr:colOff>114300</xdr:colOff>
      <xdr:row>75</xdr:row>
      <xdr:rowOff>11616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62672"/>
          <a:ext cx="889000" cy="1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130071</xdr:rowOff>
    </xdr:from>
    <xdr:to>
      <xdr:col>24</xdr:col>
      <xdr:colOff>114300</xdr:colOff>
      <xdr:row>74</xdr:row>
      <xdr:rowOff>60221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152948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9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10513</xdr:rowOff>
    </xdr:from>
    <xdr:to>
      <xdr:col>20</xdr:col>
      <xdr:colOff>38100</xdr:colOff>
      <xdr:row>73</xdr:row>
      <xdr:rowOff>112113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128640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0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39298</xdr:rowOff>
    </xdr:from>
    <xdr:to>
      <xdr:col>15</xdr:col>
      <xdr:colOff>101600</xdr:colOff>
      <xdr:row>74</xdr:row>
      <xdr:rowOff>140898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157425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0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24572</xdr:rowOff>
    </xdr:from>
    <xdr:to>
      <xdr:col>10</xdr:col>
      <xdr:colOff>165100</xdr:colOff>
      <xdr:row>74</xdr:row>
      <xdr:rowOff>126172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132266</xdr:rowOff>
    </xdr:from>
    <xdr:to>
      <xdr:col>6</xdr:col>
      <xdr:colOff>38100</xdr:colOff>
      <xdr:row>75</xdr:row>
      <xdr:rowOff>62416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78943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6959</xdr:rowOff>
    </xdr:from>
    <xdr:to>
      <xdr:col>24</xdr:col>
      <xdr:colOff>63500</xdr:colOff>
      <xdr:row>98</xdr:row>
      <xdr:rowOff>28051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7609"/>
          <a:ext cx="838200" cy="19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28051</xdr:rowOff>
    </xdr:from>
    <xdr:to>
      <xdr:col>19</xdr:col>
      <xdr:colOff>177800</xdr:colOff>
      <xdr:row>98</xdr:row>
      <xdr:rowOff>60288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30151"/>
          <a:ext cx="8890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43365</xdr:rowOff>
    </xdr:from>
    <xdr:to>
      <xdr:col>15</xdr:col>
      <xdr:colOff>50800</xdr:colOff>
      <xdr:row>98</xdr:row>
      <xdr:rowOff>60288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5465"/>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43365</xdr:rowOff>
    </xdr:from>
    <xdr:to>
      <xdr:col>10</xdr:col>
      <xdr:colOff>114300</xdr:colOff>
      <xdr:row>98</xdr:row>
      <xdr:rowOff>61813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5465"/>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127609</xdr:rowOff>
    </xdr:from>
    <xdr:to>
      <xdr:col>24</xdr:col>
      <xdr:colOff>114300</xdr:colOff>
      <xdr:row>97</xdr:row>
      <xdr:rowOff>57759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150486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3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148701</xdr:rowOff>
    </xdr:from>
    <xdr:to>
      <xdr:col>20</xdr:col>
      <xdr:colOff>38100</xdr:colOff>
      <xdr:row>98</xdr:row>
      <xdr:rowOff>78851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95378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9488</xdr:rowOff>
    </xdr:from>
    <xdr:to>
      <xdr:col>15</xdr:col>
      <xdr:colOff>101600</xdr:colOff>
      <xdr:row>98</xdr:row>
      <xdr:rowOff>111088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127615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164015</xdr:rowOff>
    </xdr:from>
    <xdr:to>
      <xdr:col>10</xdr:col>
      <xdr:colOff>165100</xdr:colOff>
      <xdr:row>98</xdr:row>
      <xdr:rowOff>94165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110692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11013</xdr:rowOff>
    </xdr:from>
    <xdr:to>
      <xdr:col>6</xdr:col>
      <xdr:colOff>38100</xdr:colOff>
      <xdr:row>98</xdr:row>
      <xdr:rowOff>112613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129140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164019</xdr:rowOff>
    </xdr:from>
    <xdr:to>
      <xdr:col>55</xdr:col>
      <xdr:colOff>0</xdr:colOff>
      <xdr:row>55</xdr:row>
      <xdr:rowOff>144783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422319"/>
          <a:ext cx="838200" cy="15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66635</xdr:rowOff>
    </xdr:from>
    <xdr:to>
      <xdr:col>50</xdr:col>
      <xdr:colOff>114300</xdr:colOff>
      <xdr:row>55</xdr:row>
      <xdr:rowOff>144783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324935"/>
          <a:ext cx="889000" cy="24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66635</xdr:rowOff>
    </xdr:from>
    <xdr:to>
      <xdr:col>45</xdr:col>
      <xdr:colOff>177800</xdr:colOff>
      <xdr:row>55</xdr:row>
      <xdr:rowOff>98628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324935"/>
          <a:ext cx="889000" cy="20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64534</xdr:rowOff>
    </xdr:from>
    <xdr:to>
      <xdr:col>41</xdr:col>
      <xdr:colOff>50800</xdr:colOff>
      <xdr:row>55</xdr:row>
      <xdr:rowOff>98628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494284"/>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113219</xdr:rowOff>
    </xdr:from>
    <xdr:to>
      <xdr:col>55</xdr:col>
      <xdr:colOff>50800</xdr:colOff>
      <xdr:row>55</xdr:row>
      <xdr:rowOff>43369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3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136096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93983</xdr:rowOff>
    </xdr:from>
    <xdr:to>
      <xdr:col>50</xdr:col>
      <xdr:colOff>165100</xdr:colOff>
      <xdr:row>56</xdr:row>
      <xdr:rowOff>24133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40660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15835</xdr:rowOff>
    </xdr:from>
    <xdr:to>
      <xdr:col>46</xdr:col>
      <xdr:colOff>38100</xdr:colOff>
      <xdr:row>54</xdr:row>
      <xdr:rowOff>117435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2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133962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04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47828</xdr:rowOff>
    </xdr:from>
    <xdr:to>
      <xdr:col>41</xdr:col>
      <xdr:colOff>101600</xdr:colOff>
      <xdr:row>55</xdr:row>
      <xdr:rowOff>149428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165955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2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13734</xdr:rowOff>
    </xdr:from>
    <xdr:to>
      <xdr:col>36</xdr:col>
      <xdr:colOff>165100</xdr:colOff>
      <xdr:row>55</xdr:row>
      <xdr:rowOff>115334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4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131861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2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134955</xdr:rowOff>
    </xdr:from>
    <xdr:to>
      <xdr:col>55</xdr:col>
      <xdr:colOff>0</xdr:colOff>
      <xdr:row>78</xdr:row>
      <xdr:rowOff>22913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36605"/>
          <a:ext cx="838200" cy="5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134955</xdr:rowOff>
    </xdr:from>
    <xdr:to>
      <xdr:col>50</xdr:col>
      <xdr:colOff>114300</xdr:colOff>
      <xdr:row>77</xdr:row>
      <xdr:rowOff>170644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36605"/>
          <a:ext cx="889000" cy="3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137678</xdr:rowOff>
    </xdr:from>
    <xdr:to>
      <xdr:col>45</xdr:col>
      <xdr:colOff>177800</xdr:colOff>
      <xdr:row>77</xdr:row>
      <xdr:rowOff>170644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39328"/>
          <a:ext cx="889000" cy="3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137678</xdr:rowOff>
    </xdr:from>
    <xdr:to>
      <xdr:col>41</xdr:col>
      <xdr:colOff>50800</xdr:colOff>
      <xdr:row>78</xdr:row>
      <xdr:rowOff>50454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39328"/>
          <a:ext cx="889000" cy="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143563</xdr:rowOff>
    </xdr:from>
    <xdr:to>
      <xdr:col>55</xdr:col>
      <xdr:colOff>50800</xdr:colOff>
      <xdr:row>78</xdr:row>
      <xdr:rowOff>73713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84155</xdr:rowOff>
    </xdr:from>
    <xdr:to>
      <xdr:col>50</xdr:col>
      <xdr:colOff>165100</xdr:colOff>
      <xdr:row>78</xdr:row>
      <xdr:rowOff>14305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30832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119844</xdr:rowOff>
    </xdr:from>
    <xdr:to>
      <xdr:col>46</xdr:col>
      <xdr:colOff>38100</xdr:colOff>
      <xdr:row>78</xdr:row>
      <xdr:rowOff>49994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41121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86878</xdr:rowOff>
    </xdr:from>
    <xdr:to>
      <xdr:col>41</xdr:col>
      <xdr:colOff>101600</xdr:colOff>
      <xdr:row>78</xdr:row>
      <xdr:rowOff>17028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33555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6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171104</xdr:rowOff>
    </xdr:from>
    <xdr:to>
      <xdr:col>36</xdr:col>
      <xdr:colOff>165100</xdr:colOff>
      <xdr:row>78</xdr:row>
      <xdr:rowOff>101254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117781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97867</xdr:rowOff>
    </xdr:from>
    <xdr:to>
      <xdr:col>55</xdr:col>
      <xdr:colOff>0</xdr:colOff>
      <xdr:row>96</xdr:row>
      <xdr:rowOff>99037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85617"/>
          <a:ext cx="838200" cy="17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75434</xdr:rowOff>
    </xdr:from>
    <xdr:to>
      <xdr:col>50</xdr:col>
      <xdr:colOff>114300</xdr:colOff>
      <xdr:row>95</xdr:row>
      <xdr:rowOff>97867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191734"/>
          <a:ext cx="889000" cy="19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75434</xdr:rowOff>
    </xdr:from>
    <xdr:to>
      <xdr:col>45</xdr:col>
      <xdr:colOff>177800</xdr:colOff>
      <xdr:row>95</xdr:row>
      <xdr:rowOff>83313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191734"/>
          <a:ext cx="889000" cy="17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83313</xdr:rowOff>
    </xdr:from>
    <xdr:to>
      <xdr:col>41</xdr:col>
      <xdr:colOff>50800</xdr:colOff>
      <xdr:row>96</xdr:row>
      <xdr:rowOff>76569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371063"/>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48237</xdr:rowOff>
    </xdr:from>
    <xdr:to>
      <xdr:col>55</xdr:col>
      <xdr:colOff>50800</xdr:colOff>
      <xdr:row>96</xdr:row>
      <xdr:rowOff>149837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26664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47067</xdr:rowOff>
    </xdr:from>
    <xdr:to>
      <xdr:col>50</xdr:col>
      <xdr:colOff>165100</xdr:colOff>
      <xdr:row>95</xdr:row>
      <xdr:rowOff>148667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165194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24634</xdr:rowOff>
    </xdr:from>
    <xdr:to>
      <xdr:col>46</xdr:col>
      <xdr:colOff>38100</xdr:colOff>
      <xdr:row>94</xdr:row>
      <xdr:rowOff>126234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1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142761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59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32513</xdr:rowOff>
    </xdr:from>
    <xdr:to>
      <xdr:col>41</xdr:col>
      <xdr:colOff>101600</xdr:colOff>
      <xdr:row>95</xdr:row>
      <xdr:rowOff>134113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3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150640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09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25769</xdr:rowOff>
    </xdr:from>
    <xdr:to>
      <xdr:col>36</xdr:col>
      <xdr:colOff>165100</xdr:colOff>
      <xdr:row>96</xdr:row>
      <xdr:rowOff>127369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143896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111868</xdr:rowOff>
    </xdr:from>
    <xdr:to>
      <xdr:col>85</xdr:col>
      <xdr:colOff>127000</xdr:colOff>
      <xdr:row>36</xdr:row>
      <xdr:rowOff>89065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112618"/>
          <a:ext cx="838200" cy="1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89065</xdr:rowOff>
    </xdr:from>
    <xdr:to>
      <xdr:col>81</xdr:col>
      <xdr:colOff>50800</xdr:colOff>
      <xdr:row>36</xdr:row>
      <xdr:rowOff>125279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61265"/>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115621</xdr:rowOff>
    </xdr:from>
    <xdr:to>
      <xdr:col>76</xdr:col>
      <xdr:colOff>114300</xdr:colOff>
      <xdr:row>36</xdr:row>
      <xdr:rowOff>125279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87821"/>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115621</xdr:rowOff>
    </xdr:from>
    <xdr:to>
      <xdr:col>71</xdr:col>
      <xdr:colOff>177800</xdr:colOff>
      <xdr:row>36</xdr:row>
      <xdr:rowOff>167627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87821"/>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61068</xdr:rowOff>
    </xdr:from>
    <xdr:to>
      <xdr:col>85</xdr:col>
      <xdr:colOff>177800</xdr:colOff>
      <xdr:row>35</xdr:row>
      <xdr:rowOff>162668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83945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38265</xdr:rowOff>
    </xdr:from>
    <xdr:to>
      <xdr:col>81</xdr:col>
      <xdr:colOff>101600</xdr:colOff>
      <xdr:row>36</xdr:row>
      <xdr:rowOff>139865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130992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74479</xdr:rowOff>
    </xdr:from>
    <xdr:to>
      <xdr:col>76</xdr:col>
      <xdr:colOff>165100</xdr:colOff>
      <xdr:row>37</xdr:row>
      <xdr:rowOff>4629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167206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64821</xdr:rowOff>
    </xdr:from>
    <xdr:to>
      <xdr:col>72</xdr:col>
      <xdr:colOff>38100</xdr:colOff>
      <xdr:row>36</xdr:row>
      <xdr:rowOff>166421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157548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116827</xdr:rowOff>
    </xdr:from>
    <xdr:to>
      <xdr:col>67</xdr:col>
      <xdr:colOff>101600</xdr:colOff>
      <xdr:row>37</xdr:row>
      <xdr:rowOff>46977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38104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38532</xdr:rowOff>
    </xdr:from>
    <xdr:to>
      <xdr:col>85</xdr:col>
      <xdr:colOff>127000</xdr:colOff>
      <xdr:row>57</xdr:row>
      <xdr:rowOff>110274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11182"/>
          <a:ext cx="8382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12306</xdr:rowOff>
    </xdr:from>
    <xdr:to>
      <xdr:col>81</xdr:col>
      <xdr:colOff>50800</xdr:colOff>
      <xdr:row>57</xdr:row>
      <xdr:rowOff>110274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84956"/>
          <a:ext cx="8890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12306</xdr:rowOff>
    </xdr:from>
    <xdr:to>
      <xdr:col>76</xdr:col>
      <xdr:colOff>114300</xdr:colOff>
      <xdr:row>57</xdr:row>
      <xdr:rowOff>160210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84956"/>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160210</xdr:rowOff>
    </xdr:from>
    <xdr:to>
      <xdr:col>71</xdr:col>
      <xdr:colOff>177800</xdr:colOff>
      <xdr:row>58</xdr:row>
      <xdr:rowOff>5969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32860"/>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159182</xdr:rowOff>
    </xdr:from>
    <xdr:to>
      <xdr:col>85</xdr:col>
      <xdr:colOff>177800</xdr:colOff>
      <xdr:row>57</xdr:row>
      <xdr:rowOff>89332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137609</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59474</xdr:rowOff>
    </xdr:from>
    <xdr:to>
      <xdr:col>81</xdr:col>
      <xdr:colOff>101600</xdr:colOff>
      <xdr:row>57</xdr:row>
      <xdr:rowOff>161074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152201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2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132956</xdr:rowOff>
    </xdr:from>
    <xdr:to>
      <xdr:col>76</xdr:col>
      <xdr:colOff>165100</xdr:colOff>
      <xdr:row>57</xdr:row>
      <xdr:rowOff>63106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54233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109410</xdr:rowOff>
    </xdr:from>
    <xdr:to>
      <xdr:col>72</xdr:col>
      <xdr:colOff>38100</xdr:colOff>
      <xdr:row>58</xdr:row>
      <xdr:rowOff>39560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30687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7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126619</xdr:rowOff>
    </xdr:from>
    <xdr:to>
      <xdr:col>67</xdr:col>
      <xdr:colOff>101600</xdr:colOff>
      <xdr:row>58</xdr:row>
      <xdr:rowOff>56769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47896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18379</xdr:rowOff>
    </xdr:from>
    <xdr:to>
      <xdr:col>85</xdr:col>
      <xdr:colOff>127000</xdr:colOff>
      <xdr:row>78</xdr:row>
      <xdr:rowOff>91580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391479"/>
          <a:ext cx="838200" cy="7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128139</xdr:rowOff>
    </xdr:from>
    <xdr:to>
      <xdr:col>81</xdr:col>
      <xdr:colOff>50800</xdr:colOff>
      <xdr:row>78</xdr:row>
      <xdr:rowOff>18379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158339"/>
          <a:ext cx="889000" cy="2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128139</xdr:rowOff>
    </xdr:from>
    <xdr:to>
      <xdr:col>76</xdr:col>
      <xdr:colOff>114300</xdr:colOff>
      <xdr:row>77</xdr:row>
      <xdr:rowOff>95940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158339"/>
          <a:ext cx="889000" cy="13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95940</xdr:rowOff>
    </xdr:from>
    <xdr:to>
      <xdr:col>71</xdr:col>
      <xdr:colOff>177800</xdr:colOff>
      <xdr:row>78</xdr:row>
      <xdr:rowOff>32193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297590"/>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40780</xdr:rowOff>
    </xdr:from>
    <xdr:to>
      <xdr:col>85</xdr:col>
      <xdr:colOff>177800</xdr:colOff>
      <xdr:row>78</xdr:row>
      <xdr:rowOff>142380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63657</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6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139029</xdr:rowOff>
    </xdr:from>
    <xdr:to>
      <xdr:col>81</xdr:col>
      <xdr:colOff>101600</xdr:colOff>
      <xdr:row>78</xdr:row>
      <xdr:rowOff>69179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85706</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77339</xdr:rowOff>
    </xdr:from>
    <xdr:to>
      <xdr:col>76</xdr:col>
      <xdr:colOff>165100</xdr:colOff>
      <xdr:row>77</xdr:row>
      <xdr:rowOff>7489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1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24016</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8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45140</xdr:rowOff>
    </xdr:from>
    <xdr:to>
      <xdr:col>72</xdr:col>
      <xdr:colOff>38100</xdr:colOff>
      <xdr:row>77</xdr:row>
      <xdr:rowOff>146740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163267</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0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152843</xdr:rowOff>
    </xdr:from>
    <xdr:to>
      <xdr:col>67</xdr:col>
      <xdr:colOff>101600</xdr:colOff>
      <xdr:row>78</xdr:row>
      <xdr:rowOff>82993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99520</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312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95698</xdr:rowOff>
    </xdr:from>
    <xdr:to>
      <xdr:col>85</xdr:col>
      <xdr:colOff>127000</xdr:colOff>
      <xdr:row>98</xdr:row>
      <xdr:rowOff>102758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97798"/>
          <a:ext cx="8382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101341</xdr:rowOff>
    </xdr:from>
    <xdr:to>
      <xdr:col>81</xdr:col>
      <xdr:colOff>50800</xdr:colOff>
      <xdr:row>98</xdr:row>
      <xdr:rowOff>102758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90344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101341</xdr:rowOff>
    </xdr:from>
    <xdr:to>
      <xdr:col>76</xdr:col>
      <xdr:colOff>114300</xdr:colOff>
      <xdr:row>98</xdr:row>
      <xdr:rowOff>107914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03441"/>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107914</xdr:rowOff>
    </xdr:from>
    <xdr:to>
      <xdr:col>71</xdr:col>
      <xdr:colOff>177800</xdr:colOff>
      <xdr:row>98</xdr:row>
      <xdr:rowOff>108192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10014"/>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44898</xdr:rowOff>
    </xdr:from>
    <xdr:to>
      <xdr:col>85</xdr:col>
      <xdr:colOff>177800</xdr:colOff>
      <xdr:row>98</xdr:row>
      <xdr:rowOff>146498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131275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51958</xdr:rowOff>
    </xdr:from>
    <xdr:to>
      <xdr:col>81</xdr:col>
      <xdr:colOff>101600</xdr:colOff>
      <xdr:row>98</xdr:row>
      <xdr:rowOff>153558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144685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4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50541</xdr:rowOff>
    </xdr:from>
    <xdr:to>
      <xdr:col>76</xdr:col>
      <xdr:colOff>165100</xdr:colOff>
      <xdr:row>98</xdr:row>
      <xdr:rowOff>152141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143268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57114</xdr:rowOff>
    </xdr:from>
    <xdr:to>
      <xdr:col>72</xdr:col>
      <xdr:colOff>38100</xdr:colOff>
      <xdr:row>98</xdr:row>
      <xdr:rowOff>158714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149841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57392</xdr:rowOff>
    </xdr:from>
    <xdr:to>
      <xdr:col>67</xdr:col>
      <xdr:colOff>101600</xdr:colOff>
      <xdr:row>98</xdr:row>
      <xdr:rowOff>158992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150119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8,732</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円の増となっており、依然として類似団体平均と比較して高い水準</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となっているが、その要因としては、先進地視察の増によるものである。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72,766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円となっており、類似団体平均と比較して高い水準となっているが、前年度からは</a:t>
          </a:r>
          <a:r>
            <a:rPr kumimoji="1" lang="en-US" altLang="ja-JP" sz="1300">
              <a:latin typeface="ＭＳ Ｐゴシック" panose="020B0600070205080204" pitchFamily="50" charset="-128"/>
              <a:ea typeface="ＭＳ Ｐゴシック" panose="020B0600070205080204" pitchFamily="50" charset="-128"/>
            </a:rPr>
            <a:t>13,983</a:t>
          </a:r>
          <a:r>
            <a:rPr kumimoji="1" lang="ja-JP" altLang="en-US" sz="1300">
              <a:latin typeface="ＭＳ Ｐゴシック" panose="020B0600070205080204" pitchFamily="50" charset="-128"/>
              <a:ea typeface="ＭＳ Ｐゴシック" panose="020B0600070205080204" pitchFamily="50" charset="-128"/>
            </a:rPr>
            <a:t>円の増となっており、その要因としては、単発事業である農地耕作条件改善事業の増によるものである。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278,495</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円となっており、類似団体平均値を大きく上回っているが、要因としては、子ども医療費助成事業等の市単独事業によるものや障害福祉サービス等によるものが挙げられる。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財政調整基金については、病院事業会計へ貸付を行う財源としたことから大きく減となっている。</a:t>
          </a:r>
        </a:p>
        <a:p>
          <a:r>
            <a:rPr kumimoji="1" lang="ja-JP" altLang="en-US" sz="1200">
              <a:latin typeface="ＭＳ ゴシック" pitchFamily="49" charset="-128"/>
              <a:ea typeface="ＭＳ ゴシック" pitchFamily="49" charset="-128"/>
            </a:rPr>
            <a:t>　また</a:t>
          </a:r>
          <a:r>
            <a:rPr kumimoji="1" lang="ja-JP" altLang="en-US" sz="1200">
              <a:solidFill>
                <a:sysClr val="windowText" lastClr="000000"/>
              </a:solidFill>
              <a:latin typeface="ＭＳ ゴシック" pitchFamily="49" charset="-128"/>
              <a:ea typeface="ＭＳ ゴシック" pitchFamily="49" charset="-128"/>
            </a:rPr>
            <a:t>、歳入歳出ともに増となったことに加え、市税、地方譲与税、ふるさと納税寄附金、財産収入等が増となったことにより、前年度と比較し、実質収支額が約９千万円の増、標準財政規模に占める割合では</a:t>
          </a:r>
          <a:r>
            <a:rPr kumimoji="1" lang="en-US" altLang="ja-JP" sz="1200">
              <a:solidFill>
                <a:sysClr val="windowText" lastClr="000000"/>
              </a:solidFill>
              <a:latin typeface="ＭＳ ゴシック" pitchFamily="49" charset="-128"/>
              <a:ea typeface="ＭＳ ゴシック" pitchFamily="49" charset="-128"/>
            </a:rPr>
            <a:t>1.54</a:t>
          </a:r>
          <a:r>
            <a:rPr kumimoji="1" lang="ja-JP" altLang="en-US" sz="1200">
              <a:solidFill>
                <a:sysClr val="windowText" lastClr="000000"/>
              </a:solidFill>
              <a:latin typeface="ＭＳ ゴシック" pitchFamily="49" charset="-128"/>
              <a:ea typeface="ＭＳ ゴシック" pitchFamily="49" charset="-128"/>
            </a:rPr>
            <a:t>ポイントの増となった。一方で、実質単年度収支の標準財政規模に占める割合は▲</a:t>
          </a:r>
          <a:r>
            <a:rPr kumimoji="1" lang="en-US" altLang="ja-JP" sz="1200">
              <a:solidFill>
                <a:sysClr val="windowText" lastClr="000000"/>
              </a:solidFill>
              <a:latin typeface="ＭＳ ゴシック" pitchFamily="49" charset="-128"/>
              <a:ea typeface="ＭＳ ゴシック" pitchFamily="49" charset="-128"/>
            </a:rPr>
            <a:t>10.58</a:t>
          </a:r>
          <a:r>
            <a:rPr kumimoji="1" lang="ja-JP" altLang="en-US" sz="1200">
              <a:solidFill>
                <a:sysClr val="windowText" lastClr="000000"/>
              </a:solidFill>
              <a:latin typeface="ＭＳ ゴシック" pitchFamily="49" charset="-128"/>
              <a:ea typeface="ＭＳ ゴシック" pitchFamily="49" charset="-128"/>
            </a:rPr>
            <a:t>ポイントとなっている。</a:t>
          </a: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病院事業会計の実質収支については、令和</a:t>
          </a:r>
          <a:r>
            <a:rPr kumimoji="1" lang="ja-JP" altLang="en-US" sz="1400">
              <a:solidFill>
                <a:sysClr val="windowText" lastClr="000000"/>
              </a:solidFill>
              <a:latin typeface="ＭＳ ゴシック" pitchFamily="49" charset="-128"/>
              <a:ea typeface="ＭＳ ゴシック" pitchFamily="49" charset="-128"/>
            </a:rPr>
            <a:t>３年度に引続き赤字となった。前年度と比較すると、標準財政規模比では増となった。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資金不足比率については、縮小しているが、解消にはいたっていない。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資金不足が続いている主な要因としては、患者数の減少や、医師確保が進まない状況にあるにもかかわらず、他の医療スタッフを先行して採用したことによる人件費の増嵩、長年厳しい経営状況にありながら医業収益の根幹である入院収益の確保、費用の抑制や削減などへの取組等が十分といえなかったことが挙げられる。</a:t>
          </a:r>
        </a:p>
        <a:p>
          <a:r>
            <a:rPr kumimoji="1" lang="ja-JP" altLang="en-US" sz="1400">
              <a:solidFill>
                <a:sysClr val="windowText" lastClr="000000"/>
              </a:solidFill>
              <a:latin typeface="ＭＳ ゴシック" pitchFamily="49" charset="-128"/>
              <a:ea typeface="ＭＳ ゴシック" pitchFamily="49" charset="-128"/>
            </a:rPr>
            <a:t>　現在、令和４年度に作成した串間市民病院経営健全化計画（令和４～７年度）に基づき財政の健全化等に取り組んでおり、今後は、健診事業に力を入れ、また、常勤の麻酔科医の採用により手術件数を伸ばし、収益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I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15800239</v>
      </c>
      <c r="BO4" s="358"/>
      <c r="BP4" s="358"/>
      <c r="BQ4" s="358"/>
      <c r="BR4" s="358"/>
      <c r="BS4" s="358"/>
      <c r="BT4" s="358"/>
      <c r="BU4" s="359"/>
      <c r="BV4" s="357">
        <v>14895200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9.3000000000000007</v>
      </c>
      <c r="CU4" s="364"/>
      <c r="CV4" s="364"/>
      <c r="CW4" s="364"/>
      <c r="CX4" s="364"/>
      <c r="CY4" s="364"/>
      <c r="CZ4" s="364"/>
      <c r="DA4" s="365"/>
      <c r="DB4" s="363">
        <v>7.7</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15147200</v>
      </c>
      <c r="BO5" s="395"/>
      <c r="BP5" s="395"/>
      <c r="BQ5" s="395"/>
      <c r="BR5" s="395"/>
      <c r="BS5" s="395"/>
      <c r="BT5" s="395"/>
      <c r="BU5" s="396"/>
      <c r="BV5" s="394">
        <v>14328862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91.9</v>
      </c>
      <c r="CU5" s="392"/>
      <c r="CV5" s="392"/>
      <c r="CW5" s="392"/>
      <c r="CX5" s="392"/>
      <c r="CY5" s="392"/>
      <c r="CZ5" s="392"/>
      <c r="DA5" s="393"/>
      <c r="DB5" s="391">
        <v>89.6</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653039</v>
      </c>
      <c r="BO6" s="395"/>
      <c r="BP6" s="395"/>
      <c r="BQ6" s="395"/>
      <c r="BR6" s="395"/>
      <c r="BS6" s="395"/>
      <c r="BT6" s="395"/>
      <c r="BU6" s="396"/>
      <c r="BV6" s="394">
        <v>566338</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92.8</v>
      </c>
      <c r="CU6" s="432"/>
      <c r="CV6" s="432"/>
      <c r="CW6" s="432"/>
      <c r="CX6" s="432"/>
      <c r="CY6" s="432"/>
      <c r="CZ6" s="432"/>
      <c r="DA6" s="433"/>
      <c r="DB6" s="431">
        <v>92.7</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21262</v>
      </c>
      <c r="BO7" s="395"/>
      <c r="BP7" s="395"/>
      <c r="BQ7" s="395"/>
      <c r="BR7" s="395"/>
      <c r="BS7" s="395"/>
      <c r="BT7" s="395"/>
      <c r="BU7" s="396"/>
      <c r="BV7" s="394">
        <v>26166</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6829772</v>
      </c>
      <c r="CU7" s="395"/>
      <c r="CV7" s="395"/>
      <c r="CW7" s="395"/>
      <c r="CX7" s="395"/>
      <c r="CY7" s="395"/>
      <c r="CZ7" s="395"/>
      <c r="DA7" s="396"/>
      <c r="DB7" s="394">
        <v>7004253</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631777</v>
      </c>
      <c r="BO8" s="395"/>
      <c r="BP8" s="395"/>
      <c r="BQ8" s="395"/>
      <c r="BR8" s="395"/>
      <c r="BS8" s="395"/>
      <c r="BT8" s="395"/>
      <c r="BU8" s="396"/>
      <c r="BV8" s="394">
        <v>540172</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0.31</v>
      </c>
      <c r="CU8" s="435"/>
      <c r="CV8" s="435"/>
      <c r="CW8" s="435"/>
      <c r="CX8" s="435"/>
      <c r="CY8" s="435"/>
      <c r="CZ8" s="435"/>
      <c r="DA8" s="436"/>
      <c r="DB8" s="434">
        <v>0.3</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16822</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91605</v>
      </c>
      <c r="BO9" s="395"/>
      <c r="BP9" s="395"/>
      <c r="BQ9" s="395"/>
      <c r="BR9" s="395"/>
      <c r="BS9" s="395"/>
      <c r="BT9" s="395"/>
      <c r="BU9" s="396"/>
      <c r="BV9" s="394">
        <v>273701</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9.1</v>
      </c>
      <c r="CU9" s="392"/>
      <c r="CV9" s="392"/>
      <c r="CW9" s="392"/>
      <c r="CX9" s="392"/>
      <c r="CY9" s="392"/>
      <c r="CZ9" s="392"/>
      <c r="DA9" s="393"/>
      <c r="DB9" s="391">
        <v>10.1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18779</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300000</v>
      </c>
      <c r="BO10" s="395"/>
      <c r="BP10" s="395"/>
      <c r="BQ10" s="395"/>
      <c r="BR10" s="395"/>
      <c r="BS10" s="395"/>
      <c r="BT10" s="395"/>
      <c r="BU10" s="396"/>
      <c r="BV10" s="394">
        <v>137674</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16990</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1114036</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16893</v>
      </c>
      <c r="S13" s="479"/>
      <c r="T13" s="479"/>
      <c r="U13" s="479"/>
      <c r="V13" s="480"/>
      <c r="W13" s="410" t="s">
        <v>141</v>
      </c>
      <c r="X13" s="411"/>
      <c r="Y13" s="411"/>
      <c r="Z13" s="411"/>
      <c r="AA13" s="411"/>
      <c r="AB13" s="401"/>
      <c r="AC13" s="445">
        <v>1940</v>
      </c>
      <c r="AD13" s="446"/>
      <c r="AE13" s="446"/>
      <c r="AF13" s="446"/>
      <c r="AG13" s="488"/>
      <c r="AH13" s="445">
        <v>2382</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-722431</v>
      </c>
      <c r="BO13" s="395"/>
      <c r="BP13" s="395"/>
      <c r="BQ13" s="395"/>
      <c r="BR13" s="395"/>
      <c r="BS13" s="395"/>
      <c r="BT13" s="395"/>
      <c r="BU13" s="396"/>
      <c r="BV13" s="394">
        <v>411375</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v>
      </c>
      <c r="CU13" s="392"/>
      <c r="CV13" s="392"/>
      <c r="CW13" s="392"/>
      <c r="CX13" s="392"/>
      <c r="CY13" s="392"/>
      <c r="CZ13" s="392"/>
      <c r="DA13" s="393"/>
      <c r="DB13" s="391">
        <v>6.5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17394</v>
      </c>
      <c r="S14" s="479"/>
      <c r="T14" s="479"/>
      <c r="U14" s="479"/>
      <c r="V14" s="480"/>
      <c r="W14" s="384"/>
      <c r="X14" s="385"/>
      <c r="Y14" s="385"/>
      <c r="Z14" s="385"/>
      <c r="AA14" s="385"/>
      <c r="AB14" s="374"/>
      <c r="AC14" s="481">
        <v>25.9</v>
      </c>
      <c r="AD14" s="482"/>
      <c r="AE14" s="482"/>
      <c r="AF14" s="482"/>
      <c r="AG14" s="483"/>
      <c r="AH14" s="481">
        <v>27.1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44.1</v>
      </c>
      <c r="CU14" s="493"/>
      <c r="CV14" s="493"/>
      <c r="CW14" s="493"/>
      <c r="CX14" s="493"/>
      <c r="CY14" s="493"/>
      <c r="CZ14" s="493"/>
      <c r="DA14" s="494"/>
      <c r="DB14" s="492">
        <v>51.3</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140</v>
      </c>
      <c r="N15" s="486"/>
      <c r="O15" s="486"/>
      <c r="P15" s="486"/>
      <c r="Q15" s="487"/>
      <c r="R15" s="478">
        <v>17299</v>
      </c>
      <c r="S15" s="479"/>
      <c r="T15" s="479"/>
      <c r="U15" s="479"/>
      <c r="V15" s="480"/>
      <c r="W15" s="410" t="s">
        <v>148</v>
      </c>
      <c r="X15" s="411"/>
      <c r="Y15" s="411"/>
      <c r="Z15" s="411"/>
      <c r="AA15" s="411"/>
      <c r="AB15" s="401"/>
      <c r="AC15" s="445">
        <v>1154</v>
      </c>
      <c r="AD15" s="446"/>
      <c r="AE15" s="446"/>
      <c r="AF15" s="446"/>
      <c r="AG15" s="488"/>
      <c r="AH15" s="445">
        <v>1351</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1979965</v>
      </c>
      <c r="BO15" s="358"/>
      <c r="BP15" s="358"/>
      <c r="BQ15" s="358"/>
      <c r="BR15" s="358"/>
      <c r="BS15" s="358"/>
      <c r="BT15" s="358"/>
      <c r="BU15" s="359"/>
      <c r="BV15" s="357">
        <v>1911721</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15.4</v>
      </c>
      <c r="AD16" s="482"/>
      <c r="AE16" s="482"/>
      <c r="AF16" s="482"/>
      <c r="AG16" s="483"/>
      <c r="AH16" s="481">
        <v>15.4</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6246927</v>
      </c>
      <c r="BO16" s="395"/>
      <c r="BP16" s="395"/>
      <c r="BQ16" s="395"/>
      <c r="BR16" s="395"/>
      <c r="BS16" s="395"/>
      <c r="BT16" s="395"/>
      <c r="BU16" s="396"/>
      <c r="BV16" s="394">
        <v>6295869</v>
      </c>
      <c r="BW16" s="395"/>
      <c r="BX16" s="395"/>
      <c r="BY16" s="395"/>
      <c r="BZ16" s="395"/>
      <c r="CA16" s="395"/>
      <c r="CB16" s="395"/>
      <c r="CC16" s="396"/>
      <c r="CD16" s="184"/>
      <c r="CE16" s="508" t="s">
        <v>154</v>
      </c>
      <c r="CF16" s="508"/>
      <c r="CG16" s="508"/>
      <c r="CH16" s="508"/>
      <c r="CI16" s="508"/>
      <c r="CJ16" s="508"/>
      <c r="CK16" s="508"/>
      <c r="CL16" s="508"/>
      <c r="CM16" s="508"/>
      <c r="CN16" s="508"/>
      <c r="CO16" s="508"/>
      <c r="CP16" s="508"/>
      <c r="CQ16" s="508"/>
      <c r="CR16" s="508"/>
      <c r="CS16" s="509"/>
      <c r="CT16" s="391">
        <v>17.3</v>
      </c>
      <c r="CU16" s="392"/>
      <c r="CV16" s="392"/>
      <c r="CW16" s="392"/>
      <c r="CX16" s="392"/>
      <c r="CY16" s="392"/>
      <c r="CZ16" s="392"/>
      <c r="DA16" s="393"/>
      <c r="DB16" s="391">
        <v>64.900000000000006</v>
      </c>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152</v>
      </c>
      <c r="S17" s="501"/>
      <c r="T17" s="501"/>
      <c r="U17" s="501"/>
      <c r="V17" s="502"/>
      <c r="W17" s="410" t="s">
        <v>156</v>
      </c>
      <c r="X17" s="411"/>
      <c r="Y17" s="411"/>
      <c r="Z17" s="411"/>
      <c r="AA17" s="411"/>
      <c r="AB17" s="401"/>
      <c r="AC17" s="445">
        <v>4390</v>
      </c>
      <c r="AD17" s="446"/>
      <c r="AE17" s="446"/>
      <c r="AF17" s="446"/>
      <c r="AG17" s="488"/>
      <c r="AH17" s="445">
        <v>5047</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2471815</v>
      </c>
      <c r="BO17" s="395"/>
      <c r="BP17" s="395"/>
      <c r="BQ17" s="395"/>
      <c r="BR17" s="395"/>
      <c r="BS17" s="395"/>
      <c r="BT17" s="395"/>
      <c r="BU17" s="396"/>
      <c r="BV17" s="394">
        <v>2377219</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294.92</v>
      </c>
      <c r="M18" s="518"/>
      <c r="N18" s="518"/>
      <c r="O18" s="518"/>
      <c r="P18" s="518"/>
      <c r="Q18" s="518"/>
      <c r="R18" s="519"/>
      <c r="S18" s="519"/>
      <c r="T18" s="519"/>
      <c r="U18" s="519"/>
      <c r="V18" s="520"/>
      <c r="W18" s="412"/>
      <c r="X18" s="413"/>
      <c r="Y18" s="413"/>
      <c r="Z18" s="413"/>
      <c r="AA18" s="413"/>
      <c r="AB18" s="404"/>
      <c r="AC18" s="521">
        <v>58.7</v>
      </c>
      <c r="AD18" s="522"/>
      <c r="AE18" s="522"/>
      <c r="AF18" s="522"/>
      <c r="AG18" s="523"/>
      <c r="AH18" s="521">
        <v>57.5</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6514206</v>
      </c>
      <c r="BO18" s="395"/>
      <c r="BP18" s="395"/>
      <c r="BQ18" s="395"/>
      <c r="BR18" s="395"/>
      <c r="BS18" s="395"/>
      <c r="BT18" s="395"/>
      <c r="BU18" s="396"/>
      <c r="BV18" s="394">
        <v>6534021</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57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9738323</v>
      </c>
      <c r="BO19" s="395"/>
      <c r="BP19" s="395"/>
      <c r="BQ19" s="395"/>
      <c r="BR19" s="395"/>
      <c r="BS19" s="395"/>
      <c r="BT19" s="395"/>
      <c r="BU19" s="396"/>
      <c r="BV19" s="394">
        <v>8722970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7225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11432377</v>
      </c>
      <c r="BO22" s="358"/>
      <c r="BP22" s="358"/>
      <c r="BQ22" s="358"/>
      <c r="BR22" s="358"/>
      <c r="BS22" s="358"/>
      <c r="BT22" s="358"/>
      <c r="BU22" s="359"/>
      <c r="BV22" s="357">
        <v>11500055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11102915</v>
      </c>
      <c r="BO23" s="395"/>
      <c r="BP23" s="395"/>
      <c r="BQ23" s="395"/>
      <c r="BR23" s="395"/>
      <c r="BS23" s="395"/>
      <c r="BT23" s="395"/>
      <c r="BU23" s="396"/>
      <c r="BV23" s="394">
        <v>11141084</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7410</v>
      </c>
      <c r="R24" s="446"/>
      <c r="S24" s="446"/>
      <c r="T24" s="446"/>
      <c r="U24" s="446"/>
      <c r="V24" s="488"/>
      <c r="W24" s="540"/>
      <c r="X24" s="541"/>
      <c r="Y24" s="542"/>
      <c r="Z24" s="444" t="s">
        <v>173</v>
      </c>
      <c r="AA24" s="424"/>
      <c r="AB24" s="424"/>
      <c r="AC24" s="424"/>
      <c r="AD24" s="424"/>
      <c r="AE24" s="424"/>
      <c r="AF24" s="424"/>
      <c r="AG24" s="425"/>
      <c r="AH24" s="445">
        <v>233</v>
      </c>
      <c r="AI24" s="446"/>
      <c r="AJ24" s="446"/>
      <c r="AK24" s="446"/>
      <c r="AL24" s="488"/>
      <c r="AM24" s="445">
        <v>725096</v>
      </c>
      <c r="AN24" s="446"/>
      <c r="AO24" s="446"/>
      <c r="AP24" s="446"/>
      <c r="AQ24" s="446"/>
      <c r="AR24" s="488"/>
      <c r="AS24" s="445">
        <v>3112</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7981649</v>
      </c>
      <c r="BO24" s="395"/>
      <c r="BP24" s="395"/>
      <c r="BQ24" s="395"/>
      <c r="BR24" s="395"/>
      <c r="BS24" s="395"/>
      <c r="BT24" s="395"/>
      <c r="BU24" s="396"/>
      <c r="BV24" s="394">
        <v>7761750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5940</v>
      </c>
      <c r="R25" s="446"/>
      <c r="S25" s="446"/>
      <c r="T25" s="446"/>
      <c r="U25" s="446"/>
      <c r="V25" s="488"/>
      <c r="W25" s="540"/>
      <c r="X25" s="541"/>
      <c r="Y25" s="542"/>
      <c r="Z25" s="444" t="s">
        <v>176</v>
      </c>
      <c r="AA25" s="424"/>
      <c r="AB25" s="424"/>
      <c r="AC25" s="424"/>
      <c r="AD25" s="424"/>
      <c r="AE25" s="424"/>
      <c r="AF25" s="424"/>
      <c r="AG25" s="425"/>
      <c r="AH25" s="445">
        <v>34</v>
      </c>
      <c r="AI25" s="446"/>
      <c r="AJ25" s="446"/>
      <c r="AK25" s="446"/>
      <c r="AL25" s="488"/>
      <c r="AM25" s="445">
        <v>98498</v>
      </c>
      <c r="AN25" s="446"/>
      <c r="AO25" s="446"/>
      <c r="AP25" s="446"/>
      <c r="AQ25" s="446"/>
      <c r="AR25" s="488"/>
      <c r="AS25" s="445">
        <v>2897</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810804</v>
      </c>
      <c r="BO25" s="358"/>
      <c r="BP25" s="358"/>
      <c r="BQ25" s="358"/>
      <c r="BR25" s="358"/>
      <c r="BS25" s="358"/>
      <c r="BT25" s="358"/>
      <c r="BU25" s="359"/>
      <c r="BV25" s="357">
        <v>1197340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5200</v>
      </c>
      <c r="R26" s="446"/>
      <c r="S26" s="446"/>
      <c r="T26" s="446"/>
      <c r="U26" s="446"/>
      <c r="V26" s="488"/>
      <c r="W26" s="540"/>
      <c r="X26" s="541"/>
      <c r="Y26" s="542"/>
      <c r="Z26" s="444" t="s">
        <v>179</v>
      </c>
      <c r="AA26" s="546"/>
      <c r="AB26" s="546"/>
      <c r="AC26" s="546"/>
      <c r="AD26" s="546"/>
      <c r="AE26" s="546"/>
      <c r="AF26" s="546"/>
      <c r="AG26" s="547"/>
      <c r="AH26" s="445" t="s">
        <v>180</v>
      </c>
      <c r="AI26" s="446"/>
      <c r="AJ26" s="446"/>
      <c r="AK26" s="446"/>
      <c r="AL26" s="488"/>
      <c r="AM26" s="445" t="s">
        <v>181</v>
      </c>
      <c r="AN26" s="446"/>
      <c r="AO26" s="446"/>
      <c r="AP26" s="446"/>
      <c r="AQ26" s="446"/>
      <c r="AR26" s="488"/>
      <c r="AS26" s="445" t="s">
        <v>139</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180</v>
      </c>
      <c r="BO26" s="395"/>
      <c r="BP26" s="395"/>
      <c r="BQ26" s="395"/>
      <c r="BR26" s="395"/>
      <c r="BS26" s="395"/>
      <c r="BT26" s="395"/>
      <c r="BU26" s="396"/>
      <c r="BV26" s="394" t="s">
        <v>183</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184</v>
      </c>
      <c r="F27" s="424"/>
      <c r="G27" s="424"/>
      <c r="H27" s="424"/>
      <c r="I27" s="424"/>
      <c r="J27" s="424"/>
      <c r="K27" s="425"/>
      <c r="L27" s="445">
        <v>1</v>
      </c>
      <c r="M27" s="446"/>
      <c r="N27" s="446"/>
      <c r="O27" s="446"/>
      <c r="P27" s="488"/>
      <c r="Q27" s="445">
        <v>3650</v>
      </c>
      <c r="R27" s="446"/>
      <c r="S27" s="446"/>
      <c r="T27" s="446"/>
      <c r="U27" s="446"/>
      <c r="V27" s="488"/>
      <c r="W27" s="540"/>
      <c r="X27" s="541"/>
      <c r="Y27" s="542"/>
      <c r="Z27" s="444" t="s">
        <v>185</v>
      </c>
      <c r="AA27" s="424"/>
      <c r="AB27" s="424"/>
      <c r="AC27" s="424"/>
      <c r="AD27" s="424"/>
      <c r="AE27" s="424"/>
      <c r="AF27" s="424"/>
      <c r="AG27" s="425"/>
      <c r="AH27" s="445">
        <v>2</v>
      </c>
      <c r="AI27" s="446"/>
      <c r="AJ27" s="446"/>
      <c r="AK27" s="446"/>
      <c r="AL27" s="488"/>
      <c r="AM27" s="445" t="s">
        <v>186</v>
      </c>
      <c r="AN27" s="446"/>
      <c r="AO27" s="446"/>
      <c r="AP27" s="446"/>
      <c r="AQ27" s="446"/>
      <c r="AR27" s="488"/>
      <c r="AS27" s="445" t="s">
        <v>186</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v>245000</v>
      </c>
      <c r="BO27" s="514"/>
      <c r="BP27" s="514"/>
      <c r="BQ27" s="514"/>
      <c r="BR27" s="514"/>
      <c r="BS27" s="514"/>
      <c r="BT27" s="514"/>
      <c r="BU27" s="515"/>
      <c r="BV27" s="513">
        <v>245000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188</v>
      </c>
      <c r="F28" s="424"/>
      <c r="G28" s="424"/>
      <c r="H28" s="424"/>
      <c r="I28" s="424"/>
      <c r="J28" s="424"/>
      <c r="K28" s="425"/>
      <c r="L28" s="445">
        <v>1</v>
      </c>
      <c r="M28" s="446"/>
      <c r="N28" s="446"/>
      <c r="O28" s="446"/>
      <c r="P28" s="488"/>
      <c r="Q28" s="445">
        <v>3220</v>
      </c>
      <c r="R28" s="446"/>
      <c r="S28" s="446"/>
      <c r="T28" s="446"/>
      <c r="U28" s="446"/>
      <c r="V28" s="488"/>
      <c r="W28" s="540"/>
      <c r="X28" s="541"/>
      <c r="Y28" s="542"/>
      <c r="Z28" s="444" t="s">
        <v>189</v>
      </c>
      <c r="AA28" s="424"/>
      <c r="AB28" s="424"/>
      <c r="AC28" s="424"/>
      <c r="AD28" s="424"/>
      <c r="AE28" s="424"/>
      <c r="AF28" s="424"/>
      <c r="AG28" s="425"/>
      <c r="AH28" s="445" t="s">
        <v>190</v>
      </c>
      <c r="AI28" s="446"/>
      <c r="AJ28" s="446"/>
      <c r="AK28" s="446"/>
      <c r="AL28" s="488"/>
      <c r="AM28" s="445" t="s">
        <v>190</v>
      </c>
      <c r="AN28" s="446"/>
      <c r="AO28" s="446"/>
      <c r="AP28" s="446"/>
      <c r="AQ28" s="446"/>
      <c r="AR28" s="488"/>
      <c r="AS28" s="445" t="s">
        <v>139</v>
      </c>
      <c r="AT28" s="446"/>
      <c r="AU28" s="446"/>
      <c r="AV28" s="446"/>
      <c r="AW28" s="446"/>
      <c r="AX28" s="447"/>
      <c r="AY28" s="548" t="s">
        <v>191</v>
      </c>
      <c r="AZ28" s="549"/>
      <c r="BA28" s="549"/>
      <c r="BB28" s="550"/>
      <c r="BC28" s="354" t="s">
        <v>50</v>
      </c>
      <c r="BD28" s="355"/>
      <c r="BE28" s="355"/>
      <c r="BF28" s="355"/>
      <c r="BG28" s="355"/>
      <c r="BH28" s="355"/>
      <c r="BI28" s="355"/>
      <c r="BJ28" s="355"/>
      <c r="BK28" s="355"/>
      <c r="BL28" s="355"/>
      <c r="BM28" s="356"/>
      <c r="BN28" s="357">
        <v>814127</v>
      </c>
      <c r="BO28" s="358"/>
      <c r="BP28" s="358"/>
      <c r="BQ28" s="358"/>
      <c r="BR28" s="358"/>
      <c r="BS28" s="358"/>
      <c r="BT28" s="358"/>
      <c r="BU28" s="359"/>
      <c r="BV28" s="357">
        <v>1628163</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192</v>
      </c>
      <c r="F29" s="424"/>
      <c r="G29" s="424"/>
      <c r="H29" s="424"/>
      <c r="I29" s="424"/>
      <c r="J29" s="424"/>
      <c r="K29" s="425"/>
      <c r="L29" s="445">
        <v>13</v>
      </c>
      <c r="M29" s="446"/>
      <c r="N29" s="446"/>
      <c r="O29" s="446"/>
      <c r="P29" s="488"/>
      <c r="Q29" s="445">
        <v>3100</v>
      </c>
      <c r="R29" s="446"/>
      <c r="S29" s="446"/>
      <c r="T29" s="446"/>
      <c r="U29" s="446"/>
      <c r="V29" s="488"/>
      <c r="W29" s="543"/>
      <c r="X29" s="544"/>
      <c r="Y29" s="545"/>
      <c r="Z29" s="444" t="s">
        <v>193</v>
      </c>
      <c r="AA29" s="424"/>
      <c r="AB29" s="424"/>
      <c r="AC29" s="424"/>
      <c r="AD29" s="424"/>
      <c r="AE29" s="424"/>
      <c r="AF29" s="424"/>
      <c r="AG29" s="425"/>
      <c r="AH29" s="445">
        <v>235</v>
      </c>
      <c r="AI29" s="446"/>
      <c r="AJ29" s="446"/>
      <c r="AK29" s="446"/>
      <c r="AL29" s="488"/>
      <c r="AM29" s="445">
        <v>732596</v>
      </c>
      <c r="AN29" s="446"/>
      <c r="AO29" s="446"/>
      <c r="AP29" s="446"/>
      <c r="AQ29" s="446"/>
      <c r="AR29" s="488"/>
      <c r="AS29" s="445">
        <v>3117</v>
      </c>
      <c r="AT29" s="446"/>
      <c r="AU29" s="446"/>
      <c r="AV29" s="446"/>
      <c r="AW29" s="446"/>
      <c r="AX29" s="447"/>
      <c r="AY29" s="551"/>
      <c r="AZ29" s="552"/>
      <c r="BA29" s="552"/>
      <c r="BB29" s="553"/>
      <c r="BC29" s="428" t="s">
        <v>194</v>
      </c>
      <c r="BD29" s="429"/>
      <c r="BE29" s="429"/>
      <c r="BF29" s="429"/>
      <c r="BG29" s="429"/>
      <c r="BH29" s="429"/>
      <c r="BI29" s="429"/>
      <c r="BJ29" s="429"/>
      <c r="BK29" s="429"/>
      <c r="BL29" s="429"/>
      <c r="BM29" s="430"/>
      <c r="BN29" s="394">
        <v>227552</v>
      </c>
      <c r="BO29" s="395"/>
      <c r="BP29" s="395"/>
      <c r="BQ29" s="395"/>
      <c r="BR29" s="395"/>
      <c r="BS29" s="395"/>
      <c r="BT29" s="395"/>
      <c r="BU29" s="396"/>
      <c r="BV29" s="394">
        <v>227028</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195</v>
      </c>
      <c r="X30" s="562"/>
      <c r="Y30" s="562"/>
      <c r="Z30" s="562"/>
      <c r="AA30" s="562"/>
      <c r="AB30" s="562"/>
      <c r="AC30" s="562"/>
      <c r="AD30" s="562"/>
      <c r="AE30" s="562"/>
      <c r="AF30" s="562"/>
      <c r="AG30" s="563"/>
      <c r="AH30" s="521">
        <v>98.7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1831174</v>
      </c>
      <c r="BO30" s="514"/>
      <c r="BP30" s="514"/>
      <c r="BQ30" s="514"/>
      <c r="BR30" s="514"/>
      <c r="BS30" s="514"/>
      <c r="BT30" s="514"/>
      <c r="BU30" s="515"/>
      <c r="BV30" s="513">
        <v>1585356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196</v>
      </c>
      <c r="D32" s="557"/>
      <c r="E32" s="557"/>
      <c r="F32" s="557"/>
      <c r="G32" s="557"/>
      <c r="H32" s="557"/>
      <c r="I32" s="557"/>
      <c r="J32" s="557"/>
      <c r="K32" s="557"/>
      <c r="L32" s="557"/>
      <c r="M32" s="557"/>
      <c r="N32" s="557"/>
      <c r="O32" s="557"/>
      <c r="P32" s="557"/>
      <c r="Q32" s="557"/>
      <c r="R32" s="557"/>
      <c r="S32" s="557"/>
      <c r="U32" s="398" t="s">
        <v>197</v>
      </c>
      <c r="V32" s="398"/>
      <c r="W32" s="398"/>
      <c r="X32" s="398"/>
      <c r="Y32" s="398"/>
      <c r="Z32" s="398"/>
      <c r="AA32" s="398"/>
      <c r="AB32" s="398"/>
      <c r="AC32" s="398"/>
      <c r="AD32" s="398"/>
      <c r="AE32" s="398"/>
      <c r="AF32" s="398"/>
      <c r="AG32" s="398"/>
      <c r="AH32" s="398"/>
      <c r="AI32" s="398"/>
      <c r="AJ32" s="398"/>
      <c r="AK32" s="398"/>
      <c r="AM32" s="398" t="s">
        <v>198</v>
      </c>
      <c r="AN32" s="398"/>
      <c r="AO32" s="398"/>
      <c r="AP32" s="398"/>
      <c r="AQ32" s="398"/>
      <c r="AR32" s="398"/>
      <c r="AS32" s="398"/>
      <c r="AT32" s="398"/>
      <c r="AU32" s="398"/>
      <c r="AV32" s="398"/>
      <c r="AW32" s="398"/>
      <c r="AX32" s="398"/>
      <c r="AY32" s="398"/>
      <c r="AZ32" s="398"/>
      <c r="BA32" s="398"/>
      <c r="BB32" s="398"/>
      <c r="BC32" s="398"/>
      <c r="BE32" s="398" t="s">
        <v>199</v>
      </c>
      <c r="BF32" s="398"/>
      <c r="BG32" s="398"/>
      <c r="BH32" s="398"/>
      <c r="BI32" s="398"/>
      <c r="BJ32" s="398"/>
      <c r="BK32" s="398"/>
      <c r="BL32" s="398"/>
      <c r="BM32" s="398"/>
      <c r="BN32" s="398"/>
      <c r="BO32" s="398"/>
      <c r="BP32" s="398"/>
      <c r="BQ32" s="398"/>
      <c r="BR32" s="398"/>
      <c r="BS32" s="398"/>
      <c r="BT32" s="398"/>
      <c r="BU32" s="398"/>
      <c r="BW32" s="398" t="s">
        <v>200</v>
      </c>
      <c r="BX32" s="398"/>
      <c r="BY32" s="398"/>
      <c r="BZ32" s="398"/>
      <c r="CA32" s="398"/>
      <c r="CB32" s="398"/>
      <c r="CC32" s="398"/>
      <c r="CD32" s="398"/>
      <c r="CE32" s="398"/>
      <c r="CF32" s="398"/>
      <c r="CG32" s="398"/>
      <c r="CH32" s="398"/>
      <c r="CI32" s="398"/>
      <c r="CJ32" s="398"/>
      <c r="CK32" s="398"/>
      <c r="CL32" s="398"/>
      <c r="CM32" s="398"/>
      <c r="CO32" s="398" t="s">
        <v>201</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202</v>
      </c>
      <c r="D33" s="418"/>
      <c r="E33" s="383" t="s">
        <v>203</v>
      </c>
      <c r="F33" s="383"/>
      <c r="G33" s="383"/>
      <c r="H33" s="383"/>
      <c r="I33" s="383"/>
      <c r="J33" s="383"/>
      <c r="K33" s="383"/>
      <c r="L33" s="383"/>
      <c r="M33" s="383"/>
      <c r="N33" s="383"/>
      <c r="O33" s="383"/>
      <c r="P33" s="383"/>
      <c r="Q33" s="383"/>
      <c r="R33" s="383"/>
      <c r="S33" s="383"/>
      <c r="T33" s="179"/>
      <c r="U33" s="418" t="s">
        <v>204</v>
      </c>
      <c r="V33" s="418"/>
      <c r="W33" s="383" t="s">
        <v>205</v>
      </c>
      <c r="X33" s="383"/>
      <c r="Y33" s="383"/>
      <c r="Z33" s="383"/>
      <c r="AA33" s="383"/>
      <c r="AB33" s="383"/>
      <c r="AC33" s="383"/>
      <c r="AD33" s="383"/>
      <c r="AE33" s="383"/>
      <c r="AF33" s="383"/>
      <c r="AG33" s="383"/>
      <c r="AH33" s="383"/>
      <c r="AI33" s="383"/>
      <c r="AJ33" s="383"/>
      <c r="AK33" s="383"/>
      <c r="AL33" s="179"/>
      <c r="AM33" s="418" t="s">
        <v>204</v>
      </c>
      <c r="AN33" s="418"/>
      <c r="AO33" s="383" t="s">
        <v>203</v>
      </c>
      <c r="AP33" s="383"/>
      <c r="AQ33" s="383"/>
      <c r="AR33" s="383"/>
      <c r="AS33" s="383"/>
      <c r="AT33" s="383"/>
      <c r="AU33" s="383"/>
      <c r="AV33" s="383"/>
      <c r="AW33" s="383"/>
      <c r="AX33" s="383"/>
      <c r="AY33" s="383"/>
      <c r="AZ33" s="383"/>
      <c r="BA33" s="383"/>
      <c r="BB33" s="383"/>
      <c r="BC33" s="383"/>
      <c r="BD33" s="185"/>
      <c r="BE33" s="383" t="s">
        <v>206</v>
      </c>
      <c r="BF33" s="383"/>
      <c r="BG33" s="383" t="s">
        <v>207</v>
      </c>
      <c r="BH33" s="383"/>
      <c r="BI33" s="383"/>
      <c r="BJ33" s="383"/>
      <c r="BK33" s="383"/>
      <c r="BL33" s="383"/>
      <c r="BM33" s="383"/>
      <c r="BN33" s="383"/>
      <c r="BO33" s="383"/>
      <c r="BP33" s="383"/>
      <c r="BQ33" s="383"/>
      <c r="BR33" s="383"/>
      <c r="BS33" s="383"/>
      <c r="BT33" s="383"/>
      <c r="BU33" s="383"/>
      <c r="BV33" s="185"/>
      <c r="BW33" s="418" t="s">
        <v>206</v>
      </c>
      <c r="BX33" s="418"/>
      <c r="BY33" s="383" t="s">
        <v>208</v>
      </c>
      <c r="BZ33" s="383"/>
      <c r="CA33" s="383"/>
      <c r="CB33" s="383"/>
      <c r="CC33" s="383"/>
      <c r="CD33" s="383"/>
      <c r="CE33" s="383"/>
      <c r="CF33" s="383"/>
      <c r="CG33" s="383"/>
      <c r="CH33" s="383"/>
      <c r="CI33" s="383"/>
      <c r="CJ33" s="383"/>
      <c r="CK33" s="383"/>
      <c r="CL33" s="383"/>
      <c r="CM33" s="383"/>
      <c r="CN33" s="179"/>
      <c r="CO33" s="418" t="s">
        <v>209</v>
      </c>
      <c r="CP33" s="418"/>
      <c r="CQ33" s="383" t="s">
        <v>210</v>
      </c>
      <c r="CR33" s="383"/>
      <c r="CS33" s="383"/>
      <c r="CT33" s="383"/>
      <c r="CU33" s="383"/>
      <c r="CV33" s="383"/>
      <c r="CW33" s="383"/>
      <c r="CX33" s="383"/>
      <c r="CY33" s="383"/>
      <c r="CZ33" s="383"/>
      <c r="DA33" s="383"/>
      <c r="DB33" s="383"/>
      <c r="DC33" s="383"/>
      <c r="DD33" s="383"/>
      <c r="DE33" s="383"/>
      <c r="DF33" s="179"/>
      <c r="DG33" s="583" t="s">
        <v>211</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国民健康保険特別会計（事業勘定）</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IF('各会計、関係団体の財政状況及び健全化判断比率'!B33="","",'各会計、関係団体の財政状況及び健全化判断比率'!B33)</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宮崎県市町村総合事務組合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南那珂森林組合</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〇</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市木診療所特別会計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病院事業会計</v>
      </c>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IF('各会計、関係団体の財政状況及び健全化判断比率'!B34="","",'各会計、関係団体の財政状況及び健全化判断比率'!B34)</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宮崎県市町村総合事務組合　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串間市土地開発公社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〇</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介護保険特別会計（事業勘定）</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10</v>
      </c>
      <c r="BF36" s="584"/>
      <c r="BG36" s="585" t="str">
        <f>IF('各会計、関係団体の財政状況及び健全化判断比率'!B35="","",'各会計、関係団体の財政状況及び健全化判断比率'!B35)</f>
        <v>漁業集落排水事業特別会計</v>
      </c>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宮崎県後期高齢者医療広域連合　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宮崎県後期高齢者医療広域連合　後期高齢者医療特別会計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日南串間広域不燃物処理組合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212</v>
      </c>
      <c r="E46" s="587" t="s">
        <v>213</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214</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215</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216</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217</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218</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219</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220</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VDuD3Y1Xa8vofbIosdOirOFtkLKn45TvdmatyQGbJ5IP4jIISE9zJBq+8Zn76iSVclW6i2vN1DiPTncGCRNFwg==" saltValue="r0t5abvoVyUgHP6yuXEwk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9"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6" t="s">
        <v>573</v>
      </c>
      <c r="D34" s="1136"/>
      <c r="E34" s="1137"/>
      <c r="F34" s="32" t="s">
        <v>574</v>
      </c>
      <c r="G34" s="33" t="s">
        <v>575</v>
      </c>
      <c r="H34" s="33" t="s">
        <v>576</v>
      </c>
      <c r="I34" s="33" t="s">
        <v>577</v>
      </c>
      <c r="J34" s="34" t="s">
        <v>578</v>
      </c>
      <c r="K34" s="22"/>
      <c r="L34" s="22"/>
      <c r="M34" s="22"/>
      <c r="N34" s="22"/>
      <c r="O34" s="22"/>
      <c r="P34" s="22"/>
    </row>
    <row r="35" spans="1:16" ht="39" customHeight="1" x14ac:dyDescent="0.2">
      <c r="A35" s="22"/>
      <c r="B35" s="35"/>
      <c r="C35" s="1132" t="s">
        <v>579</v>
      </c>
      <c r="D35" s="1132"/>
      <c r="E35" s="1133"/>
      <c r="F35" s="36">
        <v>4.4800000000000004</v>
      </c>
      <c r="G35" s="37">
        <v>4.54</v>
      </c>
      <c r="H35" s="37">
        <v>3.95</v>
      </c>
      <c r="I35" s="37">
        <v>7.62</v>
      </c>
      <c r="J35" s="38">
        <v>9.19</v>
      </c>
      <c r="K35" s="22"/>
      <c r="L35" s="22"/>
      <c r="M35" s="22"/>
      <c r="N35" s="22"/>
      <c r="O35" s="22"/>
      <c r="P35" s="22"/>
    </row>
    <row r="36" spans="1:16" ht="39" customHeight="1" x14ac:dyDescent="0.2">
      <c r="A36" s="22"/>
      <c r="B36" s="35"/>
      <c r="C36" s="1132" t="s">
        <v>580</v>
      </c>
      <c r="D36" s="1132"/>
      <c r="E36" s="1133"/>
      <c r="F36" s="36">
        <v>7.26</v>
      </c>
      <c r="G36" s="37">
        <v>7.18</v>
      </c>
      <c r="H36" s="37">
        <v>7.23</v>
      </c>
      <c r="I36" s="37">
        <v>6.55</v>
      </c>
      <c r="J36" s="38">
        <v>8.3800000000000008</v>
      </c>
      <c r="K36" s="22"/>
      <c r="L36" s="22"/>
      <c r="M36" s="22"/>
      <c r="N36" s="22"/>
      <c r="O36" s="22"/>
      <c r="P36" s="22"/>
    </row>
    <row r="37" spans="1:16" ht="39" customHeight="1" x14ac:dyDescent="0.2">
      <c r="A37" s="22"/>
      <c r="B37" s="35"/>
      <c r="C37" s="1132" t="s">
        <v>581</v>
      </c>
      <c r="D37" s="1132"/>
      <c r="E37" s="1133"/>
      <c r="F37" s="36">
        <v>2.14</v>
      </c>
      <c r="G37" s="37">
        <v>1.18</v>
      </c>
      <c r="H37" s="37">
        <v>0.56000000000000005</v>
      </c>
      <c r="I37" s="37">
        <v>0.77</v>
      </c>
      <c r="J37" s="38">
        <v>2.0299999999999998</v>
      </c>
      <c r="K37" s="22"/>
      <c r="L37" s="22"/>
      <c r="M37" s="22"/>
      <c r="N37" s="22"/>
      <c r="O37" s="22"/>
      <c r="P37" s="22"/>
    </row>
    <row r="38" spans="1:16" ht="39" customHeight="1" x14ac:dyDescent="0.2">
      <c r="A38" s="22"/>
      <c r="B38" s="35"/>
      <c r="C38" s="1132" t="s">
        <v>582</v>
      </c>
      <c r="D38" s="1132"/>
      <c r="E38" s="1133"/>
      <c r="F38" s="36">
        <v>1.3</v>
      </c>
      <c r="G38" s="37">
        <v>0.9</v>
      </c>
      <c r="H38" s="37">
        <v>0.59</v>
      </c>
      <c r="I38" s="37">
        <v>1.5</v>
      </c>
      <c r="J38" s="38">
        <v>1.68</v>
      </c>
      <c r="K38" s="22"/>
      <c r="L38" s="22"/>
      <c r="M38" s="22"/>
      <c r="N38" s="22"/>
      <c r="O38" s="22"/>
      <c r="P38" s="22"/>
    </row>
    <row r="39" spans="1:16" ht="39" customHeight="1" x14ac:dyDescent="0.2">
      <c r="A39" s="22"/>
      <c r="B39" s="35"/>
      <c r="C39" s="1132" t="s">
        <v>583</v>
      </c>
      <c r="D39" s="1132"/>
      <c r="E39" s="1133"/>
      <c r="F39" s="36">
        <v>0</v>
      </c>
      <c r="G39" s="37">
        <v>0.03</v>
      </c>
      <c r="H39" s="37">
        <v>0.03</v>
      </c>
      <c r="I39" s="37">
        <v>0.09</v>
      </c>
      <c r="J39" s="38">
        <v>0.05</v>
      </c>
      <c r="K39" s="22"/>
      <c r="L39" s="22"/>
      <c r="M39" s="22"/>
      <c r="N39" s="22"/>
      <c r="O39" s="22"/>
      <c r="P39" s="22"/>
    </row>
    <row r="40" spans="1:16" ht="39" customHeight="1" x14ac:dyDescent="0.2">
      <c r="A40" s="22"/>
      <c r="B40" s="35"/>
      <c r="C40" s="1132" t="s">
        <v>584</v>
      </c>
      <c r="D40" s="1132"/>
      <c r="E40" s="1133"/>
      <c r="F40" s="36">
        <v>0</v>
      </c>
      <c r="G40" s="37">
        <v>0.01</v>
      </c>
      <c r="H40" s="37">
        <v>0</v>
      </c>
      <c r="I40" s="37">
        <v>0</v>
      </c>
      <c r="J40" s="38">
        <v>0.03</v>
      </c>
      <c r="K40" s="22"/>
      <c r="L40" s="22"/>
      <c r="M40" s="22"/>
      <c r="N40" s="22"/>
      <c r="O40" s="22"/>
      <c r="P40" s="22"/>
    </row>
    <row r="41" spans="1:16" ht="39" customHeight="1" x14ac:dyDescent="0.2">
      <c r="A41" s="22"/>
      <c r="B41" s="35"/>
      <c r="C41" s="1132" t="s">
        <v>585</v>
      </c>
      <c r="D41" s="1132"/>
      <c r="E41" s="1133"/>
      <c r="F41" s="36">
        <v>0.01</v>
      </c>
      <c r="G41" s="37">
        <v>0.03</v>
      </c>
      <c r="H41" s="37">
        <v>0.03</v>
      </c>
      <c r="I41" s="37">
        <v>0.02</v>
      </c>
      <c r="J41" s="38">
        <v>0.02</v>
      </c>
      <c r="K41" s="22"/>
      <c r="L41" s="22"/>
      <c r="M41" s="22"/>
      <c r="N41" s="22"/>
      <c r="O41" s="22"/>
      <c r="P41" s="22"/>
    </row>
    <row r="42" spans="1:16" ht="39" customHeight="1" x14ac:dyDescent="0.2">
      <c r="A42" s="22"/>
      <c r="B42" s="39"/>
      <c r="C42" s="1132" t="s">
        <v>586</v>
      </c>
      <c r="D42" s="1132"/>
      <c r="E42" s="1133"/>
      <c r="F42" s="36" t="s">
        <v>522</v>
      </c>
      <c r="G42" s="37" t="s">
        <v>522</v>
      </c>
      <c r="H42" s="37" t="s">
        <v>522</v>
      </c>
      <c r="I42" s="37" t="s">
        <v>522</v>
      </c>
      <c r="J42" s="38" t="s">
        <v>522</v>
      </c>
      <c r="K42" s="22"/>
      <c r="L42" s="22"/>
      <c r="M42" s="22"/>
      <c r="N42" s="22"/>
      <c r="O42" s="22"/>
      <c r="P42" s="22"/>
    </row>
    <row r="43" spans="1:16" ht="39" customHeight="1" thickBot="1" x14ac:dyDescent="0.25">
      <c r="A43" s="22"/>
      <c r="B43" s="40"/>
      <c r="C43" s="1134" t="s">
        <v>587</v>
      </c>
      <c r="D43" s="1134"/>
      <c r="E43" s="1135"/>
      <c r="F43" s="41">
        <v>0</v>
      </c>
      <c r="G43" s="42">
        <v>0</v>
      </c>
      <c r="H43" s="42">
        <v>0.01</v>
      </c>
      <c r="I43" s="42">
        <v>0</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qLsy3EhlFuMYLs0bWpuudprOsTo2g9enqw7S8Y62vt6/0J+nFUD7e0XRJnCbpqs43lYPkMLjUKfqfGKDnZ6NA==" saltValue="QA+KLBx+e3QuNzC0XIsS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F46" zoomScaleSheetLayoutView="55" workbookViewId="0">
      <selection activeCell="O60" sqref="O6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925</v>
      </c>
      <c r="L45" s="58">
        <v>904</v>
      </c>
      <c r="M45" s="58">
        <v>917</v>
      </c>
      <c r="N45" s="58">
        <v>893</v>
      </c>
      <c r="O45" s="59">
        <v>909</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2">
      <c r="A48" s="46"/>
      <c r="B48" s="1140"/>
      <c r="C48" s="1141"/>
      <c r="D48" s="60"/>
      <c r="E48" s="1146" t="s">
        <v>15</v>
      </c>
      <c r="F48" s="1146"/>
      <c r="G48" s="1146"/>
      <c r="H48" s="1146"/>
      <c r="I48" s="1146"/>
      <c r="J48" s="1147"/>
      <c r="K48" s="61">
        <v>289</v>
      </c>
      <c r="L48" s="62">
        <v>296</v>
      </c>
      <c r="M48" s="62">
        <v>277</v>
      </c>
      <c r="N48" s="62">
        <v>332</v>
      </c>
      <c r="O48" s="63">
        <v>376</v>
      </c>
      <c r="P48" s="46"/>
      <c r="Q48" s="46"/>
      <c r="R48" s="46"/>
      <c r="S48" s="46"/>
      <c r="T48" s="46"/>
      <c r="U48" s="46"/>
    </row>
    <row r="49" spans="1:21" ht="30.75" customHeight="1" x14ac:dyDescent="0.2">
      <c r="A49" s="46"/>
      <c r="B49" s="1140"/>
      <c r="C49" s="1141"/>
      <c r="D49" s="60"/>
      <c r="E49" s="1146" t="s">
        <v>16</v>
      </c>
      <c r="F49" s="1146"/>
      <c r="G49" s="1146"/>
      <c r="H49" s="1146"/>
      <c r="I49" s="1146"/>
      <c r="J49" s="1147"/>
      <c r="K49" s="61" t="s">
        <v>522</v>
      </c>
      <c r="L49" s="62" t="s">
        <v>522</v>
      </c>
      <c r="M49" s="62" t="s">
        <v>522</v>
      </c>
      <c r="N49" s="62" t="s">
        <v>522</v>
      </c>
      <c r="O49" s="63" t="s">
        <v>522</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522</v>
      </c>
      <c r="L50" s="62" t="s">
        <v>522</v>
      </c>
      <c r="M50" s="62" t="s">
        <v>522</v>
      </c>
      <c r="N50" s="62" t="s">
        <v>522</v>
      </c>
      <c r="O50" s="63" t="s">
        <v>522</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522</v>
      </c>
      <c r="L51" s="62" t="s">
        <v>522</v>
      </c>
      <c r="M51" s="62" t="s">
        <v>522</v>
      </c>
      <c r="N51" s="62" t="s">
        <v>522</v>
      </c>
      <c r="O51" s="63" t="s">
        <v>522</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877</v>
      </c>
      <c r="L52" s="62">
        <v>839</v>
      </c>
      <c r="M52" s="62">
        <v>823</v>
      </c>
      <c r="N52" s="62">
        <v>786</v>
      </c>
      <c r="O52" s="63">
        <v>820</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337</v>
      </c>
      <c r="L53" s="67">
        <v>361</v>
      </c>
      <c r="M53" s="67">
        <v>371</v>
      </c>
      <c r="N53" s="67">
        <v>439</v>
      </c>
      <c r="O53" s="68">
        <v>465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5">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609</v>
      </c>
      <c r="L58" s="82" t="s">
        <v>608</v>
      </c>
      <c r="M58" s="82" t="s">
        <v>608</v>
      </c>
      <c r="N58" s="82" t="s">
        <v>608</v>
      </c>
      <c r="O58" s="83" t="s">
        <v>608</v>
      </c>
    </row>
    <row r="59" spans="1:21" ht="31.5" customHeight="1" x14ac:dyDescent="0.2">
      <c r="B59" s="1156"/>
      <c r="C59" s="1157"/>
      <c r="D59" s="1163" t="s">
        <v>28</v>
      </c>
      <c r="E59" s="1164"/>
      <c r="F59" s="1164"/>
      <c r="G59" s="1164"/>
      <c r="H59" s="1164"/>
      <c r="I59" s="1164"/>
      <c r="J59" s="1165"/>
      <c r="K59" s="84" t="s">
        <v>608</v>
      </c>
      <c r="L59" s="85" t="s">
        <v>608</v>
      </c>
      <c r="M59" s="85" t="s">
        <v>608</v>
      </c>
      <c r="N59" s="85" t="s">
        <v>608</v>
      </c>
      <c r="O59" s="86" t="s">
        <v>608</v>
      </c>
    </row>
    <row r="60" spans="1:21" ht="31.5" customHeight="1" thickBot="1" x14ac:dyDescent="0.25">
      <c r="B60" s="1158"/>
      <c r="C60" s="1159"/>
      <c r="D60" s="1166" t="s">
        <v>29</v>
      </c>
      <c r="E60" s="1167"/>
      <c r="F60" s="1167"/>
      <c r="G60" s="1167"/>
      <c r="H60" s="1167"/>
      <c r="I60" s="1167"/>
      <c r="J60" s="1168"/>
      <c r="K60" s="87" t="s">
        <v>608</v>
      </c>
      <c r="L60" s="88" t="s">
        <v>608</v>
      </c>
      <c r="M60" s="88" t="s">
        <v>608</v>
      </c>
      <c r="N60" s="88" t="s">
        <v>608</v>
      </c>
      <c r="O60" s="89" t="s">
        <v>608</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vwIU+UL5Jemlc5iPBWgERlDN0R5gLJ7WYl4tVMa+XzvHQxuvN4BKvI6cF9OO1N2lNH7rWF6np5OH0YHTYUFK8Q==" saltValue="MbUkPV03P+4+1y7fnNd1R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1" zoomScaleSheetLayoutView="100" workbookViewId="0">
      <selection activeCell="O39" sqref="O39"/>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564</v>
      </c>
      <c r="J40" s="101" t="s">
        <v>565</v>
      </c>
      <c r="K40" s="101" t="s">
        <v>566</v>
      </c>
      <c r="L40" s="101" t="s">
        <v>567</v>
      </c>
      <c r="M40" s="102" t="s">
        <v>568</v>
      </c>
    </row>
    <row r="41" spans="2:13" ht="27.75" customHeight="1" x14ac:dyDescent="0.2">
      <c r="B41" s="1169" t="s">
        <v>32</v>
      </c>
      <c r="C41" s="1170"/>
      <c r="D41" s="103"/>
      <c r="E41" s="1175" t="s">
        <v>33</v>
      </c>
      <c r="F41" s="1175"/>
      <c r="G41" s="1175"/>
      <c r="H41" s="1176"/>
      <c r="I41" s="342">
        <v>9964</v>
      </c>
      <c r="J41" s="343">
        <v>10650</v>
      </c>
      <c r="K41" s="343">
        <v>11278</v>
      </c>
      <c r="L41" s="343">
        <v>11500</v>
      </c>
      <c r="M41" s="344">
        <v>11432</v>
      </c>
    </row>
    <row r="42" spans="2:13" ht="27.75" customHeight="1" x14ac:dyDescent="0.2">
      <c r="B42" s="1171"/>
      <c r="C42" s="1172"/>
      <c r="D42" s="104"/>
      <c r="E42" s="1177" t="s">
        <v>34</v>
      </c>
      <c r="F42" s="1177"/>
      <c r="G42" s="1177"/>
      <c r="H42" s="1178"/>
      <c r="I42" s="345" t="s">
        <v>522</v>
      </c>
      <c r="J42" s="346" t="s">
        <v>522</v>
      </c>
      <c r="K42" s="346" t="s">
        <v>522</v>
      </c>
      <c r="L42" s="346" t="s">
        <v>522</v>
      </c>
      <c r="M42" s="347">
        <v>15</v>
      </c>
    </row>
    <row r="43" spans="2:13" ht="27.75" customHeight="1" x14ac:dyDescent="0.2">
      <c r="B43" s="1171"/>
      <c r="C43" s="1172"/>
      <c r="D43" s="104"/>
      <c r="E43" s="1177" t="s">
        <v>35</v>
      </c>
      <c r="F43" s="1177"/>
      <c r="G43" s="1177"/>
      <c r="H43" s="1178"/>
      <c r="I43" s="345">
        <v>2813</v>
      </c>
      <c r="J43" s="346">
        <v>2836</v>
      </c>
      <c r="K43" s="346">
        <v>3135</v>
      </c>
      <c r="L43" s="346">
        <v>3077</v>
      </c>
      <c r="M43" s="347">
        <v>2140</v>
      </c>
    </row>
    <row r="44" spans="2:13" ht="27.75" customHeight="1" x14ac:dyDescent="0.2">
      <c r="B44" s="1171"/>
      <c r="C44" s="1172"/>
      <c r="D44" s="104"/>
      <c r="E44" s="1177" t="s">
        <v>36</v>
      </c>
      <c r="F44" s="1177"/>
      <c r="G44" s="1177"/>
      <c r="H44" s="1178"/>
      <c r="I44" s="345" t="s">
        <v>522</v>
      </c>
      <c r="J44" s="346" t="s">
        <v>522</v>
      </c>
      <c r="K44" s="346" t="s">
        <v>522</v>
      </c>
      <c r="L44" s="346" t="s">
        <v>522</v>
      </c>
      <c r="M44" s="347" t="s">
        <v>522</v>
      </c>
    </row>
    <row r="45" spans="2:13" ht="27.75" customHeight="1" x14ac:dyDescent="0.2">
      <c r="B45" s="1171"/>
      <c r="C45" s="1172"/>
      <c r="D45" s="104"/>
      <c r="E45" s="1177" t="s">
        <v>37</v>
      </c>
      <c r="F45" s="1177"/>
      <c r="G45" s="1177"/>
      <c r="H45" s="1178"/>
      <c r="I45" s="345">
        <v>1594</v>
      </c>
      <c r="J45" s="346">
        <v>1606</v>
      </c>
      <c r="K45" s="346">
        <v>1665</v>
      </c>
      <c r="L45" s="346">
        <v>1690</v>
      </c>
      <c r="M45" s="347">
        <v>1703</v>
      </c>
    </row>
    <row r="46" spans="2:13" ht="27.75" customHeight="1" x14ac:dyDescent="0.2">
      <c r="B46" s="1171"/>
      <c r="C46" s="1172"/>
      <c r="D46" s="105"/>
      <c r="E46" s="1177" t="s">
        <v>38</v>
      </c>
      <c r="F46" s="1177"/>
      <c r="G46" s="1177"/>
      <c r="H46" s="1178"/>
      <c r="I46" s="345">
        <v>3</v>
      </c>
      <c r="J46" s="346">
        <v>3</v>
      </c>
      <c r="K46" s="346">
        <v>3</v>
      </c>
      <c r="L46" s="346">
        <v>3</v>
      </c>
      <c r="M46" s="347">
        <v>3</v>
      </c>
    </row>
    <row r="47" spans="2:13" ht="27.75" customHeight="1" x14ac:dyDescent="0.2">
      <c r="B47" s="1171"/>
      <c r="C47" s="1172"/>
      <c r="D47" s="106"/>
      <c r="E47" s="1179" t="s">
        <v>39</v>
      </c>
      <c r="F47" s="1180"/>
      <c r="G47" s="1180"/>
      <c r="H47" s="1181"/>
      <c r="I47" s="345" t="s">
        <v>522</v>
      </c>
      <c r="J47" s="346" t="s">
        <v>522</v>
      </c>
      <c r="K47" s="346" t="s">
        <v>522</v>
      </c>
      <c r="L47" s="346" t="s">
        <v>522</v>
      </c>
      <c r="M47" s="347" t="s">
        <v>522</v>
      </c>
    </row>
    <row r="48" spans="2:13" ht="27.75" customHeight="1" x14ac:dyDescent="0.2">
      <c r="B48" s="1171"/>
      <c r="C48" s="1172"/>
      <c r="D48" s="104"/>
      <c r="E48" s="1177" t="s">
        <v>40</v>
      </c>
      <c r="F48" s="1177"/>
      <c r="G48" s="1177"/>
      <c r="H48" s="1178"/>
      <c r="I48" s="345" t="s">
        <v>522</v>
      </c>
      <c r="J48" s="346" t="s">
        <v>522</v>
      </c>
      <c r="K48" s="346">
        <v>215</v>
      </c>
      <c r="L48" s="346" t="s">
        <v>522</v>
      </c>
      <c r="M48" s="347" t="s">
        <v>522</v>
      </c>
    </row>
    <row r="49" spans="2:13" ht="27.75" customHeight="1" x14ac:dyDescent="0.2">
      <c r="B49" s="1173"/>
      <c r="C49" s="1174"/>
      <c r="D49" s="104"/>
      <c r="E49" s="1177" t="s">
        <v>41</v>
      </c>
      <c r="F49" s="1177"/>
      <c r="G49" s="1177"/>
      <c r="H49" s="1178"/>
      <c r="I49" s="345" t="s">
        <v>522</v>
      </c>
      <c r="J49" s="346" t="s">
        <v>522</v>
      </c>
      <c r="K49" s="346" t="s">
        <v>522</v>
      </c>
      <c r="L49" s="346" t="s">
        <v>522</v>
      </c>
      <c r="M49" s="347" t="s">
        <v>522</v>
      </c>
    </row>
    <row r="50" spans="2:13" ht="27.75" customHeight="1" x14ac:dyDescent="0.2">
      <c r="B50" s="1182" t="s">
        <v>42</v>
      </c>
      <c r="C50" s="1183"/>
      <c r="D50" s="107"/>
      <c r="E50" s="1177" t="s">
        <v>43</v>
      </c>
      <c r="F50" s="1177"/>
      <c r="G50" s="1177"/>
      <c r="H50" s="1178"/>
      <c r="I50" s="345">
        <v>3694</v>
      </c>
      <c r="J50" s="346">
        <v>3469</v>
      </c>
      <c r="K50" s="346">
        <v>3525</v>
      </c>
      <c r="L50" s="346">
        <v>3930</v>
      </c>
      <c r="M50" s="347">
        <v>3408</v>
      </c>
    </row>
    <row r="51" spans="2:13" ht="27.75" customHeight="1" x14ac:dyDescent="0.2">
      <c r="B51" s="1171"/>
      <c r="C51" s="1172"/>
      <c r="D51" s="104"/>
      <c r="E51" s="1177" t="s">
        <v>44</v>
      </c>
      <c r="F51" s="1177"/>
      <c r="G51" s="1177"/>
      <c r="H51" s="1178"/>
      <c r="I51" s="345">
        <v>528</v>
      </c>
      <c r="J51" s="346">
        <v>453</v>
      </c>
      <c r="K51" s="346">
        <v>361</v>
      </c>
      <c r="L51" s="346">
        <v>250</v>
      </c>
      <c r="M51" s="347">
        <v>262</v>
      </c>
    </row>
    <row r="52" spans="2:13" ht="27.75" customHeight="1" x14ac:dyDescent="0.2">
      <c r="B52" s="1173"/>
      <c r="C52" s="1174"/>
      <c r="D52" s="104"/>
      <c r="E52" s="1177" t="s">
        <v>45</v>
      </c>
      <c r="F52" s="1177"/>
      <c r="G52" s="1177"/>
      <c r="H52" s="1178"/>
      <c r="I52" s="345">
        <v>8198</v>
      </c>
      <c r="J52" s="346">
        <v>8534</v>
      </c>
      <c r="K52" s="346">
        <v>8712</v>
      </c>
      <c r="L52" s="346">
        <v>8887</v>
      </c>
      <c r="M52" s="347">
        <v>8962</v>
      </c>
    </row>
    <row r="53" spans="2:13" ht="27.75" customHeight="1" thickBot="1" x14ac:dyDescent="0.25">
      <c r="B53" s="1184" t="s">
        <v>46</v>
      </c>
      <c r="C53" s="1185"/>
      <c r="D53" s="108"/>
      <c r="E53" s="1186" t="s">
        <v>47</v>
      </c>
      <c r="F53" s="1186"/>
      <c r="G53" s="1186"/>
      <c r="H53" s="1187"/>
      <c r="I53" s="348">
        <v>1954</v>
      </c>
      <c r="J53" s="349">
        <v>2640</v>
      </c>
      <c r="K53" s="349">
        <v>3696</v>
      </c>
      <c r="L53" s="349">
        <v>3202</v>
      </c>
      <c r="M53" s="350">
        <v>2662</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2LHh0plQRY65lO8CUPld4HAb8XKq59zrOT6RYNWvw9tCUESM4yHo6bDlg+/dgiDfE9YYI7e3N2k5+5cSNq2KNA==" saltValue="6iu4b1EGZSRH9tBrMaHC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E1" zoomScale="70" zoomScaleNormal="70" zoomScaleSheetLayoutView="100" workbookViewId="0">
      <selection activeCell="J44" sqref="J4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566</v>
      </c>
      <c r="G54" s="117" t="s">
        <v>567</v>
      </c>
      <c r="H54" s="118" t="s">
        <v>568</v>
      </c>
    </row>
    <row r="55" spans="2:8" ht="52.5" customHeight="1" x14ac:dyDescent="0.2">
      <c r="B55" s="119"/>
      <c r="C55" s="1196" t="s">
        <v>50</v>
      </c>
      <c r="D55" s="1196"/>
      <c r="E55" s="1197"/>
      <c r="F55" s="120">
        <v>1490</v>
      </c>
      <c r="G55" s="120">
        <v>1628</v>
      </c>
      <c r="H55" s="121">
        <v>814</v>
      </c>
    </row>
    <row r="56" spans="2:8" ht="52.5" customHeight="1" x14ac:dyDescent="0.2">
      <c r="B56" s="122"/>
      <c r="C56" s="1198" t="s">
        <v>51</v>
      </c>
      <c r="D56" s="1198"/>
      <c r="E56" s="1199"/>
      <c r="F56" s="123">
        <v>160</v>
      </c>
      <c r="G56" s="123">
        <v>227</v>
      </c>
      <c r="H56" s="124">
        <v>228</v>
      </c>
    </row>
    <row r="57" spans="2:8" ht="53.25" customHeight="1" x14ac:dyDescent="0.2">
      <c r="B57" s="122"/>
      <c r="C57" s="1200" t="s">
        <v>52</v>
      </c>
      <c r="D57" s="1200"/>
      <c r="E57" s="1201"/>
      <c r="F57" s="125">
        <v>1407</v>
      </c>
      <c r="G57" s="125">
        <v>1585</v>
      </c>
      <c r="H57" s="126">
        <v>1831</v>
      </c>
    </row>
    <row r="58" spans="2:8" ht="45.75" customHeight="1" x14ac:dyDescent="0.2">
      <c r="B58" s="127"/>
      <c r="C58" s="1188" t="s">
        <v>594</v>
      </c>
      <c r="D58" s="1189"/>
      <c r="E58" s="1190"/>
      <c r="F58" s="128">
        <v>159</v>
      </c>
      <c r="G58" s="128">
        <v>384</v>
      </c>
      <c r="H58" s="129">
        <v>587</v>
      </c>
    </row>
    <row r="59" spans="2:8" ht="45.75" customHeight="1" x14ac:dyDescent="0.2">
      <c r="B59" s="127"/>
      <c r="C59" s="1188" t="s">
        <v>595</v>
      </c>
      <c r="D59" s="1189"/>
      <c r="E59" s="1190"/>
      <c r="F59" s="128">
        <v>548</v>
      </c>
      <c r="G59" s="128">
        <v>549</v>
      </c>
      <c r="H59" s="129">
        <v>550</v>
      </c>
    </row>
    <row r="60" spans="2:8" ht="45.75" customHeight="1" x14ac:dyDescent="0.2">
      <c r="B60" s="127"/>
      <c r="C60" s="1188" t="s">
        <v>596</v>
      </c>
      <c r="D60" s="1189"/>
      <c r="E60" s="1190"/>
      <c r="F60" s="128">
        <v>291</v>
      </c>
      <c r="G60" s="128">
        <v>272</v>
      </c>
      <c r="H60" s="129">
        <v>269</v>
      </c>
    </row>
    <row r="61" spans="2:8" ht="45.75" customHeight="1" x14ac:dyDescent="0.2">
      <c r="B61" s="127"/>
      <c r="C61" s="1188" t="s">
        <v>597</v>
      </c>
      <c r="D61" s="1189"/>
      <c r="E61" s="1190"/>
      <c r="F61" s="128">
        <v>157</v>
      </c>
      <c r="G61" s="128">
        <v>147</v>
      </c>
      <c r="H61" s="129">
        <v>137</v>
      </c>
    </row>
    <row r="62" spans="2:8" ht="45.75" customHeight="1" thickBot="1" x14ac:dyDescent="0.25">
      <c r="B62" s="130"/>
      <c r="C62" s="1191" t="s">
        <v>598</v>
      </c>
      <c r="D62" s="1192"/>
      <c r="E62" s="1193"/>
      <c r="F62" s="131">
        <v>74</v>
      </c>
      <c r="G62" s="131">
        <v>74</v>
      </c>
      <c r="H62" s="132">
        <v>74</v>
      </c>
    </row>
    <row r="63" spans="2:8" ht="52.5" customHeight="1" thickBot="1" x14ac:dyDescent="0.25">
      <c r="B63" s="133"/>
      <c r="C63" s="1194" t="s">
        <v>53</v>
      </c>
      <c r="D63" s="1194"/>
      <c r="E63" s="1195"/>
      <c r="F63" s="134">
        <v>3057</v>
      </c>
      <c r="G63" s="134">
        <v>3441</v>
      </c>
      <c r="H63" s="135">
        <v>2873</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1e5jKGZKaiDFDmYUCkJGKbSScnmV3N9Ke6bZnO9U/y4mVA5sZN0e/8UFaAogyExA9wCBK1bZeo4D6XTkhb2RiQ==" saltValue="7BR2FZFTT4yOyPR2snsn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561</v>
      </c>
      <c r="G2" s="149"/>
      <c r="H2" s="150"/>
    </row>
    <row r="3" spans="1:8" x14ac:dyDescent="0.2">
      <c r="A3" s="146" t="s">
        <v>554</v>
      </c>
      <c r="B3" s="151"/>
      <c r="C3" s="152"/>
      <c r="D3" s="153">
        <v>109913</v>
      </c>
      <c r="E3" s="154"/>
      <c r="F3" s="155">
        <v>85173</v>
      </c>
      <c r="G3" s="156"/>
      <c r="H3" s="157"/>
    </row>
    <row r="4" spans="1:8" x14ac:dyDescent="0.2">
      <c r="A4" s="158"/>
      <c r="B4" s="159"/>
      <c r="C4" s="160"/>
      <c r="D4" s="161">
        <v>27845</v>
      </c>
      <c r="E4" s="162"/>
      <c r="F4" s="163">
        <v>43913</v>
      </c>
      <c r="G4" s="164"/>
      <c r="H4" s="165"/>
    </row>
    <row r="5" spans="1:8" x14ac:dyDescent="0.2">
      <c r="A5" s="146" t="s">
        <v>556</v>
      </c>
      <c r="B5" s="151"/>
      <c r="C5" s="152"/>
      <c r="D5" s="153">
        <v>144301</v>
      </c>
      <c r="E5" s="154"/>
      <c r="F5" s="155">
        <v>94081</v>
      </c>
      <c r="G5" s="156"/>
      <c r="H5" s="157"/>
    </row>
    <row r="6" spans="1:8" x14ac:dyDescent="0.2">
      <c r="A6" s="158"/>
      <c r="B6" s="159"/>
      <c r="C6" s="160"/>
      <c r="D6" s="161">
        <v>33751</v>
      </c>
      <c r="E6" s="162"/>
      <c r="F6" s="163">
        <v>48949</v>
      </c>
      <c r="G6" s="164"/>
      <c r="H6" s="165"/>
    </row>
    <row r="7" spans="1:8" x14ac:dyDescent="0.2">
      <c r="A7" s="146" t="s">
        <v>557</v>
      </c>
      <c r="B7" s="151"/>
      <c r="C7" s="152"/>
      <c r="D7" s="153">
        <v>125566</v>
      </c>
      <c r="E7" s="154"/>
      <c r="F7" s="155">
        <v>92632</v>
      </c>
      <c r="G7" s="156"/>
      <c r="H7" s="157"/>
    </row>
    <row r="8" spans="1:8" x14ac:dyDescent="0.2">
      <c r="A8" s="158"/>
      <c r="B8" s="159"/>
      <c r="C8" s="160"/>
      <c r="D8" s="161">
        <v>23558</v>
      </c>
      <c r="E8" s="162"/>
      <c r="F8" s="163">
        <v>47978</v>
      </c>
      <c r="G8" s="164"/>
      <c r="H8" s="165"/>
    </row>
    <row r="9" spans="1:8" x14ac:dyDescent="0.2">
      <c r="A9" s="146" t="s">
        <v>558</v>
      </c>
      <c r="B9" s="151"/>
      <c r="C9" s="152"/>
      <c r="D9" s="153">
        <v>93259</v>
      </c>
      <c r="E9" s="154"/>
      <c r="F9" s="155">
        <v>96469</v>
      </c>
      <c r="G9" s="156"/>
      <c r="H9" s="157"/>
    </row>
    <row r="10" spans="1:8" x14ac:dyDescent="0.2">
      <c r="A10" s="158"/>
      <c r="B10" s="159"/>
      <c r="C10" s="160"/>
      <c r="D10" s="161">
        <v>35260</v>
      </c>
      <c r="E10" s="162"/>
      <c r="F10" s="163">
        <v>49775</v>
      </c>
      <c r="G10" s="164"/>
      <c r="H10" s="165"/>
    </row>
    <row r="11" spans="1:8" x14ac:dyDescent="0.2">
      <c r="A11" s="146" t="s">
        <v>559</v>
      </c>
      <c r="B11" s="151"/>
      <c r="C11" s="152"/>
      <c r="D11" s="153">
        <v>88431</v>
      </c>
      <c r="E11" s="154"/>
      <c r="F11" s="155">
        <v>85743</v>
      </c>
      <c r="G11" s="156"/>
      <c r="H11" s="157"/>
    </row>
    <row r="12" spans="1:8" x14ac:dyDescent="0.2">
      <c r="A12" s="158"/>
      <c r="B12" s="159"/>
      <c r="C12" s="166"/>
      <c r="D12" s="161">
        <v>40260</v>
      </c>
      <c r="E12" s="162"/>
      <c r="F12" s="163">
        <v>45231</v>
      </c>
      <c r="G12" s="164"/>
      <c r="H12" s="165"/>
    </row>
    <row r="13" spans="1:8" x14ac:dyDescent="0.2">
      <c r="A13" s="146"/>
      <c r="B13" s="151"/>
      <c r="C13" s="152"/>
      <c r="D13" s="153">
        <v>112294</v>
      </c>
      <c r="E13" s="154"/>
      <c r="F13" s="155">
        <v>90820</v>
      </c>
      <c r="G13" s="167"/>
      <c r="H13" s="157"/>
    </row>
    <row r="14" spans="1:8" x14ac:dyDescent="0.2">
      <c r="A14" s="158"/>
      <c r="B14" s="159"/>
      <c r="C14" s="160"/>
      <c r="D14" s="161">
        <v>32135</v>
      </c>
      <c r="E14" s="162"/>
      <c r="F14" s="163">
        <v>47169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4.5</v>
      </c>
      <c r="C19" s="168">
        <f>ROUND(VALUE(SUBSTITUTE(実質収支比率等に係る経年分析!G$48,"▲","-")),2)</f>
        <v>4.58</v>
      </c>
      <c r="D19" s="168">
        <f>ROUND(VALUE(SUBSTITUTE(実質収支比率等に係る経年分析!H$48,"▲","-")),2)</f>
        <v>3.99</v>
      </c>
      <c r="E19" s="168">
        <f>ROUND(VALUE(SUBSTITUTE(実質収支比率等に係る経年分析!I$48,"▲","-")),2)</f>
        <v>7.71</v>
      </c>
      <c r="F19" s="168">
        <f>ROUND(VALUE(SUBSTITUTE(実質収支比率等に係る経年分析!J$48,"▲","-")),2)</f>
        <v>9.25</v>
      </c>
    </row>
    <row r="20" spans="1:11" x14ac:dyDescent="0.2">
      <c r="A20" s="168" t="s">
        <v>57</v>
      </c>
      <c r="B20" s="168">
        <f>ROUND(VALUE(SUBSTITUTE(実質収支比率等に係る経年分析!F$47,"▲","-")),2)</f>
        <v>24.52</v>
      </c>
      <c r="C20" s="168">
        <f>ROUND(VALUE(SUBSTITUTE(実質収支比率等に係る経年分析!G$47,"▲","-")),2)</f>
        <v>22.56</v>
      </c>
      <c r="D20" s="168">
        <f>ROUND(VALUE(SUBSTITUTE(実質収支比率等に係る経年分析!H$47,"▲","-")),2)</f>
        <v>22.3</v>
      </c>
      <c r="E20" s="168">
        <f>ROUND(VALUE(SUBSTITUTE(実質収支比率等に係る経年分析!I$47,"▲","-")),2)</f>
        <v>23.25</v>
      </c>
      <c r="F20" s="168">
        <f>ROUND(VALUE(SUBSTITUTE(実質収支比率等に係る経年分析!J$47,"▲","-")),2)</f>
        <v>11.92</v>
      </c>
    </row>
    <row r="21" spans="1:11" x14ac:dyDescent="0.2">
      <c r="A21" s="168" t="s">
        <v>58</v>
      </c>
      <c r="B21" s="168">
        <f>IF(ISNUMBER(VALUE(SUBSTITUTE(実質収支比率等に係る経年分析!F$49,"▲","-"))),ROUND(VALUE(SUBSTITUTE(実質収支比率等に係る経年分析!F$49,"▲","-")),2),NA())</f>
        <v>-0.96</v>
      </c>
      <c r="C21" s="168">
        <f>IF(ISNUMBER(VALUE(SUBSTITUTE(実質収支比率等に係る経年分析!G$49,"▲","-"))),ROUND(VALUE(SUBSTITUTE(実質収支比率等に係る経年分析!G$49,"▲","-")),2),NA())</f>
        <v>-2.46</v>
      </c>
      <c r="D21" s="168">
        <f>IF(ISNUMBER(VALUE(SUBSTITUTE(実質収支比率等に係る経年分析!H$49,"▲","-"))),ROUND(VALUE(SUBSTITUTE(実質収支比率等に係る経年分析!H$49,"▲","-")),2),NA())</f>
        <v>-0.06</v>
      </c>
      <c r="E21" s="168">
        <f>IF(ISNUMBER(VALUE(SUBSTITUTE(実質収支比率等に係る経年分析!I$49,"▲","-"))),ROUND(VALUE(SUBSTITUTE(実質収支比率等に係る経年分析!I$49,"▲","-")),2),NA())</f>
        <v>5.87</v>
      </c>
      <c r="F21" s="168">
        <f>IF(ISNUMBER(VALUE(SUBSTITUTE(実質収支比率等に係る経年分析!J$49,"▲","-"))),ROUND(VALUE(SUBSTITUTE(実質収支比率等に係る経年分析!J$49,"▲","-")),2),NA())</f>
        <v>-10.58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公共下水道事業特別会計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2">
      <c r="A31" s="169" t="str">
        <f>IF(連結実質赤字比率に係る赤字・黒字の構成分析!C$39="",NA(),連結実質赤字比率に係る赤字・黒字の構成分析!C$39)</f>
        <v>市木診療所特別会計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2">
      <c r="A32" s="169" t="str">
        <f>IF(連結実質赤字比率に係る赤字・黒字の構成分析!C$38="",NA(),連結実質赤字比率に係る赤字・黒字の構成分析!C$38)</f>
        <v>国民健康保険特別会計（事業勘定）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1.68</v>
      </c>
    </row>
    <row r="33" spans="1:16" x14ac:dyDescent="0.2">
      <c r="A33" s="169" t="str">
        <f>IF(連結実質赤字比率に係る赤字・黒字の構成分析!C$37="",NA(),連結実質赤字比率に係る赤字・黒字の構成分析!C$37)</f>
        <v>介護保険特別会計（事業勘定）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2.14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1.18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0.56000000000000005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2.0299999999999998</v>
      </c>
    </row>
    <row r="34" spans="1:16" x14ac:dyDescent="0.2">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7.26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7.18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7.23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6.55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8.3800000000000008</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4.4800000000000004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4.54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3.95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7.62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9.19</v>
      </c>
    </row>
    <row r="36" spans="1:16" x14ac:dyDescent="0.2">
      <c r="A36" s="169" t="str">
        <f>IF(連結実質赤字比率に係る赤字・黒字の構成分析!C$34="",NA(),連結実質赤字比率に係る赤字・黒字の構成分析!C$34)</f>
        <v>病院事業会計</v>
      </c>
      <c r="B36" s="169">
        <f>IF(ROUND(VALUE(SUBSTITUTE(連結実質赤字比率に係る赤字・黒字の構成分析!F$34,"▲", "-")), 2) &lt; 0, ABS(ROUND(VALUE(SUBSTITUTE(連結実質赤字比率に係る赤字・黒字の構成分析!F$34,"▲", "-")), 2)), NA())</f>
        <v>10.050000000000001</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11.96</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15.64</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15.16</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4.1900000000000004</v>
      </c>
      <c r="K36" s="169" t="e">
        <f>IF(ROUND(VALUE(SUBSTITUTE(連結実質赤字比率に係る赤字・黒字の構成分析!J$34,"▲", "-")), 2) &gt;= 0, ABS(ROUND(VALUE(SUBSTITUTE(連結実質赤字比率に係る赤字・黒字の構成分析!J$34,"▲", "-")), 2)), NA())</f>
        <v>#N/A</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877</v>
      </c>
      <c r="E42" s="170"/>
      <c r="F42" s="170"/>
      <c r="G42" s="170">
        <f>'実質公債費比率（分子）の構造'!L$52</f>
        <v>839</v>
      </c>
      <c r="H42" s="170"/>
      <c r="I42" s="170"/>
      <c r="J42" s="170">
        <f>'実質公債費比率（分子）の構造'!M$52</f>
        <v>823</v>
      </c>
      <c r="K42" s="170"/>
      <c r="L42" s="170"/>
      <c r="M42" s="170">
        <f>'実質公債費比率（分子）の構造'!N$52</f>
        <v>786</v>
      </c>
      <c r="N42" s="170"/>
      <c r="O42" s="170"/>
      <c r="P42" s="170">
        <f>'実質公債費比率（分子）の構造'!O$52</f>
        <v>820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289</v>
      </c>
      <c r="C46" s="170"/>
      <c r="D46" s="170"/>
      <c r="E46" s="170">
        <f>'実質公債費比率（分子）の構造'!L$48</f>
        <v>296</v>
      </c>
      <c r="F46" s="170"/>
      <c r="G46" s="170"/>
      <c r="H46" s="170">
        <f>'実質公債費比率（分子）の構造'!M$48</f>
        <v>277</v>
      </c>
      <c r="I46" s="170"/>
      <c r="J46" s="170"/>
      <c r="K46" s="170">
        <f>'実質公債費比率（分子）の構造'!N$48</f>
        <v>332</v>
      </c>
      <c r="L46" s="170"/>
      <c r="M46" s="170"/>
      <c r="N46" s="170">
        <f>'実質公債費比率（分子）の構造'!O$48</f>
        <v>376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925</v>
      </c>
      <c r="C49" s="170"/>
      <c r="D49" s="170"/>
      <c r="E49" s="170">
        <f>'実質公債費比率（分子）の構造'!L$45</f>
        <v>904</v>
      </c>
      <c r="F49" s="170"/>
      <c r="G49" s="170"/>
      <c r="H49" s="170">
        <f>'実質公債費比率（分子）の構造'!M$45</f>
        <v>917</v>
      </c>
      <c r="I49" s="170"/>
      <c r="J49" s="170"/>
      <c r="K49" s="170">
        <f>'実質公債費比率（分子）の構造'!N$45</f>
        <v>893</v>
      </c>
      <c r="L49" s="170"/>
      <c r="M49" s="170"/>
      <c r="N49" s="170">
        <f>'実質公債費比率（分子）の構造'!O$45</f>
        <v>909</v>
      </c>
      <c r="O49" s="170"/>
      <c r="P49" s="170"/>
    </row>
    <row r="50" spans="1:16" x14ac:dyDescent="0.2">
      <c r="A50" s="170" t="s">
        <v>73</v>
      </c>
      <c r="B50" s="170" t="e">
        <f>NA()</f>
        <v>#N/A</v>
      </c>
      <c r="C50" s="170">
        <f>IF(ISNUMBER('実質公債費比率（分子）の構造'!K$53),'実質公債費比率（分子）の構造'!K$53,NA())</f>
        <v>337</v>
      </c>
      <c r="D50" s="170" t="e">
        <f>NA()</f>
        <v>#N/A</v>
      </c>
      <c r="E50" s="170" t="e">
        <f>NA()</f>
        <v>#N/A</v>
      </c>
      <c r="F50" s="170">
        <f>IF(ISNUMBER('実質公債費比率（分子）の構造'!L$53),'実質公債費比率（分子）の構造'!L$53,NA())</f>
        <v>361</v>
      </c>
      <c r="G50" s="170" t="e">
        <f>NA()</f>
        <v>#N/A</v>
      </c>
      <c r="H50" s="170" t="e">
        <f>NA()</f>
        <v>#N/A</v>
      </c>
      <c r="I50" s="170">
        <f>IF(ISNUMBER('実質公債費比率（分子）の構造'!M$53),'実質公債費比率（分子）の構造'!M$53,NA())</f>
        <v>371</v>
      </c>
      <c r="J50" s="170" t="e">
        <f>NA()</f>
        <v>#N/A</v>
      </c>
      <c r="K50" s="170" t="e">
        <f>NA()</f>
        <v>#N/A</v>
      </c>
      <c r="L50" s="170">
        <f>IF(ISNUMBER('実質公債費比率（分子）の構造'!N$53),'実質公債費比率（分子）の構造'!N$53,NA())</f>
        <v>439</v>
      </c>
      <c r="M50" s="170" t="e">
        <f>NA()</f>
        <v>#N/A</v>
      </c>
      <c r="N50" s="170" t="e">
        <f>NA()</f>
        <v>#N/A</v>
      </c>
      <c r="O50" s="170">
        <f>IF(ISNUMBER('実質公債費比率（分子）の構造'!O$53),'実質公債費比率（分子）の構造'!O$53,NA())</f>
        <v>465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8198</v>
      </c>
      <c r="E56" s="169"/>
      <c r="F56" s="169"/>
      <c r="G56" s="169">
        <f>'将来負担比率（分子）の構造'!J$52</f>
        <v>8534</v>
      </c>
      <c r="H56" s="169"/>
      <c r="I56" s="169"/>
      <c r="J56" s="169">
        <f>'将来負担比率（分子）の構造'!K$52</f>
        <v>8712</v>
      </c>
      <c r="K56" s="169"/>
      <c r="L56" s="169"/>
      <c r="M56" s="169">
        <f>'将来負担比率（分子）の構造'!L$52</f>
        <v>8887</v>
      </c>
      <c r="N56" s="169"/>
      <c r="O56" s="169"/>
      <c r="P56" s="169">
        <f>'将来負担比率（分子）の構造'!M$52</f>
        <v>8962</v>
      </c>
    </row>
    <row r="57" spans="1:16" x14ac:dyDescent="0.2">
      <c r="A57" s="169" t="s">
        <v>44</v>
      </c>
      <c r="B57" s="169"/>
      <c r="C57" s="169"/>
      <c r="D57" s="169">
        <f>'将来負担比率（分子）の構造'!I$51</f>
        <v>528</v>
      </c>
      <c r="E57" s="169"/>
      <c r="F57" s="169"/>
      <c r="G57" s="169">
        <f>'将来負担比率（分子）の構造'!J$51</f>
        <v>453</v>
      </c>
      <c r="H57" s="169"/>
      <c r="I57" s="169"/>
      <c r="J57" s="169">
        <f>'将来負担比率（分子）の構造'!K$51</f>
        <v>361</v>
      </c>
      <c r="K57" s="169"/>
      <c r="L57" s="169"/>
      <c r="M57" s="169">
        <f>'将来負担比率（分子）の構造'!L$51</f>
        <v>250</v>
      </c>
      <c r="N57" s="169"/>
      <c r="O57" s="169"/>
      <c r="P57" s="169">
        <f>'将来負担比率（分子）の構造'!M$51</f>
        <v>262</v>
      </c>
    </row>
    <row r="58" spans="1:16" x14ac:dyDescent="0.2">
      <c r="A58" s="169" t="s">
        <v>43</v>
      </c>
      <c r="B58" s="169"/>
      <c r="C58" s="169"/>
      <c r="D58" s="169">
        <f>'将来負担比率（分子）の構造'!I$50</f>
        <v>3694</v>
      </c>
      <c r="E58" s="169"/>
      <c r="F58" s="169"/>
      <c r="G58" s="169">
        <f>'将来負担比率（分子）の構造'!J$50</f>
        <v>3469</v>
      </c>
      <c r="H58" s="169"/>
      <c r="I58" s="169"/>
      <c r="J58" s="169">
        <f>'将来負担比率（分子）の構造'!K$50</f>
        <v>3525</v>
      </c>
      <c r="K58" s="169"/>
      <c r="L58" s="169"/>
      <c r="M58" s="169">
        <f>'将来負担比率（分子）の構造'!L$50</f>
        <v>3930</v>
      </c>
      <c r="N58" s="169"/>
      <c r="O58" s="169"/>
      <c r="P58" s="169">
        <f>'将来負担比率（分子）の構造'!M$50</f>
        <v>3408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f>'将来負担比率（分子）の構造'!K$48</f>
        <v>215</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3</v>
      </c>
      <c r="C61" s="169"/>
      <c r="D61" s="169"/>
      <c r="E61" s="169">
        <f>'将来負担比率（分子）の構造'!J$46</f>
        <v>3</v>
      </c>
      <c r="F61" s="169"/>
      <c r="G61" s="169"/>
      <c r="H61" s="169">
        <f>'将来負担比率（分子）の構造'!K$46</f>
        <v>3</v>
      </c>
      <c r="I61" s="169"/>
      <c r="J61" s="169"/>
      <c r="K61" s="169">
        <f>'将来負担比率（分子）の構造'!L$46</f>
        <v>3</v>
      </c>
      <c r="L61" s="169"/>
      <c r="M61" s="169"/>
      <c r="N61" s="169">
        <f>'将来負担比率（分子）の構造'!M$46</f>
        <v>3</v>
      </c>
      <c r="O61" s="169"/>
      <c r="P61" s="169"/>
    </row>
    <row r="62" spans="1:16" x14ac:dyDescent="0.2">
      <c r="A62" s="169" t="s">
        <v>37</v>
      </c>
      <c r="B62" s="169">
        <f>'将来負担比率（分子）の構造'!I$45</f>
        <v>1594</v>
      </c>
      <c r="C62" s="169"/>
      <c r="D62" s="169"/>
      <c r="E62" s="169">
        <f>'将来負担比率（分子）の構造'!J$45</f>
        <v>1606</v>
      </c>
      <c r="F62" s="169"/>
      <c r="G62" s="169"/>
      <c r="H62" s="169">
        <f>'将来負担比率（分子）の構造'!K$45</f>
        <v>1665</v>
      </c>
      <c r="I62" s="169"/>
      <c r="J62" s="169"/>
      <c r="K62" s="169">
        <f>'将来負担比率（分子）の構造'!L$45</f>
        <v>1690</v>
      </c>
      <c r="L62" s="169"/>
      <c r="M62" s="169"/>
      <c r="N62" s="169">
        <f>'将来負担比率（分子）の構造'!M$45</f>
        <v>1703</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2813</v>
      </c>
      <c r="C64" s="169"/>
      <c r="D64" s="169"/>
      <c r="E64" s="169">
        <f>'将来負担比率（分子）の構造'!J$43</f>
        <v>2836</v>
      </c>
      <c r="F64" s="169"/>
      <c r="G64" s="169"/>
      <c r="H64" s="169">
        <f>'将来負担比率（分子）の構造'!K$43</f>
        <v>3135</v>
      </c>
      <c r="I64" s="169"/>
      <c r="J64" s="169"/>
      <c r="K64" s="169">
        <f>'将来負担比率（分子）の構造'!L$43</f>
        <v>3077</v>
      </c>
      <c r="L64" s="169"/>
      <c r="M64" s="169"/>
      <c r="N64" s="169">
        <f>'将来負担比率（分子）の構造'!M$43</f>
        <v>2140</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f>'将来負担比率（分子）の構造'!M$42</f>
        <v>15</v>
      </c>
      <c r="O65" s="169"/>
      <c r="P65" s="169"/>
    </row>
    <row r="66" spans="1:16" x14ac:dyDescent="0.2">
      <c r="A66" s="169" t="s">
        <v>33</v>
      </c>
      <c r="B66" s="169">
        <f>'将来負担比率（分子）の構造'!I$41</f>
        <v>9964</v>
      </c>
      <c r="C66" s="169"/>
      <c r="D66" s="169"/>
      <c r="E66" s="169">
        <f>'将来負担比率（分子）の構造'!J$41</f>
        <v>10650</v>
      </c>
      <c r="F66" s="169"/>
      <c r="G66" s="169"/>
      <c r="H66" s="169">
        <f>'将来負担比率（分子）の構造'!K$41</f>
        <v>11278</v>
      </c>
      <c r="I66" s="169"/>
      <c r="J66" s="169"/>
      <c r="K66" s="169">
        <f>'将来負担比率（分子）の構造'!L$41</f>
        <v>11500</v>
      </c>
      <c r="L66" s="169"/>
      <c r="M66" s="169"/>
      <c r="N66" s="169">
        <f>'将来負担比率（分子）の構造'!M$41</f>
        <v>11432</v>
      </c>
      <c r="O66" s="169"/>
      <c r="P66" s="169"/>
    </row>
    <row r="67" spans="1:16" x14ac:dyDescent="0.2">
      <c r="A67" s="169" t="s">
        <v>77</v>
      </c>
      <c r="B67" s="169" t="e">
        <f>NA()</f>
        <v>#N/A</v>
      </c>
      <c r="C67" s="169">
        <f>IF(ISNUMBER('将来負担比率（分子）の構造'!I$53), IF('将来負担比率（分子）の構造'!I$53 &lt; 0, 0, '将来負担比率（分子）の構造'!I$53), NA())</f>
        <v>1954</v>
      </c>
      <c r="D67" s="169" t="e">
        <f>NA()</f>
        <v>#N/A</v>
      </c>
      <c r="E67" s="169" t="e">
        <f>NA()</f>
        <v>#N/A</v>
      </c>
      <c r="F67" s="169">
        <f>IF(ISNUMBER('将来負担比率（分子）の構造'!J$53), IF('将来負担比率（分子）の構造'!J$53 &lt; 0, 0, '将来負担比率（分子）の構造'!J$53), NA())</f>
        <v>2640</v>
      </c>
      <c r="G67" s="169" t="e">
        <f>NA()</f>
        <v>#N/A</v>
      </c>
      <c r="H67" s="169" t="e">
        <f>NA()</f>
        <v>#N/A</v>
      </c>
      <c r="I67" s="169">
        <f>IF(ISNUMBER('将来負担比率（分子）の構造'!K$53), IF('将来負担比率（分子）の構造'!K$53 &lt; 0, 0, '将来負担比率（分子）の構造'!K$53), NA())</f>
        <v>3696</v>
      </c>
      <c r="J67" s="169" t="e">
        <f>NA()</f>
        <v>#N/A</v>
      </c>
      <c r="K67" s="169" t="e">
        <f>NA()</f>
        <v>#N/A</v>
      </c>
      <c r="L67" s="169">
        <f>IF(ISNUMBER('将来負担比率（分子）の構造'!L$53), IF('将来負担比率（分子）の構造'!L$53 &lt; 0, 0, '将来負担比率（分子）の構造'!L$53), NA())</f>
        <v>3202</v>
      </c>
      <c r="M67" s="169" t="e">
        <f>NA()</f>
        <v>#N/A</v>
      </c>
      <c r="N67" s="169" t="e">
        <f>NA()</f>
        <v>#N/A</v>
      </c>
      <c r="O67" s="169">
        <f>IF(ISNUMBER('将来負担比率（分子）の構造'!M$53), IF('将来負担比率（分子）の構造'!M$53 &lt; 0, 0, '将来負担比率（分子）の構造'!M$53), NA())</f>
        <v>2662</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1490</v>
      </c>
      <c r="C72" s="173">
        <f>基金残高に係る経年分析!G55</f>
        <v>1628</v>
      </c>
      <c r="D72" s="173">
        <f>基金残高に係る経年分析!H55</f>
        <v>814</v>
      </c>
    </row>
    <row r="73" spans="1:16" x14ac:dyDescent="0.2">
      <c r="A73" s="172" t="s">
        <v>80</v>
      </c>
      <c r="B73" s="173">
        <f>基金残高に係る経年分析!F56</f>
        <v>160</v>
      </c>
      <c r="C73" s="173">
        <f>基金残高に係る経年分析!G56</f>
        <v>227</v>
      </c>
      <c r="D73" s="173">
        <f>基金残高に係る経年分析!H56</f>
        <v>228</v>
      </c>
    </row>
    <row r="74" spans="1:16" x14ac:dyDescent="0.2">
      <c r="A74" s="172" t="s">
        <v>81</v>
      </c>
      <c r="B74" s="173">
        <f>基金残高に係る経年分析!F57</f>
        <v>1407</v>
      </c>
      <c r="C74" s="173">
        <f>基金残高に係る経年分析!G57</f>
        <v>1585</v>
      </c>
      <c r="D74" s="173">
        <f>基金残高に係る経年分析!H57</f>
        <v>1831</v>
      </c>
    </row>
  </sheetData>
  <sheetProtection algorithmName="SHA-512" hashValue="LOm2JikBCPBbsBI05+LwRW+WqGrvg6iH5PHPV94UonGgPwkvTfvslX9EPMgnY1ST8xMtVYt4DbVxO6Vl9CRJDw==" saltValue="oM8ZtT/z4Q9L4oVMAo64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221</v>
      </c>
      <c r="DI1" s="590"/>
      <c r="DJ1" s="590"/>
      <c r="DK1" s="590"/>
      <c r="DL1" s="590"/>
      <c r="DM1" s="590"/>
      <c r="DN1" s="591"/>
      <c r="DO1" s="208"/>
      <c r="DP1" s="589" t="s">
        <v>222</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226</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227</v>
      </c>
      <c r="S4" s="593"/>
      <c r="T4" s="593"/>
      <c r="U4" s="593"/>
      <c r="V4" s="593"/>
      <c r="W4" s="593"/>
      <c r="X4" s="593"/>
      <c r="Y4" s="594"/>
      <c r="Z4" s="592" t="s">
        <v>228</v>
      </c>
      <c r="AA4" s="593"/>
      <c r="AB4" s="593"/>
      <c r="AC4" s="594"/>
      <c r="AD4" s="592" t="s">
        <v>229</v>
      </c>
      <c r="AE4" s="593"/>
      <c r="AF4" s="593"/>
      <c r="AG4" s="593"/>
      <c r="AH4" s="593"/>
      <c r="AI4" s="593"/>
      <c r="AJ4" s="593"/>
      <c r="AK4" s="594"/>
      <c r="AL4" s="592" t="s">
        <v>228</v>
      </c>
      <c r="AM4" s="593"/>
      <c r="AN4" s="593"/>
      <c r="AO4" s="594"/>
      <c r="AP4" s="595" t="s">
        <v>230</v>
      </c>
      <c r="AQ4" s="595"/>
      <c r="AR4" s="595"/>
      <c r="AS4" s="595"/>
      <c r="AT4" s="595"/>
      <c r="AU4" s="595"/>
      <c r="AV4" s="595"/>
      <c r="AW4" s="595"/>
      <c r="AX4" s="595"/>
      <c r="AY4" s="595"/>
      <c r="AZ4" s="595"/>
      <c r="BA4" s="595"/>
      <c r="BB4" s="595"/>
      <c r="BC4" s="595"/>
      <c r="BD4" s="595"/>
      <c r="BE4" s="595"/>
      <c r="BF4" s="595"/>
      <c r="BG4" s="595" t="s">
        <v>231</v>
      </c>
      <c r="BH4" s="595"/>
      <c r="BI4" s="595"/>
      <c r="BJ4" s="595"/>
      <c r="BK4" s="595"/>
      <c r="BL4" s="595"/>
      <c r="BM4" s="595"/>
      <c r="BN4" s="595"/>
      <c r="BO4" s="595" t="s">
        <v>228</v>
      </c>
      <c r="BP4" s="595"/>
      <c r="BQ4" s="595"/>
      <c r="BR4" s="595"/>
      <c r="BS4" s="595" t="s">
        <v>232</v>
      </c>
      <c r="BT4" s="595"/>
      <c r="BU4" s="595"/>
      <c r="BV4" s="595"/>
      <c r="BW4" s="595"/>
      <c r="BX4" s="595"/>
      <c r="BY4" s="595"/>
      <c r="BZ4" s="595"/>
      <c r="CA4" s="595"/>
      <c r="CB4" s="595"/>
      <c r="CD4" s="592" t="s">
        <v>233</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234</v>
      </c>
      <c r="C5" s="597"/>
      <c r="D5" s="597"/>
      <c r="E5" s="597"/>
      <c r="F5" s="597"/>
      <c r="G5" s="597"/>
      <c r="H5" s="597"/>
      <c r="I5" s="597"/>
      <c r="J5" s="597"/>
      <c r="K5" s="597"/>
      <c r="L5" s="597"/>
      <c r="M5" s="597"/>
      <c r="N5" s="597"/>
      <c r="O5" s="597"/>
      <c r="P5" s="597"/>
      <c r="Q5" s="598"/>
      <c r="R5" s="599">
        <v>2027189</v>
      </c>
      <c r="S5" s="600"/>
      <c r="T5" s="600"/>
      <c r="U5" s="600"/>
      <c r="V5" s="600"/>
      <c r="W5" s="600"/>
      <c r="X5" s="600"/>
      <c r="Y5" s="601"/>
      <c r="Z5" s="602">
        <v>12.8</v>
      </c>
      <c r="AA5" s="602"/>
      <c r="AB5" s="602"/>
      <c r="AC5" s="602"/>
      <c r="AD5" s="603">
        <v>2027189</v>
      </c>
      <c r="AE5" s="603"/>
      <c r="AF5" s="603"/>
      <c r="AG5" s="603"/>
      <c r="AH5" s="603"/>
      <c r="AI5" s="603"/>
      <c r="AJ5" s="603"/>
      <c r="AK5" s="603"/>
      <c r="AL5" s="604">
        <v>28.9</v>
      </c>
      <c r="AM5" s="605"/>
      <c r="AN5" s="605"/>
      <c r="AO5" s="606"/>
      <c r="AP5" s="596" t="s">
        <v>235</v>
      </c>
      <c r="AQ5" s="597"/>
      <c r="AR5" s="597"/>
      <c r="AS5" s="597"/>
      <c r="AT5" s="597"/>
      <c r="AU5" s="597"/>
      <c r="AV5" s="597"/>
      <c r="AW5" s="597"/>
      <c r="AX5" s="597"/>
      <c r="AY5" s="597"/>
      <c r="AZ5" s="597"/>
      <c r="BA5" s="597"/>
      <c r="BB5" s="597"/>
      <c r="BC5" s="597"/>
      <c r="BD5" s="597"/>
      <c r="BE5" s="597"/>
      <c r="BF5" s="598"/>
      <c r="BG5" s="610">
        <v>2027189</v>
      </c>
      <c r="BH5" s="611"/>
      <c r="BI5" s="611"/>
      <c r="BJ5" s="611"/>
      <c r="BK5" s="611"/>
      <c r="BL5" s="611"/>
      <c r="BM5" s="611"/>
      <c r="BN5" s="612"/>
      <c r="BO5" s="613">
        <v>100</v>
      </c>
      <c r="BP5" s="613"/>
      <c r="BQ5" s="613"/>
      <c r="BR5" s="613"/>
      <c r="BS5" s="614">
        <v>129138</v>
      </c>
      <c r="BT5" s="614"/>
      <c r="BU5" s="614"/>
      <c r="BV5" s="614"/>
      <c r="BW5" s="614"/>
      <c r="BX5" s="614"/>
      <c r="BY5" s="614"/>
      <c r="BZ5" s="614"/>
      <c r="CA5" s="614"/>
      <c r="CB5" s="618"/>
      <c r="CD5" s="592" t="s">
        <v>230</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228</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2">
      <c r="B6" s="607" t="s">
        <v>239</v>
      </c>
      <c r="C6" s="608"/>
      <c r="D6" s="608"/>
      <c r="E6" s="608"/>
      <c r="F6" s="608"/>
      <c r="G6" s="608"/>
      <c r="H6" s="608"/>
      <c r="I6" s="608"/>
      <c r="J6" s="608"/>
      <c r="K6" s="608"/>
      <c r="L6" s="608"/>
      <c r="M6" s="608"/>
      <c r="N6" s="608"/>
      <c r="O6" s="608"/>
      <c r="P6" s="608"/>
      <c r="Q6" s="609"/>
      <c r="R6" s="610">
        <v>169468</v>
      </c>
      <c r="S6" s="611"/>
      <c r="T6" s="611"/>
      <c r="U6" s="611"/>
      <c r="V6" s="611"/>
      <c r="W6" s="611"/>
      <c r="X6" s="611"/>
      <c r="Y6" s="612"/>
      <c r="Z6" s="613">
        <v>1.1000000000000001</v>
      </c>
      <c r="AA6" s="613"/>
      <c r="AB6" s="613"/>
      <c r="AC6" s="613"/>
      <c r="AD6" s="614">
        <v>169468</v>
      </c>
      <c r="AE6" s="614"/>
      <c r="AF6" s="614"/>
      <c r="AG6" s="614"/>
      <c r="AH6" s="614"/>
      <c r="AI6" s="614"/>
      <c r="AJ6" s="614"/>
      <c r="AK6" s="614"/>
      <c r="AL6" s="615">
        <v>2.4</v>
      </c>
      <c r="AM6" s="616"/>
      <c r="AN6" s="616"/>
      <c r="AO6" s="617"/>
      <c r="AP6" s="607" t="s">
        <v>240</v>
      </c>
      <c r="AQ6" s="608"/>
      <c r="AR6" s="608"/>
      <c r="AS6" s="608"/>
      <c r="AT6" s="608"/>
      <c r="AU6" s="608"/>
      <c r="AV6" s="608"/>
      <c r="AW6" s="608"/>
      <c r="AX6" s="608"/>
      <c r="AY6" s="608"/>
      <c r="AZ6" s="608"/>
      <c r="BA6" s="608"/>
      <c r="BB6" s="608"/>
      <c r="BC6" s="608"/>
      <c r="BD6" s="608"/>
      <c r="BE6" s="608"/>
      <c r="BF6" s="609"/>
      <c r="BG6" s="610">
        <v>2027189</v>
      </c>
      <c r="BH6" s="611"/>
      <c r="BI6" s="611"/>
      <c r="BJ6" s="611"/>
      <c r="BK6" s="611"/>
      <c r="BL6" s="611"/>
      <c r="BM6" s="611"/>
      <c r="BN6" s="612"/>
      <c r="BO6" s="613">
        <v>100</v>
      </c>
      <c r="BP6" s="613"/>
      <c r="BQ6" s="613"/>
      <c r="BR6" s="613"/>
      <c r="BS6" s="614">
        <v>129138</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148353</v>
      </c>
      <c r="CS6" s="611"/>
      <c r="CT6" s="611"/>
      <c r="CU6" s="611"/>
      <c r="CV6" s="611"/>
      <c r="CW6" s="611"/>
      <c r="CX6" s="611"/>
      <c r="CY6" s="612"/>
      <c r="CZ6" s="604">
        <v>1</v>
      </c>
      <c r="DA6" s="605"/>
      <c r="DB6" s="605"/>
      <c r="DC6" s="621"/>
      <c r="DD6" s="619" t="s">
        <v>180</v>
      </c>
      <c r="DE6" s="611"/>
      <c r="DF6" s="611"/>
      <c r="DG6" s="611"/>
      <c r="DH6" s="611"/>
      <c r="DI6" s="611"/>
      <c r="DJ6" s="611"/>
      <c r="DK6" s="611"/>
      <c r="DL6" s="611"/>
      <c r="DM6" s="611"/>
      <c r="DN6" s="611"/>
      <c r="DO6" s="611"/>
      <c r="DP6" s="612"/>
      <c r="DQ6" s="619">
        <v>148353</v>
      </c>
      <c r="DR6" s="611"/>
      <c r="DS6" s="611"/>
      <c r="DT6" s="611"/>
      <c r="DU6" s="611"/>
      <c r="DV6" s="611"/>
      <c r="DW6" s="611"/>
      <c r="DX6" s="611"/>
      <c r="DY6" s="611"/>
      <c r="DZ6" s="611"/>
      <c r="EA6" s="611"/>
      <c r="EB6" s="611"/>
      <c r="EC6" s="620"/>
    </row>
    <row r="7" spans="2:143" ht="11.25" customHeight="1" x14ac:dyDescent="0.2">
      <c r="B7" s="607" t="s">
        <v>242</v>
      </c>
      <c r="C7" s="608"/>
      <c r="D7" s="608"/>
      <c r="E7" s="608"/>
      <c r="F7" s="608"/>
      <c r="G7" s="608"/>
      <c r="H7" s="608"/>
      <c r="I7" s="608"/>
      <c r="J7" s="608"/>
      <c r="K7" s="608"/>
      <c r="L7" s="608"/>
      <c r="M7" s="608"/>
      <c r="N7" s="608"/>
      <c r="O7" s="608"/>
      <c r="P7" s="608"/>
      <c r="Q7" s="609"/>
      <c r="R7" s="610">
        <v>306</v>
      </c>
      <c r="S7" s="611"/>
      <c r="T7" s="611"/>
      <c r="U7" s="611"/>
      <c r="V7" s="611"/>
      <c r="W7" s="611"/>
      <c r="X7" s="611"/>
      <c r="Y7" s="612"/>
      <c r="Z7" s="613">
        <v>0</v>
      </c>
      <c r="AA7" s="613"/>
      <c r="AB7" s="613"/>
      <c r="AC7" s="613"/>
      <c r="AD7" s="614">
        <v>306</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685641</v>
      </c>
      <c r="BH7" s="611"/>
      <c r="BI7" s="611"/>
      <c r="BJ7" s="611"/>
      <c r="BK7" s="611"/>
      <c r="BL7" s="611"/>
      <c r="BM7" s="611"/>
      <c r="BN7" s="612"/>
      <c r="BO7" s="613">
        <v>33.799999999999997</v>
      </c>
      <c r="BP7" s="613"/>
      <c r="BQ7" s="613"/>
      <c r="BR7" s="613"/>
      <c r="BS7" s="614">
        <v>22946</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2722416</v>
      </c>
      <c r="CS7" s="611"/>
      <c r="CT7" s="611"/>
      <c r="CU7" s="611"/>
      <c r="CV7" s="611"/>
      <c r="CW7" s="611"/>
      <c r="CX7" s="611"/>
      <c r="CY7" s="612"/>
      <c r="CZ7" s="613">
        <v>18</v>
      </c>
      <c r="DA7" s="613"/>
      <c r="DB7" s="613"/>
      <c r="DC7" s="613"/>
      <c r="DD7" s="619">
        <v>84455</v>
      </c>
      <c r="DE7" s="611"/>
      <c r="DF7" s="611"/>
      <c r="DG7" s="611"/>
      <c r="DH7" s="611"/>
      <c r="DI7" s="611"/>
      <c r="DJ7" s="611"/>
      <c r="DK7" s="611"/>
      <c r="DL7" s="611"/>
      <c r="DM7" s="611"/>
      <c r="DN7" s="611"/>
      <c r="DO7" s="611"/>
      <c r="DP7" s="612"/>
      <c r="DQ7" s="619">
        <v>1466571</v>
      </c>
      <c r="DR7" s="611"/>
      <c r="DS7" s="611"/>
      <c r="DT7" s="611"/>
      <c r="DU7" s="611"/>
      <c r="DV7" s="611"/>
      <c r="DW7" s="611"/>
      <c r="DX7" s="611"/>
      <c r="DY7" s="611"/>
      <c r="DZ7" s="611"/>
      <c r="EA7" s="611"/>
      <c r="EB7" s="611"/>
      <c r="EC7" s="620"/>
    </row>
    <row r="8" spans="2:143" ht="11.25" customHeight="1" x14ac:dyDescent="0.2">
      <c r="B8" s="607" t="s">
        <v>245</v>
      </c>
      <c r="C8" s="608"/>
      <c r="D8" s="608"/>
      <c r="E8" s="608"/>
      <c r="F8" s="608"/>
      <c r="G8" s="608"/>
      <c r="H8" s="608"/>
      <c r="I8" s="608"/>
      <c r="J8" s="608"/>
      <c r="K8" s="608"/>
      <c r="L8" s="608"/>
      <c r="M8" s="608"/>
      <c r="N8" s="608"/>
      <c r="O8" s="608"/>
      <c r="P8" s="608"/>
      <c r="Q8" s="609"/>
      <c r="R8" s="610">
        <v>4019</v>
      </c>
      <c r="S8" s="611"/>
      <c r="T8" s="611"/>
      <c r="U8" s="611"/>
      <c r="V8" s="611"/>
      <c r="W8" s="611"/>
      <c r="X8" s="611"/>
      <c r="Y8" s="612"/>
      <c r="Z8" s="613">
        <v>0</v>
      </c>
      <c r="AA8" s="613"/>
      <c r="AB8" s="613"/>
      <c r="AC8" s="613"/>
      <c r="AD8" s="614">
        <v>4019</v>
      </c>
      <c r="AE8" s="614"/>
      <c r="AF8" s="614"/>
      <c r="AG8" s="614"/>
      <c r="AH8" s="614"/>
      <c r="AI8" s="614"/>
      <c r="AJ8" s="614"/>
      <c r="AK8" s="614"/>
      <c r="AL8" s="615">
        <v>0.1</v>
      </c>
      <c r="AM8" s="616"/>
      <c r="AN8" s="616"/>
      <c r="AO8" s="617"/>
      <c r="AP8" s="607" t="s">
        <v>246</v>
      </c>
      <c r="AQ8" s="608"/>
      <c r="AR8" s="608"/>
      <c r="AS8" s="608"/>
      <c r="AT8" s="608"/>
      <c r="AU8" s="608"/>
      <c r="AV8" s="608"/>
      <c r="AW8" s="608"/>
      <c r="AX8" s="608"/>
      <c r="AY8" s="608"/>
      <c r="AZ8" s="608"/>
      <c r="BA8" s="608"/>
      <c r="BB8" s="608"/>
      <c r="BC8" s="608"/>
      <c r="BD8" s="608"/>
      <c r="BE8" s="608"/>
      <c r="BF8" s="609"/>
      <c r="BG8" s="610">
        <v>26470</v>
      </c>
      <c r="BH8" s="611"/>
      <c r="BI8" s="611"/>
      <c r="BJ8" s="611"/>
      <c r="BK8" s="611"/>
      <c r="BL8" s="611"/>
      <c r="BM8" s="611"/>
      <c r="BN8" s="612"/>
      <c r="BO8" s="613">
        <v>1.3</v>
      </c>
      <c r="BP8" s="613"/>
      <c r="BQ8" s="613"/>
      <c r="BR8" s="613"/>
      <c r="BS8" s="614" t="s">
        <v>180</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4731637</v>
      </c>
      <c r="CS8" s="611"/>
      <c r="CT8" s="611"/>
      <c r="CU8" s="611"/>
      <c r="CV8" s="611"/>
      <c r="CW8" s="611"/>
      <c r="CX8" s="611"/>
      <c r="CY8" s="612"/>
      <c r="CZ8" s="613">
        <v>31.2</v>
      </c>
      <c r="DA8" s="613"/>
      <c r="DB8" s="613"/>
      <c r="DC8" s="613"/>
      <c r="DD8" s="619" t="s">
        <v>180</v>
      </c>
      <c r="DE8" s="611"/>
      <c r="DF8" s="611"/>
      <c r="DG8" s="611"/>
      <c r="DH8" s="611"/>
      <c r="DI8" s="611"/>
      <c r="DJ8" s="611"/>
      <c r="DK8" s="611"/>
      <c r="DL8" s="611"/>
      <c r="DM8" s="611"/>
      <c r="DN8" s="611"/>
      <c r="DO8" s="611"/>
      <c r="DP8" s="612"/>
      <c r="DQ8" s="619">
        <v>2248626</v>
      </c>
      <c r="DR8" s="611"/>
      <c r="DS8" s="611"/>
      <c r="DT8" s="611"/>
      <c r="DU8" s="611"/>
      <c r="DV8" s="611"/>
      <c r="DW8" s="611"/>
      <c r="DX8" s="611"/>
      <c r="DY8" s="611"/>
      <c r="DZ8" s="611"/>
      <c r="EA8" s="611"/>
      <c r="EB8" s="611"/>
      <c r="EC8" s="620"/>
    </row>
    <row r="9" spans="2:143" ht="11.25" customHeight="1" x14ac:dyDescent="0.2">
      <c r="B9" s="607" t="s">
        <v>248</v>
      </c>
      <c r="C9" s="608"/>
      <c r="D9" s="608"/>
      <c r="E9" s="608"/>
      <c r="F9" s="608"/>
      <c r="G9" s="608"/>
      <c r="H9" s="608"/>
      <c r="I9" s="608"/>
      <c r="J9" s="608"/>
      <c r="K9" s="608"/>
      <c r="L9" s="608"/>
      <c r="M9" s="608"/>
      <c r="N9" s="608"/>
      <c r="O9" s="608"/>
      <c r="P9" s="608"/>
      <c r="Q9" s="609"/>
      <c r="R9" s="610">
        <v>3260</v>
      </c>
      <c r="S9" s="611"/>
      <c r="T9" s="611"/>
      <c r="U9" s="611"/>
      <c r="V9" s="611"/>
      <c r="W9" s="611"/>
      <c r="X9" s="611"/>
      <c r="Y9" s="612"/>
      <c r="Z9" s="613">
        <v>0</v>
      </c>
      <c r="AA9" s="613"/>
      <c r="AB9" s="613"/>
      <c r="AC9" s="613"/>
      <c r="AD9" s="614">
        <v>3260</v>
      </c>
      <c r="AE9" s="614"/>
      <c r="AF9" s="614"/>
      <c r="AG9" s="614"/>
      <c r="AH9" s="614"/>
      <c r="AI9" s="614"/>
      <c r="AJ9" s="614"/>
      <c r="AK9" s="614"/>
      <c r="AL9" s="615">
        <v>0</v>
      </c>
      <c r="AM9" s="616"/>
      <c r="AN9" s="616"/>
      <c r="AO9" s="617"/>
      <c r="AP9" s="607" t="s">
        <v>249</v>
      </c>
      <c r="AQ9" s="608"/>
      <c r="AR9" s="608"/>
      <c r="AS9" s="608"/>
      <c r="AT9" s="608"/>
      <c r="AU9" s="608"/>
      <c r="AV9" s="608"/>
      <c r="AW9" s="608"/>
      <c r="AX9" s="608"/>
      <c r="AY9" s="608"/>
      <c r="AZ9" s="608"/>
      <c r="BA9" s="608"/>
      <c r="BB9" s="608"/>
      <c r="BC9" s="608"/>
      <c r="BD9" s="608"/>
      <c r="BE9" s="608"/>
      <c r="BF9" s="609"/>
      <c r="BG9" s="610">
        <v>539705</v>
      </c>
      <c r="BH9" s="611"/>
      <c r="BI9" s="611"/>
      <c r="BJ9" s="611"/>
      <c r="BK9" s="611"/>
      <c r="BL9" s="611"/>
      <c r="BM9" s="611"/>
      <c r="BN9" s="612"/>
      <c r="BO9" s="613">
        <v>26.6</v>
      </c>
      <c r="BP9" s="613"/>
      <c r="BQ9" s="613"/>
      <c r="BR9" s="613"/>
      <c r="BS9" s="614" t="s">
        <v>180</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2262169</v>
      </c>
      <c r="CS9" s="611"/>
      <c r="CT9" s="611"/>
      <c r="CU9" s="611"/>
      <c r="CV9" s="611"/>
      <c r="CW9" s="611"/>
      <c r="CX9" s="611"/>
      <c r="CY9" s="612"/>
      <c r="CZ9" s="613">
        <v>14.9</v>
      </c>
      <c r="DA9" s="613"/>
      <c r="DB9" s="613"/>
      <c r="DC9" s="613"/>
      <c r="DD9" s="619">
        <v>24068</v>
      </c>
      <c r="DE9" s="611"/>
      <c r="DF9" s="611"/>
      <c r="DG9" s="611"/>
      <c r="DH9" s="611"/>
      <c r="DI9" s="611"/>
      <c r="DJ9" s="611"/>
      <c r="DK9" s="611"/>
      <c r="DL9" s="611"/>
      <c r="DM9" s="611"/>
      <c r="DN9" s="611"/>
      <c r="DO9" s="611"/>
      <c r="DP9" s="612"/>
      <c r="DQ9" s="619">
        <v>2053024</v>
      </c>
      <c r="DR9" s="611"/>
      <c r="DS9" s="611"/>
      <c r="DT9" s="611"/>
      <c r="DU9" s="611"/>
      <c r="DV9" s="611"/>
      <c r="DW9" s="611"/>
      <c r="DX9" s="611"/>
      <c r="DY9" s="611"/>
      <c r="DZ9" s="611"/>
      <c r="EA9" s="611"/>
      <c r="EB9" s="611"/>
      <c r="EC9" s="620"/>
    </row>
    <row r="10" spans="2:143" ht="11.25" customHeight="1" x14ac:dyDescent="0.2">
      <c r="B10" s="607" t="s">
        <v>251</v>
      </c>
      <c r="C10" s="608"/>
      <c r="D10" s="608"/>
      <c r="E10" s="608"/>
      <c r="F10" s="608"/>
      <c r="G10" s="608"/>
      <c r="H10" s="608"/>
      <c r="I10" s="608"/>
      <c r="J10" s="608"/>
      <c r="K10" s="608"/>
      <c r="L10" s="608"/>
      <c r="M10" s="608"/>
      <c r="N10" s="608"/>
      <c r="O10" s="608"/>
      <c r="P10" s="608"/>
      <c r="Q10" s="609"/>
      <c r="R10" s="610" t="s">
        <v>180</v>
      </c>
      <c r="S10" s="611"/>
      <c r="T10" s="611"/>
      <c r="U10" s="611"/>
      <c r="V10" s="611"/>
      <c r="W10" s="611"/>
      <c r="X10" s="611"/>
      <c r="Y10" s="612"/>
      <c r="Z10" s="613" t="s">
        <v>180</v>
      </c>
      <c r="AA10" s="613"/>
      <c r="AB10" s="613"/>
      <c r="AC10" s="613"/>
      <c r="AD10" s="614" t="s">
        <v>180</v>
      </c>
      <c r="AE10" s="614"/>
      <c r="AF10" s="614"/>
      <c r="AG10" s="614"/>
      <c r="AH10" s="614"/>
      <c r="AI10" s="614"/>
      <c r="AJ10" s="614"/>
      <c r="AK10" s="614"/>
      <c r="AL10" s="615" t="s">
        <v>180</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39156</v>
      </c>
      <c r="BH10" s="611"/>
      <c r="BI10" s="611"/>
      <c r="BJ10" s="611"/>
      <c r="BK10" s="611"/>
      <c r="BL10" s="611"/>
      <c r="BM10" s="611"/>
      <c r="BN10" s="612"/>
      <c r="BO10" s="613">
        <v>1.9</v>
      </c>
      <c r="BP10" s="613"/>
      <c r="BQ10" s="613"/>
      <c r="BR10" s="613"/>
      <c r="BS10" s="614" t="s">
        <v>180</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t="s">
        <v>180</v>
      </c>
      <c r="CS10" s="611"/>
      <c r="CT10" s="611"/>
      <c r="CU10" s="611"/>
      <c r="CV10" s="611"/>
      <c r="CW10" s="611"/>
      <c r="CX10" s="611"/>
      <c r="CY10" s="612"/>
      <c r="CZ10" s="613" t="s">
        <v>180</v>
      </c>
      <c r="DA10" s="613"/>
      <c r="DB10" s="613"/>
      <c r="DC10" s="613"/>
      <c r="DD10" s="619" t="s">
        <v>180</v>
      </c>
      <c r="DE10" s="611"/>
      <c r="DF10" s="611"/>
      <c r="DG10" s="611"/>
      <c r="DH10" s="611"/>
      <c r="DI10" s="611"/>
      <c r="DJ10" s="611"/>
      <c r="DK10" s="611"/>
      <c r="DL10" s="611"/>
      <c r="DM10" s="611"/>
      <c r="DN10" s="611"/>
      <c r="DO10" s="611"/>
      <c r="DP10" s="612"/>
      <c r="DQ10" s="619" t="s">
        <v>180</v>
      </c>
      <c r="DR10" s="611"/>
      <c r="DS10" s="611"/>
      <c r="DT10" s="611"/>
      <c r="DU10" s="611"/>
      <c r="DV10" s="611"/>
      <c r="DW10" s="611"/>
      <c r="DX10" s="611"/>
      <c r="DY10" s="611"/>
      <c r="DZ10" s="611"/>
      <c r="EA10" s="611"/>
      <c r="EB10" s="611"/>
      <c r="EC10" s="620"/>
    </row>
    <row r="11" spans="2:143" ht="11.25" customHeight="1" x14ac:dyDescent="0.2">
      <c r="B11" s="607" t="s">
        <v>254</v>
      </c>
      <c r="C11" s="608"/>
      <c r="D11" s="608"/>
      <c r="E11" s="608"/>
      <c r="F11" s="608"/>
      <c r="G11" s="608"/>
      <c r="H11" s="608"/>
      <c r="I11" s="608"/>
      <c r="J11" s="608"/>
      <c r="K11" s="608"/>
      <c r="L11" s="608"/>
      <c r="M11" s="608"/>
      <c r="N11" s="608"/>
      <c r="O11" s="608"/>
      <c r="P11" s="608"/>
      <c r="Q11" s="609"/>
      <c r="R11" s="610">
        <v>421025</v>
      </c>
      <c r="S11" s="611"/>
      <c r="T11" s="611"/>
      <c r="U11" s="611"/>
      <c r="V11" s="611"/>
      <c r="W11" s="611"/>
      <c r="X11" s="611"/>
      <c r="Y11" s="612"/>
      <c r="Z11" s="615">
        <v>2.7</v>
      </c>
      <c r="AA11" s="616"/>
      <c r="AB11" s="616"/>
      <c r="AC11" s="622"/>
      <c r="AD11" s="619">
        <v>421025</v>
      </c>
      <c r="AE11" s="611"/>
      <c r="AF11" s="611"/>
      <c r="AG11" s="611"/>
      <c r="AH11" s="611"/>
      <c r="AI11" s="611"/>
      <c r="AJ11" s="611"/>
      <c r="AK11" s="612"/>
      <c r="AL11" s="615">
        <v>6</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80310</v>
      </c>
      <c r="BH11" s="611"/>
      <c r="BI11" s="611"/>
      <c r="BJ11" s="611"/>
      <c r="BK11" s="611"/>
      <c r="BL11" s="611"/>
      <c r="BM11" s="611"/>
      <c r="BN11" s="612"/>
      <c r="BO11" s="613">
        <v>4</v>
      </c>
      <c r="BP11" s="613"/>
      <c r="BQ11" s="613"/>
      <c r="BR11" s="613"/>
      <c r="BS11" s="614">
        <v>22946</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1236288</v>
      </c>
      <c r="CS11" s="611"/>
      <c r="CT11" s="611"/>
      <c r="CU11" s="611"/>
      <c r="CV11" s="611"/>
      <c r="CW11" s="611"/>
      <c r="CX11" s="611"/>
      <c r="CY11" s="612"/>
      <c r="CZ11" s="613">
        <v>8.1999999999999993</v>
      </c>
      <c r="DA11" s="613"/>
      <c r="DB11" s="613"/>
      <c r="DC11" s="613"/>
      <c r="DD11" s="619">
        <v>429686</v>
      </c>
      <c r="DE11" s="611"/>
      <c r="DF11" s="611"/>
      <c r="DG11" s="611"/>
      <c r="DH11" s="611"/>
      <c r="DI11" s="611"/>
      <c r="DJ11" s="611"/>
      <c r="DK11" s="611"/>
      <c r="DL11" s="611"/>
      <c r="DM11" s="611"/>
      <c r="DN11" s="611"/>
      <c r="DO11" s="611"/>
      <c r="DP11" s="612"/>
      <c r="DQ11" s="619">
        <v>506927</v>
      </c>
      <c r="DR11" s="611"/>
      <c r="DS11" s="611"/>
      <c r="DT11" s="611"/>
      <c r="DU11" s="611"/>
      <c r="DV11" s="611"/>
      <c r="DW11" s="611"/>
      <c r="DX11" s="611"/>
      <c r="DY11" s="611"/>
      <c r="DZ11" s="611"/>
      <c r="EA11" s="611"/>
      <c r="EB11" s="611"/>
      <c r="EC11" s="620"/>
    </row>
    <row r="12" spans="2:143" ht="11.25" customHeight="1" x14ac:dyDescent="0.2">
      <c r="B12" s="607" t="s">
        <v>257</v>
      </c>
      <c r="C12" s="608"/>
      <c r="D12" s="608"/>
      <c r="E12" s="608"/>
      <c r="F12" s="608"/>
      <c r="G12" s="608"/>
      <c r="H12" s="608"/>
      <c r="I12" s="608"/>
      <c r="J12" s="608"/>
      <c r="K12" s="608"/>
      <c r="L12" s="608"/>
      <c r="M12" s="608"/>
      <c r="N12" s="608"/>
      <c r="O12" s="608"/>
      <c r="P12" s="608"/>
      <c r="Q12" s="609"/>
      <c r="R12" s="610">
        <v>6015</v>
      </c>
      <c r="S12" s="611"/>
      <c r="T12" s="611"/>
      <c r="U12" s="611"/>
      <c r="V12" s="611"/>
      <c r="W12" s="611"/>
      <c r="X12" s="611"/>
      <c r="Y12" s="612"/>
      <c r="Z12" s="613">
        <v>0</v>
      </c>
      <c r="AA12" s="613"/>
      <c r="AB12" s="613"/>
      <c r="AC12" s="613"/>
      <c r="AD12" s="614">
        <v>6015</v>
      </c>
      <c r="AE12" s="614"/>
      <c r="AF12" s="614"/>
      <c r="AG12" s="614"/>
      <c r="AH12" s="614"/>
      <c r="AI12" s="614"/>
      <c r="AJ12" s="614"/>
      <c r="AK12" s="614"/>
      <c r="AL12" s="615">
        <v>0.1</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1133862</v>
      </c>
      <c r="BH12" s="611"/>
      <c r="BI12" s="611"/>
      <c r="BJ12" s="611"/>
      <c r="BK12" s="611"/>
      <c r="BL12" s="611"/>
      <c r="BM12" s="611"/>
      <c r="BN12" s="612"/>
      <c r="BO12" s="613">
        <v>55.9</v>
      </c>
      <c r="BP12" s="613"/>
      <c r="BQ12" s="613"/>
      <c r="BR12" s="613"/>
      <c r="BS12" s="614">
        <v>106192</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433997</v>
      </c>
      <c r="CS12" s="611"/>
      <c r="CT12" s="611"/>
      <c r="CU12" s="611"/>
      <c r="CV12" s="611"/>
      <c r="CW12" s="611"/>
      <c r="CX12" s="611"/>
      <c r="CY12" s="612"/>
      <c r="CZ12" s="613">
        <v>2.9</v>
      </c>
      <c r="DA12" s="613"/>
      <c r="DB12" s="613"/>
      <c r="DC12" s="613"/>
      <c r="DD12" s="619">
        <v>25675</v>
      </c>
      <c r="DE12" s="611"/>
      <c r="DF12" s="611"/>
      <c r="DG12" s="611"/>
      <c r="DH12" s="611"/>
      <c r="DI12" s="611"/>
      <c r="DJ12" s="611"/>
      <c r="DK12" s="611"/>
      <c r="DL12" s="611"/>
      <c r="DM12" s="611"/>
      <c r="DN12" s="611"/>
      <c r="DO12" s="611"/>
      <c r="DP12" s="612"/>
      <c r="DQ12" s="619">
        <v>124364</v>
      </c>
      <c r="DR12" s="611"/>
      <c r="DS12" s="611"/>
      <c r="DT12" s="611"/>
      <c r="DU12" s="611"/>
      <c r="DV12" s="611"/>
      <c r="DW12" s="611"/>
      <c r="DX12" s="611"/>
      <c r="DY12" s="611"/>
      <c r="DZ12" s="611"/>
      <c r="EA12" s="611"/>
      <c r="EB12" s="611"/>
      <c r="EC12" s="620"/>
    </row>
    <row r="13" spans="2:143" ht="11.25" customHeight="1" x14ac:dyDescent="0.2">
      <c r="B13" s="607" t="s">
        <v>260</v>
      </c>
      <c r="C13" s="608"/>
      <c r="D13" s="608"/>
      <c r="E13" s="608"/>
      <c r="F13" s="608"/>
      <c r="G13" s="608"/>
      <c r="H13" s="608"/>
      <c r="I13" s="608"/>
      <c r="J13" s="608"/>
      <c r="K13" s="608"/>
      <c r="L13" s="608"/>
      <c r="M13" s="608"/>
      <c r="N13" s="608"/>
      <c r="O13" s="608"/>
      <c r="P13" s="608"/>
      <c r="Q13" s="609"/>
      <c r="R13" s="610" t="s">
        <v>180</v>
      </c>
      <c r="S13" s="611"/>
      <c r="T13" s="611"/>
      <c r="U13" s="611"/>
      <c r="V13" s="611"/>
      <c r="W13" s="611"/>
      <c r="X13" s="611"/>
      <c r="Y13" s="612"/>
      <c r="Z13" s="613" t="s">
        <v>180</v>
      </c>
      <c r="AA13" s="613"/>
      <c r="AB13" s="613"/>
      <c r="AC13" s="613"/>
      <c r="AD13" s="614" t="s">
        <v>180</v>
      </c>
      <c r="AE13" s="614"/>
      <c r="AF13" s="614"/>
      <c r="AG13" s="614"/>
      <c r="AH13" s="614"/>
      <c r="AI13" s="614"/>
      <c r="AJ13" s="614"/>
      <c r="AK13" s="614"/>
      <c r="AL13" s="615" t="s">
        <v>180</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1106622</v>
      </c>
      <c r="BH13" s="611"/>
      <c r="BI13" s="611"/>
      <c r="BJ13" s="611"/>
      <c r="BK13" s="611"/>
      <c r="BL13" s="611"/>
      <c r="BM13" s="611"/>
      <c r="BN13" s="612"/>
      <c r="BO13" s="613">
        <v>54.6</v>
      </c>
      <c r="BP13" s="613"/>
      <c r="BQ13" s="613"/>
      <c r="BR13" s="613"/>
      <c r="BS13" s="614">
        <v>106192</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989985</v>
      </c>
      <c r="CS13" s="611"/>
      <c r="CT13" s="611"/>
      <c r="CU13" s="611"/>
      <c r="CV13" s="611"/>
      <c r="CW13" s="611"/>
      <c r="CX13" s="611"/>
      <c r="CY13" s="612"/>
      <c r="CZ13" s="613">
        <v>6.5</v>
      </c>
      <c r="DA13" s="613"/>
      <c r="DB13" s="613"/>
      <c r="DC13" s="613"/>
      <c r="DD13" s="619">
        <v>641634</v>
      </c>
      <c r="DE13" s="611"/>
      <c r="DF13" s="611"/>
      <c r="DG13" s="611"/>
      <c r="DH13" s="611"/>
      <c r="DI13" s="611"/>
      <c r="DJ13" s="611"/>
      <c r="DK13" s="611"/>
      <c r="DL13" s="611"/>
      <c r="DM13" s="611"/>
      <c r="DN13" s="611"/>
      <c r="DO13" s="611"/>
      <c r="DP13" s="612"/>
      <c r="DQ13" s="619">
        <v>411741</v>
      </c>
      <c r="DR13" s="611"/>
      <c r="DS13" s="611"/>
      <c r="DT13" s="611"/>
      <c r="DU13" s="611"/>
      <c r="DV13" s="611"/>
      <c r="DW13" s="611"/>
      <c r="DX13" s="611"/>
      <c r="DY13" s="611"/>
      <c r="DZ13" s="611"/>
      <c r="EA13" s="611"/>
      <c r="EB13" s="611"/>
      <c r="EC13" s="620"/>
    </row>
    <row r="14" spans="2:143" ht="11.25" customHeight="1" x14ac:dyDescent="0.2">
      <c r="B14" s="607" t="s">
        <v>263</v>
      </c>
      <c r="C14" s="608"/>
      <c r="D14" s="608"/>
      <c r="E14" s="608"/>
      <c r="F14" s="608"/>
      <c r="G14" s="608"/>
      <c r="H14" s="608"/>
      <c r="I14" s="608"/>
      <c r="J14" s="608"/>
      <c r="K14" s="608"/>
      <c r="L14" s="608"/>
      <c r="M14" s="608"/>
      <c r="N14" s="608"/>
      <c r="O14" s="608"/>
      <c r="P14" s="608"/>
      <c r="Q14" s="609"/>
      <c r="R14" s="610" t="s">
        <v>180</v>
      </c>
      <c r="S14" s="611"/>
      <c r="T14" s="611"/>
      <c r="U14" s="611"/>
      <c r="V14" s="611"/>
      <c r="W14" s="611"/>
      <c r="X14" s="611"/>
      <c r="Y14" s="612"/>
      <c r="Z14" s="613" t="s">
        <v>180</v>
      </c>
      <c r="AA14" s="613"/>
      <c r="AB14" s="613"/>
      <c r="AC14" s="613"/>
      <c r="AD14" s="614" t="s">
        <v>180</v>
      </c>
      <c r="AE14" s="614"/>
      <c r="AF14" s="614"/>
      <c r="AG14" s="614"/>
      <c r="AH14" s="614"/>
      <c r="AI14" s="614"/>
      <c r="AJ14" s="614"/>
      <c r="AK14" s="614"/>
      <c r="AL14" s="615" t="s">
        <v>180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79107</v>
      </c>
      <c r="BH14" s="611"/>
      <c r="BI14" s="611"/>
      <c r="BJ14" s="611"/>
      <c r="BK14" s="611"/>
      <c r="BL14" s="611"/>
      <c r="BM14" s="611"/>
      <c r="BN14" s="612"/>
      <c r="BO14" s="613">
        <v>3.9</v>
      </c>
      <c r="BP14" s="613"/>
      <c r="BQ14" s="613"/>
      <c r="BR14" s="613"/>
      <c r="BS14" s="614" t="s">
        <v>180</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551507</v>
      </c>
      <c r="CS14" s="611"/>
      <c r="CT14" s="611"/>
      <c r="CU14" s="611"/>
      <c r="CV14" s="611"/>
      <c r="CW14" s="611"/>
      <c r="CX14" s="611"/>
      <c r="CY14" s="612"/>
      <c r="CZ14" s="613">
        <v>3.6</v>
      </c>
      <c r="DA14" s="613"/>
      <c r="DB14" s="613"/>
      <c r="DC14" s="613"/>
      <c r="DD14" s="619">
        <v>174280</v>
      </c>
      <c r="DE14" s="611"/>
      <c r="DF14" s="611"/>
      <c r="DG14" s="611"/>
      <c r="DH14" s="611"/>
      <c r="DI14" s="611"/>
      <c r="DJ14" s="611"/>
      <c r="DK14" s="611"/>
      <c r="DL14" s="611"/>
      <c r="DM14" s="611"/>
      <c r="DN14" s="611"/>
      <c r="DO14" s="611"/>
      <c r="DP14" s="612"/>
      <c r="DQ14" s="619">
        <v>335020</v>
      </c>
      <c r="DR14" s="611"/>
      <c r="DS14" s="611"/>
      <c r="DT14" s="611"/>
      <c r="DU14" s="611"/>
      <c r="DV14" s="611"/>
      <c r="DW14" s="611"/>
      <c r="DX14" s="611"/>
      <c r="DY14" s="611"/>
      <c r="DZ14" s="611"/>
      <c r="EA14" s="611"/>
      <c r="EB14" s="611"/>
      <c r="EC14" s="620"/>
    </row>
    <row r="15" spans="2:143" ht="11.25" customHeight="1" x14ac:dyDescent="0.2">
      <c r="B15" s="607" t="s">
        <v>266</v>
      </c>
      <c r="C15" s="608"/>
      <c r="D15" s="608"/>
      <c r="E15" s="608"/>
      <c r="F15" s="608"/>
      <c r="G15" s="608"/>
      <c r="H15" s="608"/>
      <c r="I15" s="608"/>
      <c r="J15" s="608"/>
      <c r="K15" s="608"/>
      <c r="L15" s="608"/>
      <c r="M15" s="608"/>
      <c r="N15" s="608"/>
      <c r="O15" s="608"/>
      <c r="P15" s="608"/>
      <c r="Q15" s="609"/>
      <c r="R15" s="610" t="s">
        <v>180</v>
      </c>
      <c r="S15" s="611"/>
      <c r="T15" s="611"/>
      <c r="U15" s="611"/>
      <c r="V15" s="611"/>
      <c r="W15" s="611"/>
      <c r="X15" s="611"/>
      <c r="Y15" s="612"/>
      <c r="Z15" s="613" t="s">
        <v>180</v>
      </c>
      <c r="AA15" s="613"/>
      <c r="AB15" s="613"/>
      <c r="AC15" s="613"/>
      <c r="AD15" s="614" t="s">
        <v>180</v>
      </c>
      <c r="AE15" s="614"/>
      <c r="AF15" s="614"/>
      <c r="AG15" s="614"/>
      <c r="AH15" s="614"/>
      <c r="AI15" s="614"/>
      <c r="AJ15" s="614"/>
      <c r="AK15" s="614"/>
      <c r="AL15" s="615" t="s">
        <v>180</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128579</v>
      </c>
      <c r="BH15" s="611"/>
      <c r="BI15" s="611"/>
      <c r="BJ15" s="611"/>
      <c r="BK15" s="611"/>
      <c r="BL15" s="611"/>
      <c r="BM15" s="611"/>
      <c r="BN15" s="612"/>
      <c r="BO15" s="613">
        <v>6.3</v>
      </c>
      <c r="BP15" s="613"/>
      <c r="BQ15" s="613"/>
      <c r="BR15" s="613"/>
      <c r="BS15" s="614" t="s">
        <v>180</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976342</v>
      </c>
      <c r="CS15" s="611"/>
      <c r="CT15" s="611"/>
      <c r="CU15" s="611"/>
      <c r="CV15" s="611"/>
      <c r="CW15" s="611"/>
      <c r="CX15" s="611"/>
      <c r="CY15" s="612"/>
      <c r="CZ15" s="613">
        <v>6.4</v>
      </c>
      <c r="DA15" s="613"/>
      <c r="DB15" s="613"/>
      <c r="DC15" s="613"/>
      <c r="DD15" s="619">
        <v>122646</v>
      </c>
      <c r="DE15" s="611"/>
      <c r="DF15" s="611"/>
      <c r="DG15" s="611"/>
      <c r="DH15" s="611"/>
      <c r="DI15" s="611"/>
      <c r="DJ15" s="611"/>
      <c r="DK15" s="611"/>
      <c r="DL15" s="611"/>
      <c r="DM15" s="611"/>
      <c r="DN15" s="611"/>
      <c r="DO15" s="611"/>
      <c r="DP15" s="612"/>
      <c r="DQ15" s="619">
        <v>776248</v>
      </c>
      <c r="DR15" s="611"/>
      <c r="DS15" s="611"/>
      <c r="DT15" s="611"/>
      <c r="DU15" s="611"/>
      <c r="DV15" s="611"/>
      <c r="DW15" s="611"/>
      <c r="DX15" s="611"/>
      <c r="DY15" s="611"/>
      <c r="DZ15" s="611"/>
      <c r="EA15" s="611"/>
      <c r="EB15" s="611"/>
      <c r="EC15" s="620"/>
    </row>
    <row r="16" spans="2:143" ht="11.25" customHeight="1" x14ac:dyDescent="0.2">
      <c r="B16" s="607" t="s">
        <v>269</v>
      </c>
      <c r="C16" s="608"/>
      <c r="D16" s="608"/>
      <c r="E16" s="608"/>
      <c r="F16" s="608"/>
      <c r="G16" s="608"/>
      <c r="H16" s="608"/>
      <c r="I16" s="608"/>
      <c r="J16" s="608"/>
      <c r="K16" s="608"/>
      <c r="L16" s="608"/>
      <c r="M16" s="608"/>
      <c r="N16" s="608"/>
      <c r="O16" s="608"/>
      <c r="P16" s="608"/>
      <c r="Q16" s="609"/>
      <c r="R16" s="610">
        <v>5985</v>
      </c>
      <c r="S16" s="611"/>
      <c r="T16" s="611"/>
      <c r="U16" s="611"/>
      <c r="V16" s="611"/>
      <c r="W16" s="611"/>
      <c r="X16" s="611"/>
      <c r="Y16" s="612"/>
      <c r="Z16" s="613">
        <v>0</v>
      </c>
      <c r="AA16" s="613"/>
      <c r="AB16" s="613"/>
      <c r="AC16" s="613"/>
      <c r="AD16" s="614">
        <v>5985</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180</v>
      </c>
      <c r="BH16" s="611"/>
      <c r="BI16" s="611"/>
      <c r="BJ16" s="611"/>
      <c r="BK16" s="611"/>
      <c r="BL16" s="611"/>
      <c r="BM16" s="611"/>
      <c r="BN16" s="612"/>
      <c r="BO16" s="613" t="s">
        <v>180</v>
      </c>
      <c r="BP16" s="613"/>
      <c r="BQ16" s="613"/>
      <c r="BR16" s="613"/>
      <c r="BS16" s="614" t="s">
        <v>180</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185988</v>
      </c>
      <c r="CS16" s="611"/>
      <c r="CT16" s="611"/>
      <c r="CU16" s="611"/>
      <c r="CV16" s="611"/>
      <c r="CW16" s="611"/>
      <c r="CX16" s="611"/>
      <c r="CY16" s="612"/>
      <c r="CZ16" s="613">
        <v>1.2</v>
      </c>
      <c r="DA16" s="613"/>
      <c r="DB16" s="613"/>
      <c r="DC16" s="613"/>
      <c r="DD16" s="619" t="s">
        <v>180</v>
      </c>
      <c r="DE16" s="611"/>
      <c r="DF16" s="611"/>
      <c r="DG16" s="611"/>
      <c r="DH16" s="611"/>
      <c r="DI16" s="611"/>
      <c r="DJ16" s="611"/>
      <c r="DK16" s="611"/>
      <c r="DL16" s="611"/>
      <c r="DM16" s="611"/>
      <c r="DN16" s="611"/>
      <c r="DO16" s="611"/>
      <c r="DP16" s="612"/>
      <c r="DQ16" s="619">
        <v>129570</v>
      </c>
      <c r="DR16" s="611"/>
      <c r="DS16" s="611"/>
      <c r="DT16" s="611"/>
      <c r="DU16" s="611"/>
      <c r="DV16" s="611"/>
      <c r="DW16" s="611"/>
      <c r="DX16" s="611"/>
      <c r="DY16" s="611"/>
      <c r="DZ16" s="611"/>
      <c r="EA16" s="611"/>
      <c r="EB16" s="611"/>
      <c r="EC16" s="620"/>
    </row>
    <row r="17" spans="2:133" ht="11.25" customHeight="1" x14ac:dyDescent="0.2">
      <c r="B17" s="607" t="s">
        <v>272</v>
      </c>
      <c r="C17" s="608"/>
      <c r="D17" s="608"/>
      <c r="E17" s="608"/>
      <c r="F17" s="608"/>
      <c r="G17" s="608"/>
      <c r="H17" s="608"/>
      <c r="I17" s="608"/>
      <c r="J17" s="608"/>
      <c r="K17" s="608"/>
      <c r="L17" s="608"/>
      <c r="M17" s="608"/>
      <c r="N17" s="608"/>
      <c r="O17" s="608"/>
      <c r="P17" s="608"/>
      <c r="Q17" s="609"/>
      <c r="R17" s="610">
        <v>25105</v>
      </c>
      <c r="S17" s="611"/>
      <c r="T17" s="611"/>
      <c r="U17" s="611"/>
      <c r="V17" s="611"/>
      <c r="W17" s="611"/>
      <c r="X17" s="611"/>
      <c r="Y17" s="612"/>
      <c r="Z17" s="613">
        <v>0.2</v>
      </c>
      <c r="AA17" s="613"/>
      <c r="AB17" s="613"/>
      <c r="AC17" s="613"/>
      <c r="AD17" s="614">
        <v>25105</v>
      </c>
      <c r="AE17" s="614"/>
      <c r="AF17" s="614"/>
      <c r="AG17" s="614"/>
      <c r="AH17" s="614"/>
      <c r="AI17" s="614"/>
      <c r="AJ17" s="614"/>
      <c r="AK17" s="614"/>
      <c r="AL17" s="615">
        <v>0.4</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180</v>
      </c>
      <c r="BH17" s="611"/>
      <c r="BI17" s="611"/>
      <c r="BJ17" s="611"/>
      <c r="BK17" s="611"/>
      <c r="BL17" s="611"/>
      <c r="BM17" s="611"/>
      <c r="BN17" s="612"/>
      <c r="BO17" s="613" t="s">
        <v>180</v>
      </c>
      <c r="BP17" s="613"/>
      <c r="BQ17" s="613"/>
      <c r="BR17" s="613"/>
      <c r="BS17" s="614" t="s">
        <v>180</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908518</v>
      </c>
      <c r="CS17" s="611"/>
      <c r="CT17" s="611"/>
      <c r="CU17" s="611"/>
      <c r="CV17" s="611"/>
      <c r="CW17" s="611"/>
      <c r="CX17" s="611"/>
      <c r="CY17" s="612"/>
      <c r="CZ17" s="613">
        <v>6</v>
      </c>
      <c r="DA17" s="613"/>
      <c r="DB17" s="613"/>
      <c r="DC17" s="613"/>
      <c r="DD17" s="619" t="s">
        <v>180</v>
      </c>
      <c r="DE17" s="611"/>
      <c r="DF17" s="611"/>
      <c r="DG17" s="611"/>
      <c r="DH17" s="611"/>
      <c r="DI17" s="611"/>
      <c r="DJ17" s="611"/>
      <c r="DK17" s="611"/>
      <c r="DL17" s="611"/>
      <c r="DM17" s="611"/>
      <c r="DN17" s="611"/>
      <c r="DO17" s="611"/>
      <c r="DP17" s="612"/>
      <c r="DQ17" s="619">
        <v>884840</v>
      </c>
      <c r="DR17" s="611"/>
      <c r="DS17" s="611"/>
      <c r="DT17" s="611"/>
      <c r="DU17" s="611"/>
      <c r="DV17" s="611"/>
      <c r="DW17" s="611"/>
      <c r="DX17" s="611"/>
      <c r="DY17" s="611"/>
      <c r="DZ17" s="611"/>
      <c r="EA17" s="611"/>
      <c r="EB17" s="611"/>
      <c r="EC17" s="620"/>
    </row>
    <row r="18" spans="2:133" ht="11.25" customHeight="1" x14ac:dyDescent="0.2">
      <c r="B18" s="607" t="s">
        <v>275</v>
      </c>
      <c r="C18" s="608"/>
      <c r="D18" s="608"/>
      <c r="E18" s="608"/>
      <c r="F18" s="608"/>
      <c r="G18" s="608"/>
      <c r="H18" s="608"/>
      <c r="I18" s="608"/>
      <c r="J18" s="608"/>
      <c r="K18" s="608"/>
      <c r="L18" s="608"/>
      <c r="M18" s="608"/>
      <c r="N18" s="608"/>
      <c r="O18" s="608"/>
      <c r="P18" s="608"/>
      <c r="Q18" s="609"/>
      <c r="R18" s="610">
        <v>8675</v>
      </c>
      <c r="S18" s="611"/>
      <c r="T18" s="611"/>
      <c r="U18" s="611"/>
      <c r="V18" s="611"/>
      <c r="W18" s="611"/>
      <c r="X18" s="611"/>
      <c r="Y18" s="612"/>
      <c r="Z18" s="613">
        <v>0.1</v>
      </c>
      <c r="AA18" s="613"/>
      <c r="AB18" s="613"/>
      <c r="AC18" s="613"/>
      <c r="AD18" s="614">
        <v>8675</v>
      </c>
      <c r="AE18" s="614"/>
      <c r="AF18" s="614"/>
      <c r="AG18" s="614"/>
      <c r="AH18" s="614"/>
      <c r="AI18" s="614"/>
      <c r="AJ18" s="614"/>
      <c r="AK18" s="614"/>
      <c r="AL18" s="615">
        <v>0.1</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180</v>
      </c>
      <c r="BH18" s="611"/>
      <c r="BI18" s="611"/>
      <c r="BJ18" s="611"/>
      <c r="BK18" s="611"/>
      <c r="BL18" s="611"/>
      <c r="BM18" s="611"/>
      <c r="BN18" s="612"/>
      <c r="BO18" s="613" t="s">
        <v>180</v>
      </c>
      <c r="BP18" s="613"/>
      <c r="BQ18" s="613"/>
      <c r="BR18" s="613"/>
      <c r="BS18" s="614" t="s">
        <v>180</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180</v>
      </c>
      <c r="CS18" s="611"/>
      <c r="CT18" s="611"/>
      <c r="CU18" s="611"/>
      <c r="CV18" s="611"/>
      <c r="CW18" s="611"/>
      <c r="CX18" s="611"/>
      <c r="CY18" s="612"/>
      <c r="CZ18" s="613" t="s">
        <v>180</v>
      </c>
      <c r="DA18" s="613"/>
      <c r="DB18" s="613"/>
      <c r="DC18" s="613"/>
      <c r="DD18" s="619" t="s">
        <v>180</v>
      </c>
      <c r="DE18" s="611"/>
      <c r="DF18" s="611"/>
      <c r="DG18" s="611"/>
      <c r="DH18" s="611"/>
      <c r="DI18" s="611"/>
      <c r="DJ18" s="611"/>
      <c r="DK18" s="611"/>
      <c r="DL18" s="611"/>
      <c r="DM18" s="611"/>
      <c r="DN18" s="611"/>
      <c r="DO18" s="611"/>
      <c r="DP18" s="612"/>
      <c r="DQ18" s="619" t="s">
        <v>180</v>
      </c>
      <c r="DR18" s="611"/>
      <c r="DS18" s="611"/>
      <c r="DT18" s="611"/>
      <c r="DU18" s="611"/>
      <c r="DV18" s="611"/>
      <c r="DW18" s="611"/>
      <c r="DX18" s="611"/>
      <c r="DY18" s="611"/>
      <c r="DZ18" s="611"/>
      <c r="EA18" s="611"/>
      <c r="EB18" s="611"/>
      <c r="EC18" s="620"/>
    </row>
    <row r="19" spans="2:133" ht="11.25" customHeight="1" x14ac:dyDescent="0.2">
      <c r="B19" s="607" t="s">
        <v>278</v>
      </c>
      <c r="C19" s="608"/>
      <c r="D19" s="608"/>
      <c r="E19" s="608"/>
      <c r="F19" s="608"/>
      <c r="G19" s="608"/>
      <c r="H19" s="608"/>
      <c r="I19" s="608"/>
      <c r="J19" s="608"/>
      <c r="K19" s="608"/>
      <c r="L19" s="608"/>
      <c r="M19" s="608"/>
      <c r="N19" s="608"/>
      <c r="O19" s="608"/>
      <c r="P19" s="608"/>
      <c r="Q19" s="609"/>
      <c r="R19" s="610">
        <v>8675</v>
      </c>
      <c r="S19" s="611"/>
      <c r="T19" s="611"/>
      <c r="U19" s="611"/>
      <c r="V19" s="611"/>
      <c r="W19" s="611"/>
      <c r="X19" s="611"/>
      <c r="Y19" s="612"/>
      <c r="Z19" s="613">
        <v>0.1</v>
      </c>
      <c r="AA19" s="613"/>
      <c r="AB19" s="613"/>
      <c r="AC19" s="613"/>
      <c r="AD19" s="614">
        <v>8675</v>
      </c>
      <c r="AE19" s="614"/>
      <c r="AF19" s="614"/>
      <c r="AG19" s="614"/>
      <c r="AH19" s="614"/>
      <c r="AI19" s="614"/>
      <c r="AJ19" s="614"/>
      <c r="AK19" s="614"/>
      <c r="AL19" s="615">
        <v>0.1</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180</v>
      </c>
      <c r="BH19" s="611"/>
      <c r="BI19" s="611"/>
      <c r="BJ19" s="611"/>
      <c r="BK19" s="611"/>
      <c r="BL19" s="611"/>
      <c r="BM19" s="611"/>
      <c r="BN19" s="612"/>
      <c r="BO19" s="613" t="s">
        <v>180</v>
      </c>
      <c r="BP19" s="613"/>
      <c r="BQ19" s="613"/>
      <c r="BR19" s="613"/>
      <c r="BS19" s="614" t="s">
        <v>180</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180</v>
      </c>
      <c r="CS19" s="611"/>
      <c r="CT19" s="611"/>
      <c r="CU19" s="611"/>
      <c r="CV19" s="611"/>
      <c r="CW19" s="611"/>
      <c r="CX19" s="611"/>
      <c r="CY19" s="612"/>
      <c r="CZ19" s="613" t="s">
        <v>180</v>
      </c>
      <c r="DA19" s="613"/>
      <c r="DB19" s="613"/>
      <c r="DC19" s="613"/>
      <c r="DD19" s="619" t="s">
        <v>180</v>
      </c>
      <c r="DE19" s="611"/>
      <c r="DF19" s="611"/>
      <c r="DG19" s="611"/>
      <c r="DH19" s="611"/>
      <c r="DI19" s="611"/>
      <c r="DJ19" s="611"/>
      <c r="DK19" s="611"/>
      <c r="DL19" s="611"/>
      <c r="DM19" s="611"/>
      <c r="DN19" s="611"/>
      <c r="DO19" s="611"/>
      <c r="DP19" s="612"/>
      <c r="DQ19" s="619" t="s">
        <v>180</v>
      </c>
      <c r="DR19" s="611"/>
      <c r="DS19" s="611"/>
      <c r="DT19" s="611"/>
      <c r="DU19" s="611"/>
      <c r="DV19" s="611"/>
      <c r="DW19" s="611"/>
      <c r="DX19" s="611"/>
      <c r="DY19" s="611"/>
      <c r="DZ19" s="611"/>
      <c r="EA19" s="611"/>
      <c r="EB19" s="611"/>
      <c r="EC19" s="620"/>
    </row>
    <row r="20" spans="2:133" ht="11.25" customHeight="1" x14ac:dyDescent="0.2">
      <c r="B20" s="623" t="s">
        <v>281</v>
      </c>
      <c r="C20" s="624"/>
      <c r="D20" s="624"/>
      <c r="E20" s="624"/>
      <c r="F20" s="624"/>
      <c r="G20" s="624"/>
      <c r="H20" s="624"/>
      <c r="I20" s="624"/>
      <c r="J20" s="624"/>
      <c r="K20" s="624"/>
      <c r="L20" s="624"/>
      <c r="M20" s="624"/>
      <c r="N20" s="624"/>
      <c r="O20" s="624"/>
      <c r="P20" s="624"/>
      <c r="Q20" s="625"/>
      <c r="R20" s="610" t="s">
        <v>180</v>
      </c>
      <c r="S20" s="611"/>
      <c r="T20" s="611"/>
      <c r="U20" s="611"/>
      <c r="V20" s="611"/>
      <c r="W20" s="611"/>
      <c r="X20" s="611"/>
      <c r="Y20" s="612"/>
      <c r="Z20" s="613" t="s">
        <v>180</v>
      </c>
      <c r="AA20" s="613"/>
      <c r="AB20" s="613"/>
      <c r="AC20" s="613"/>
      <c r="AD20" s="614" t="s">
        <v>180</v>
      </c>
      <c r="AE20" s="614"/>
      <c r="AF20" s="614"/>
      <c r="AG20" s="614"/>
      <c r="AH20" s="614"/>
      <c r="AI20" s="614"/>
      <c r="AJ20" s="614"/>
      <c r="AK20" s="614"/>
      <c r="AL20" s="615" t="s">
        <v>180</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180</v>
      </c>
      <c r="BH20" s="611"/>
      <c r="BI20" s="611"/>
      <c r="BJ20" s="611"/>
      <c r="BK20" s="611"/>
      <c r="BL20" s="611"/>
      <c r="BM20" s="611"/>
      <c r="BN20" s="612"/>
      <c r="BO20" s="613" t="s">
        <v>180</v>
      </c>
      <c r="BP20" s="613"/>
      <c r="BQ20" s="613"/>
      <c r="BR20" s="613"/>
      <c r="BS20" s="614" t="s">
        <v>180</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15147200</v>
      </c>
      <c r="CS20" s="611"/>
      <c r="CT20" s="611"/>
      <c r="CU20" s="611"/>
      <c r="CV20" s="611"/>
      <c r="CW20" s="611"/>
      <c r="CX20" s="611"/>
      <c r="CY20" s="612"/>
      <c r="CZ20" s="613">
        <v>100</v>
      </c>
      <c r="DA20" s="613"/>
      <c r="DB20" s="613"/>
      <c r="DC20" s="613"/>
      <c r="DD20" s="619">
        <v>1502444</v>
      </c>
      <c r="DE20" s="611"/>
      <c r="DF20" s="611"/>
      <c r="DG20" s="611"/>
      <c r="DH20" s="611"/>
      <c r="DI20" s="611"/>
      <c r="DJ20" s="611"/>
      <c r="DK20" s="611"/>
      <c r="DL20" s="611"/>
      <c r="DM20" s="611"/>
      <c r="DN20" s="611"/>
      <c r="DO20" s="611"/>
      <c r="DP20" s="612"/>
      <c r="DQ20" s="619">
        <v>9085284</v>
      </c>
      <c r="DR20" s="611"/>
      <c r="DS20" s="611"/>
      <c r="DT20" s="611"/>
      <c r="DU20" s="611"/>
      <c r="DV20" s="611"/>
      <c r="DW20" s="611"/>
      <c r="DX20" s="611"/>
      <c r="DY20" s="611"/>
      <c r="DZ20" s="611"/>
      <c r="EA20" s="611"/>
      <c r="EB20" s="611"/>
      <c r="EC20" s="620"/>
    </row>
    <row r="21" spans="2:133" ht="11.25" customHeight="1" x14ac:dyDescent="0.2">
      <c r="B21" s="607" t="s">
        <v>284</v>
      </c>
      <c r="C21" s="608"/>
      <c r="D21" s="608"/>
      <c r="E21" s="608"/>
      <c r="F21" s="608"/>
      <c r="G21" s="608"/>
      <c r="H21" s="608"/>
      <c r="I21" s="608"/>
      <c r="J21" s="608"/>
      <c r="K21" s="608"/>
      <c r="L21" s="608"/>
      <c r="M21" s="608"/>
      <c r="N21" s="608"/>
      <c r="O21" s="608"/>
      <c r="P21" s="608"/>
      <c r="Q21" s="609"/>
      <c r="R21" s="610">
        <v>4968912</v>
      </c>
      <c r="S21" s="611"/>
      <c r="T21" s="611"/>
      <c r="U21" s="611"/>
      <c r="V21" s="611"/>
      <c r="W21" s="611"/>
      <c r="X21" s="611"/>
      <c r="Y21" s="612"/>
      <c r="Z21" s="613">
        <v>31.4</v>
      </c>
      <c r="AA21" s="613"/>
      <c r="AB21" s="613"/>
      <c r="AC21" s="613"/>
      <c r="AD21" s="614">
        <v>4291396</v>
      </c>
      <c r="AE21" s="614"/>
      <c r="AF21" s="614"/>
      <c r="AG21" s="614"/>
      <c r="AH21" s="614"/>
      <c r="AI21" s="614"/>
      <c r="AJ21" s="614"/>
      <c r="AK21" s="614"/>
      <c r="AL21" s="615">
        <v>61.1</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180</v>
      </c>
      <c r="BH21" s="611"/>
      <c r="BI21" s="611"/>
      <c r="BJ21" s="611"/>
      <c r="BK21" s="611"/>
      <c r="BL21" s="611"/>
      <c r="BM21" s="611"/>
      <c r="BN21" s="612"/>
      <c r="BO21" s="613" t="s">
        <v>180</v>
      </c>
      <c r="BP21" s="613"/>
      <c r="BQ21" s="613"/>
      <c r="BR21" s="613"/>
      <c r="BS21" s="614" t="s">
        <v>180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286</v>
      </c>
      <c r="C22" s="608"/>
      <c r="D22" s="608"/>
      <c r="E22" s="608"/>
      <c r="F22" s="608"/>
      <c r="G22" s="608"/>
      <c r="H22" s="608"/>
      <c r="I22" s="608"/>
      <c r="J22" s="608"/>
      <c r="K22" s="608"/>
      <c r="L22" s="608"/>
      <c r="M22" s="608"/>
      <c r="N22" s="608"/>
      <c r="O22" s="608"/>
      <c r="P22" s="608"/>
      <c r="Q22" s="609"/>
      <c r="R22" s="610">
        <v>4291396</v>
      </c>
      <c r="S22" s="611"/>
      <c r="T22" s="611"/>
      <c r="U22" s="611"/>
      <c r="V22" s="611"/>
      <c r="W22" s="611"/>
      <c r="X22" s="611"/>
      <c r="Y22" s="612"/>
      <c r="Z22" s="613">
        <v>27.2</v>
      </c>
      <c r="AA22" s="613"/>
      <c r="AB22" s="613"/>
      <c r="AC22" s="613"/>
      <c r="AD22" s="614">
        <v>4291396</v>
      </c>
      <c r="AE22" s="614"/>
      <c r="AF22" s="614"/>
      <c r="AG22" s="614"/>
      <c r="AH22" s="614"/>
      <c r="AI22" s="614"/>
      <c r="AJ22" s="614"/>
      <c r="AK22" s="614"/>
      <c r="AL22" s="615">
        <v>61.1</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180</v>
      </c>
      <c r="BH22" s="611"/>
      <c r="BI22" s="611"/>
      <c r="BJ22" s="611"/>
      <c r="BK22" s="611"/>
      <c r="BL22" s="611"/>
      <c r="BM22" s="611"/>
      <c r="BN22" s="612"/>
      <c r="BO22" s="613" t="s">
        <v>180</v>
      </c>
      <c r="BP22" s="613"/>
      <c r="BQ22" s="613"/>
      <c r="BR22" s="613"/>
      <c r="BS22" s="614" t="s">
        <v>180</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289</v>
      </c>
      <c r="C23" s="608"/>
      <c r="D23" s="608"/>
      <c r="E23" s="608"/>
      <c r="F23" s="608"/>
      <c r="G23" s="608"/>
      <c r="H23" s="608"/>
      <c r="I23" s="608"/>
      <c r="J23" s="608"/>
      <c r="K23" s="608"/>
      <c r="L23" s="608"/>
      <c r="M23" s="608"/>
      <c r="N23" s="608"/>
      <c r="O23" s="608"/>
      <c r="P23" s="608"/>
      <c r="Q23" s="609"/>
      <c r="R23" s="610">
        <v>677516</v>
      </c>
      <c r="S23" s="611"/>
      <c r="T23" s="611"/>
      <c r="U23" s="611"/>
      <c r="V23" s="611"/>
      <c r="W23" s="611"/>
      <c r="X23" s="611"/>
      <c r="Y23" s="612"/>
      <c r="Z23" s="613">
        <v>4.3</v>
      </c>
      <c r="AA23" s="613"/>
      <c r="AB23" s="613"/>
      <c r="AC23" s="613"/>
      <c r="AD23" s="614" t="s">
        <v>180</v>
      </c>
      <c r="AE23" s="614"/>
      <c r="AF23" s="614"/>
      <c r="AG23" s="614"/>
      <c r="AH23" s="614"/>
      <c r="AI23" s="614"/>
      <c r="AJ23" s="614"/>
      <c r="AK23" s="614"/>
      <c r="AL23" s="615" t="s">
        <v>180</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180</v>
      </c>
      <c r="BH23" s="611"/>
      <c r="BI23" s="611"/>
      <c r="BJ23" s="611"/>
      <c r="BK23" s="611"/>
      <c r="BL23" s="611"/>
      <c r="BM23" s="611"/>
      <c r="BN23" s="612"/>
      <c r="BO23" s="613" t="s">
        <v>180</v>
      </c>
      <c r="BP23" s="613"/>
      <c r="BQ23" s="613"/>
      <c r="BR23" s="613"/>
      <c r="BS23" s="614" t="s">
        <v>180</v>
      </c>
      <c r="BT23" s="614"/>
      <c r="BU23" s="614"/>
      <c r="BV23" s="614"/>
      <c r="BW23" s="614"/>
      <c r="BX23" s="614"/>
      <c r="BY23" s="614"/>
      <c r="BZ23" s="614"/>
      <c r="CA23" s="614"/>
      <c r="CB23" s="618"/>
      <c r="CD23" s="592" t="s">
        <v>230</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2">
      <c r="B24" s="607" t="s">
        <v>296</v>
      </c>
      <c r="C24" s="608"/>
      <c r="D24" s="608"/>
      <c r="E24" s="608"/>
      <c r="F24" s="608"/>
      <c r="G24" s="608"/>
      <c r="H24" s="608"/>
      <c r="I24" s="608"/>
      <c r="J24" s="608"/>
      <c r="K24" s="608"/>
      <c r="L24" s="608"/>
      <c r="M24" s="608"/>
      <c r="N24" s="608"/>
      <c r="O24" s="608"/>
      <c r="P24" s="608"/>
      <c r="Q24" s="609"/>
      <c r="R24" s="610" t="s">
        <v>180</v>
      </c>
      <c r="S24" s="611"/>
      <c r="T24" s="611"/>
      <c r="U24" s="611"/>
      <c r="V24" s="611"/>
      <c r="W24" s="611"/>
      <c r="X24" s="611"/>
      <c r="Y24" s="612"/>
      <c r="Z24" s="613" t="s">
        <v>180</v>
      </c>
      <c r="AA24" s="613"/>
      <c r="AB24" s="613"/>
      <c r="AC24" s="613"/>
      <c r="AD24" s="614" t="s">
        <v>180</v>
      </c>
      <c r="AE24" s="614"/>
      <c r="AF24" s="614"/>
      <c r="AG24" s="614"/>
      <c r="AH24" s="614"/>
      <c r="AI24" s="614"/>
      <c r="AJ24" s="614"/>
      <c r="AK24" s="614"/>
      <c r="AL24" s="615" t="s">
        <v>180</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180</v>
      </c>
      <c r="BH24" s="611"/>
      <c r="BI24" s="611"/>
      <c r="BJ24" s="611"/>
      <c r="BK24" s="611"/>
      <c r="BL24" s="611"/>
      <c r="BM24" s="611"/>
      <c r="BN24" s="612"/>
      <c r="BO24" s="613" t="s">
        <v>180</v>
      </c>
      <c r="BP24" s="613"/>
      <c r="BQ24" s="613"/>
      <c r="BR24" s="613"/>
      <c r="BS24" s="614" t="s">
        <v>180</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6080290</v>
      </c>
      <c r="CS24" s="600"/>
      <c r="CT24" s="600"/>
      <c r="CU24" s="600"/>
      <c r="CV24" s="600"/>
      <c r="CW24" s="600"/>
      <c r="CX24" s="600"/>
      <c r="CY24" s="601"/>
      <c r="CZ24" s="604">
        <v>40.1</v>
      </c>
      <c r="DA24" s="605"/>
      <c r="DB24" s="605"/>
      <c r="DC24" s="621"/>
      <c r="DD24" s="645">
        <v>3741048</v>
      </c>
      <c r="DE24" s="600"/>
      <c r="DF24" s="600"/>
      <c r="DG24" s="600"/>
      <c r="DH24" s="600"/>
      <c r="DI24" s="600"/>
      <c r="DJ24" s="600"/>
      <c r="DK24" s="601"/>
      <c r="DL24" s="645">
        <v>3641876</v>
      </c>
      <c r="DM24" s="600"/>
      <c r="DN24" s="600"/>
      <c r="DO24" s="600"/>
      <c r="DP24" s="600"/>
      <c r="DQ24" s="600"/>
      <c r="DR24" s="600"/>
      <c r="DS24" s="600"/>
      <c r="DT24" s="600"/>
      <c r="DU24" s="600"/>
      <c r="DV24" s="601"/>
      <c r="DW24" s="604">
        <v>51.4</v>
      </c>
      <c r="DX24" s="605"/>
      <c r="DY24" s="605"/>
      <c r="DZ24" s="605"/>
      <c r="EA24" s="605"/>
      <c r="EB24" s="605"/>
      <c r="EC24" s="606"/>
    </row>
    <row r="25" spans="2:133" ht="11.25" customHeight="1" x14ac:dyDescent="0.2">
      <c r="B25" s="607" t="s">
        <v>299</v>
      </c>
      <c r="C25" s="608"/>
      <c r="D25" s="608"/>
      <c r="E25" s="608"/>
      <c r="F25" s="608"/>
      <c r="G25" s="608"/>
      <c r="H25" s="608"/>
      <c r="I25" s="608"/>
      <c r="J25" s="608"/>
      <c r="K25" s="608"/>
      <c r="L25" s="608"/>
      <c r="M25" s="608"/>
      <c r="N25" s="608"/>
      <c r="O25" s="608"/>
      <c r="P25" s="608"/>
      <c r="Q25" s="609"/>
      <c r="R25" s="610">
        <v>7639959</v>
      </c>
      <c r="S25" s="611"/>
      <c r="T25" s="611"/>
      <c r="U25" s="611"/>
      <c r="V25" s="611"/>
      <c r="W25" s="611"/>
      <c r="X25" s="611"/>
      <c r="Y25" s="612"/>
      <c r="Z25" s="613">
        <v>48.4</v>
      </c>
      <c r="AA25" s="613"/>
      <c r="AB25" s="613"/>
      <c r="AC25" s="613"/>
      <c r="AD25" s="614">
        <v>6962443</v>
      </c>
      <c r="AE25" s="614"/>
      <c r="AF25" s="614"/>
      <c r="AG25" s="614"/>
      <c r="AH25" s="614"/>
      <c r="AI25" s="614"/>
      <c r="AJ25" s="614"/>
      <c r="AK25" s="614"/>
      <c r="AL25" s="615">
        <v>99.2</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180</v>
      </c>
      <c r="BH25" s="611"/>
      <c r="BI25" s="611"/>
      <c r="BJ25" s="611"/>
      <c r="BK25" s="611"/>
      <c r="BL25" s="611"/>
      <c r="BM25" s="611"/>
      <c r="BN25" s="612"/>
      <c r="BO25" s="613" t="s">
        <v>180</v>
      </c>
      <c r="BP25" s="613"/>
      <c r="BQ25" s="613"/>
      <c r="BR25" s="613"/>
      <c r="BS25" s="614" t="s">
        <v>180</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2207083</v>
      </c>
      <c r="CS25" s="642"/>
      <c r="CT25" s="642"/>
      <c r="CU25" s="642"/>
      <c r="CV25" s="642"/>
      <c r="CW25" s="642"/>
      <c r="CX25" s="642"/>
      <c r="CY25" s="643"/>
      <c r="CZ25" s="615">
        <v>14.6</v>
      </c>
      <c r="DA25" s="640"/>
      <c r="DB25" s="640"/>
      <c r="DC25" s="644"/>
      <c r="DD25" s="619">
        <v>1971723</v>
      </c>
      <c r="DE25" s="642"/>
      <c r="DF25" s="642"/>
      <c r="DG25" s="642"/>
      <c r="DH25" s="642"/>
      <c r="DI25" s="642"/>
      <c r="DJ25" s="642"/>
      <c r="DK25" s="643"/>
      <c r="DL25" s="619">
        <v>1926070</v>
      </c>
      <c r="DM25" s="642"/>
      <c r="DN25" s="642"/>
      <c r="DO25" s="642"/>
      <c r="DP25" s="642"/>
      <c r="DQ25" s="642"/>
      <c r="DR25" s="642"/>
      <c r="DS25" s="642"/>
      <c r="DT25" s="642"/>
      <c r="DU25" s="642"/>
      <c r="DV25" s="643"/>
      <c r="DW25" s="615">
        <v>27.2</v>
      </c>
      <c r="DX25" s="640"/>
      <c r="DY25" s="640"/>
      <c r="DZ25" s="640"/>
      <c r="EA25" s="640"/>
      <c r="EB25" s="640"/>
      <c r="EC25" s="641"/>
    </row>
    <row r="26" spans="2:133" ht="11.25" customHeight="1" x14ac:dyDescent="0.2">
      <c r="B26" s="607" t="s">
        <v>302</v>
      </c>
      <c r="C26" s="608"/>
      <c r="D26" s="608"/>
      <c r="E26" s="608"/>
      <c r="F26" s="608"/>
      <c r="G26" s="608"/>
      <c r="H26" s="608"/>
      <c r="I26" s="608"/>
      <c r="J26" s="608"/>
      <c r="K26" s="608"/>
      <c r="L26" s="608"/>
      <c r="M26" s="608"/>
      <c r="N26" s="608"/>
      <c r="O26" s="608"/>
      <c r="P26" s="608"/>
      <c r="Q26" s="609"/>
      <c r="R26" s="610">
        <v>1475</v>
      </c>
      <c r="S26" s="611"/>
      <c r="T26" s="611"/>
      <c r="U26" s="611"/>
      <c r="V26" s="611"/>
      <c r="W26" s="611"/>
      <c r="X26" s="611"/>
      <c r="Y26" s="612"/>
      <c r="Z26" s="613">
        <v>0</v>
      </c>
      <c r="AA26" s="613"/>
      <c r="AB26" s="613"/>
      <c r="AC26" s="613"/>
      <c r="AD26" s="614">
        <v>1475</v>
      </c>
      <c r="AE26" s="614"/>
      <c r="AF26" s="614"/>
      <c r="AG26" s="614"/>
      <c r="AH26" s="614"/>
      <c r="AI26" s="614"/>
      <c r="AJ26" s="614"/>
      <c r="AK26" s="614"/>
      <c r="AL26" s="615">
        <v>0</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180</v>
      </c>
      <c r="BH26" s="611"/>
      <c r="BI26" s="611"/>
      <c r="BJ26" s="611"/>
      <c r="BK26" s="611"/>
      <c r="BL26" s="611"/>
      <c r="BM26" s="611"/>
      <c r="BN26" s="612"/>
      <c r="BO26" s="613" t="s">
        <v>180</v>
      </c>
      <c r="BP26" s="613"/>
      <c r="BQ26" s="613"/>
      <c r="BR26" s="613"/>
      <c r="BS26" s="614" t="s">
        <v>180</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1331383</v>
      </c>
      <c r="CS26" s="611"/>
      <c r="CT26" s="611"/>
      <c r="CU26" s="611"/>
      <c r="CV26" s="611"/>
      <c r="CW26" s="611"/>
      <c r="CX26" s="611"/>
      <c r="CY26" s="612"/>
      <c r="CZ26" s="615">
        <v>8.8000000000000007</v>
      </c>
      <c r="DA26" s="640"/>
      <c r="DB26" s="640"/>
      <c r="DC26" s="644"/>
      <c r="DD26" s="619">
        <v>1197909</v>
      </c>
      <c r="DE26" s="611"/>
      <c r="DF26" s="611"/>
      <c r="DG26" s="611"/>
      <c r="DH26" s="611"/>
      <c r="DI26" s="611"/>
      <c r="DJ26" s="611"/>
      <c r="DK26" s="612"/>
      <c r="DL26" s="619" t="s">
        <v>180</v>
      </c>
      <c r="DM26" s="611"/>
      <c r="DN26" s="611"/>
      <c r="DO26" s="611"/>
      <c r="DP26" s="611"/>
      <c r="DQ26" s="611"/>
      <c r="DR26" s="611"/>
      <c r="DS26" s="611"/>
      <c r="DT26" s="611"/>
      <c r="DU26" s="611"/>
      <c r="DV26" s="612"/>
      <c r="DW26" s="615" t="s">
        <v>180</v>
      </c>
      <c r="DX26" s="640"/>
      <c r="DY26" s="640"/>
      <c r="DZ26" s="640"/>
      <c r="EA26" s="640"/>
      <c r="EB26" s="640"/>
      <c r="EC26" s="641"/>
    </row>
    <row r="27" spans="2:133" ht="11.25" customHeight="1" x14ac:dyDescent="0.2">
      <c r="B27" s="607" t="s">
        <v>305</v>
      </c>
      <c r="C27" s="608"/>
      <c r="D27" s="608"/>
      <c r="E27" s="608"/>
      <c r="F27" s="608"/>
      <c r="G27" s="608"/>
      <c r="H27" s="608"/>
      <c r="I27" s="608"/>
      <c r="J27" s="608"/>
      <c r="K27" s="608"/>
      <c r="L27" s="608"/>
      <c r="M27" s="608"/>
      <c r="N27" s="608"/>
      <c r="O27" s="608"/>
      <c r="P27" s="608"/>
      <c r="Q27" s="609"/>
      <c r="R27" s="610">
        <v>84553</v>
      </c>
      <c r="S27" s="611"/>
      <c r="T27" s="611"/>
      <c r="U27" s="611"/>
      <c r="V27" s="611"/>
      <c r="W27" s="611"/>
      <c r="X27" s="611"/>
      <c r="Y27" s="612"/>
      <c r="Z27" s="613">
        <v>0.5</v>
      </c>
      <c r="AA27" s="613"/>
      <c r="AB27" s="613"/>
      <c r="AC27" s="613"/>
      <c r="AD27" s="614">
        <v>21395</v>
      </c>
      <c r="AE27" s="614"/>
      <c r="AF27" s="614"/>
      <c r="AG27" s="614"/>
      <c r="AH27" s="614"/>
      <c r="AI27" s="614"/>
      <c r="AJ27" s="614"/>
      <c r="AK27" s="614"/>
      <c r="AL27" s="615">
        <v>0.3</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2027189</v>
      </c>
      <c r="BH27" s="611"/>
      <c r="BI27" s="611"/>
      <c r="BJ27" s="611"/>
      <c r="BK27" s="611"/>
      <c r="BL27" s="611"/>
      <c r="BM27" s="611"/>
      <c r="BN27" s="612"/>
      <c r="BO27" s="613">
        <v>100</v>
      </c>
      <c r="BP27" s="613"/>
      <c r="BQ27" s="613"/>
      <c r="BR27" s="613"/>
      <c r="BS27" s="614">
        <v>129138</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2964689</v>
      </c>
      <c r="CS27" s="642"/>
      <c r="CT27" s="642"/>
      <c r="CU27" s="642"/>
      <c r="CV27" s="642"/>
      <c r="CW27" s="642"/>
      <c r="CX27" s="642"/>
      <c r="CY27" s="643"/>
      <c r="CZ27" s="615">
        <v>19.600000000000001</v>
      </c>
      <c r="DA27" s="640"/>
      <c r="DB27" s="640"/>
      <c r="DC27" s="644"/>
      <c r="DD27" s="619">
        <v>884485</v>
      </c>
      <c r="DE27" s="642"/>
      <c r="DF27" s="642"/>
      <c r="DG27" s="642"/>
      <c r="DH27" s="642"/>
      <c r="DI27" s="642"/>
      <c r="DJ27" s="642"/>
      <c r="DK27" s="643"/>
      <c r="DL27" s="619">
        <v>830966</v>
      </c>
      <c r="DM27" s="642"/>
      <c r="DN27" s="642"/>
      <c r="DO27" s="642"/>
      <c r="DP27" s="642"/>
      <c r="DQ27" s="642"/>
      <c r="DR27" s="642"/>
      <c r="DS27" s="642"/>
      <c r="DT27" s="642"/>
      <c r="DU27" s="642"/>
      <c r="DV27" s="643"/>
      <c r="DW27" s="615">
        <v>11.7</v>
      </c>
      <c r="DX27" s="640"/>
      <c r="DY27" s="640"/>
      <c r="DZ27" s="640"/>
      <c r="EA27" s="640"/>
      <c r="EB27" s="640"/>
      <c r="EC27" s="641"/>
    </row>
    <row r="28" spans="2:133" ht="11.25" customHeight="1" x14ac:dyDescent="0.2">
      <c r="B28" s="607" t="s">
        <v>308</v>
      </c>
      <c r="C28" s="608"/>
      <c r="D28" s="608"/>
      <c r="E28" s="608"/>
      <c r="F28" s="608"/>
      <c r="G28" s="608"/>
      <c r="H28" s="608"/>
      <c r="I28" s="608"/>
      <c r="J28" s="608"/>
      <c r="K28" s="608"/>
      <c r="L28" s="608"/>
      <c r="M28" s="608"/>
      <c r="N28" s="608"/>
      <c r="O28" s="608"/>
      <c r="P28" s="608"/>
      <c r="Q28" s="609"/>
      <c r="R28" s="610">
        <v>103399</v>
      </c>
      <c r="S28" s="611"/>
      <c r="T28" s="611"/>
      <c r="U28" s="611"/>
      <c r="V28" s="611"/>
      <c r="W28" s="611"/>
      <c r="X28" s="611"/>
      <c r="Y28" s="612"/>
      <c r="Z28" s="613">
        <v>0.7</v>
      </c>
      <c r="AA28" s="613"/>
      <c r="AB28" s="613"/>
      <c r="AC28" s="613"/>
      <c r="AD28" s="614">
        <v>7690</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908518</v>
      </c>
      <c r="CS28" s="611"/>
      <c r="CT28" s="611"/>
      <c r="CU28" s="611"/>
      <c r="CV28" s="611"/>
      <c r="CW28" s="611"/>
      <c r="CX28" s="611"/>
      <c r="CY28" s="612"/>
      <c r="CZ28" s="615">
        <v>6</v>
      </c>
      <c r="DA28" s="640"/>
      <c r="DB28" s="640"/>
      <c r="DC28" s="644"/>
      <c r="DD28" s="619">
        <v>884840</v>
      </c>
      <c r="DE28" s="611"/>
      <c r="DF28" s="611"/>
      <c r="DG28" s="611"/>
      <c r="DH28" s="611"/>
      <c r="DI28" s="611"/>
      <c r="DJ28" s="611"/>
      <c r="DK28" s="612"/>
      <c r="DL28" s="619">
        <v>884840</v>
      </c>
      <c r="DM28" s="611"/>
      <c r="DN28" s="611"/>
      <c r="DO28" s="611"/>
      <c r="DP28" s="611"/>
      <c r="DQ28" s="611"/>
      <c r="DR28" s="611"/>
      <c r="DS28" s="611"/>
      <c r="DT28" s="611"/>
      <c r="DU28" s="611"/>
      <c r="DV28" s="612"/>
      <c r="DW28" s="615">
        <v>12.5</v>
      </c>
      <c r="DX28" s="640"/>
      <c r="DY28" s="640"/>
      <c r="DZ28" s="640"/>
      <c r="EA28" s="640"/>
      <c r="EB28" s="640"/>
      <c r="EC28" s="641"/>
    </row>
    <row r="29" spans="2:133" ht="11.25" customHeight="1" x14ac:dyDescent="0.2">
      <c r="B29" s="607" t="s">
        <v>310</v>
      </c>
      <c r="C29" s="608"/>
      <c r="D29" s="608"/>
      <c r="E29" s="608"/>
      <c r="F29" s="608"/>
      <c r="G29" s="608"/>
      <c r="H29" s="608"/>
      <c r="I29" s="608"/>
      <c r="J29" s="608"/>
      <c r="K29" s="608"/>
      <c r="L29" s="608"/>
      <c r="M29" s="608"/>
      <c r="N29" s="608"/>
      <c r="O29" s="608"/>
      <c r="P29" s="608"/>
      <c r="Q29" s="609"/>
      <c r="R29" s="610">
        <v>34021</v>
      </c>
      <c r="S29" s="611"/>
      <c r="T29" s="611"/>
      <c r="U29" s="611"/>
      <c r="V29" s="611"/>
      <c r="W29" s="611"/>
      <c r="X29" s="611"/>
      <c r="Y29" s="612"/>
      <c r="Z29" s="613">
        <v>0.2</v>
      </c>
      <c r="AA29" s="613"/>
      <c r="AB29" s="613"/>
      <c r="AC29" s="613"/>
      <c r="AD29" s="614" t="s">
        <v>180</v>
      </c>
      <c r="AE29" s="614"/>
      <c r="AF29" s="614"/>
      <c r="AG29" s="614"/>
      <c r="AH29" s="614"/>
      <c r="AI29" s="614"/>
      <c r="AJ29" s="614"/>
      <c r="AK29" s="614"/>
      <c r="AL29" s="615" t="s">
        <v>180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311</v>
      </c>
      <c r="CE29" s="647"/>
      <c r="CF29" s="607" t="s">
        <v>312</v>
      </c>
      <c r="CG29" s="608"/>
      <c r="CH29" s="608"/>
      <c r="CI29" s="608"/>
      <c r="CJ29" s="608"/>
      <c r="CK29" s="608"/>
      <c r="CL29" s="608"/>
      <c r="CM29" s="608"/>
      <c r="CN29" s="608"/>
      <c r="CO29" s="608"/>
      <c r="CP29" s="608"/>
      <c r="CQ29" s="609"/>
      <c r="CR29" s="610">
        <v>908518</v>
      </c>
      <c r="CS29" s="642"/>
      <c r="CT29" s="642"/>
      <c r="CU29" s="642"/>
      <c r="CV29" s="642"/>
      <c r="CW29" s="642"/>
      <c r="CX29" s="642"/>
      <c r="CY29" s="643"/>
      <c r="CZ29" s="615">
        <v>6</v>
      </c>
      <c r="DA29" s="640"/>
      <c r="DB29" s="640"/>
      <c r="DC29" s="644"/>
      <c r="DD29" s="619">
        <v>884840</v>
      </c>
      <c r="DE29" s="642"/>
      <c r="DF29" s="642"/>
      <c r="DG29" s="642"/>
      <c r="DH29" s="642"/>
      <c r="DI29" s="642"/>
      <c r="DJ29" s="642"/>
      <c r="DK29" s="643"/>
      <c r="DL29" s="619">
        <v>884840</v>
      </c>
      <c r="DM29" s="642"/>
      <c r="DN29" s="642"/>
      <c r="DO29" s="642"/>
      <c r="DP29" s="642"/>
      <c r="DQ29" s="642"/>
      <c r="DR29" s="642"/>
      <c r="DS29" s="642"/>
      <c r="DT29" s="642"/>
      <c r="DU29" s="642"/>
      <c r="DV29" s="643"/>
      <c r="DW29" s="615">
        <v>12.5</v>
      </c>
      <c r="DX29" s="640"/>
      <c r="DY29" s="640"/>
      <c r="DZ29" s="640"/>
      <c r="EA29" s="640"/>
      <c r="EB29" s="640"/>
      <c r="EC29" s="641"/>
    </row>
    <row r="30" spans="2:133" ht="11.25" customHeight="1" x14ac:dyDescent="0.2">
      <c r="B30" s="607" t="s">
        <v>313</v>
      </c>
      <c r="C30" s="608"/>
      <c r="D30" s="608"/>
      <c r="E30" s="608"/>
      <c r="F30" s="608"/>
      <c r="G30" s="608"/>
      <c r="H30" s="608"/>
      <c r="I30" s="608"/>
      <c r="J30" s="608"/>
      <c r="K30" s="608"/>
      <c r="L30" s="608"/>
      <c r="M30" s="608"/>
      <c r="N30" s="608"/>
      <c r="O30" s="608"/>
      <c r="P30" s="608"/>
      <c r="Q30" s="609"/>
      <c r="R30" s="610">
        <v>2454647</v>
      </c>
      <c r="S30" s="611"/>
      <c r="T30" s="611"/>
      <c r="U30" s="611"/>
      <c r="V30" s="611"/>
      <c r="W30" s="611"/>
      <c r="X30" s="611"/>
      <c r="Y30" s="612"/>
      <c r="Z30" s="613">
        <v>15.5</v>
      </c>
      <c r="AA30" s="613"/>
      <c r="AB30" s="613"/>
      <c r="AC30" s="613"/>
      <c r="AD30" s="614" t="s">
        <v>180</v>
      </c>
      <c r="AE30" s="614"/>
      <c r="AF30" s="614"/>
      <c r="AG30" s="614"/>
      <c r="AH30" s="614"/>
      <c r="AI30" s="614"/>
      <c r="AJ30" s="614"/>
      <c r="AK30" s="614"/>
      <c r="AL30" s="615" t="s">
        <v>180</v>
      </c>
      <c r="AM30" s="616"/>
      <c r="AN30" s="616"/>
      <c r="AO30" s="617"/>
      <c r="AP30" s="592" t="s">
        <v>230</v>
      </c>
      <c r="AQ30" s="593"/>
      <c r="AR30" s="593"/>
      <c r="AS30" s="593"/>
      <c r="AT30" s="593"/>
      <c r="AU30" s="593"/>
      <c r="AV30" s="593"/>
      <c r="AW30" s="593"/>
      <c r="AX30" s="593"/>
      <c r="AY30" s="593"/>
      <c r="AZ30" s="593"/>
      <c r="BA30" s="593"/>
      <c r="BB30" s="593"/>
      <c r="BC30" s="593"/>
      <c r="BD30" s="593"/>
      <c r="BE30" s="593"/>
      <c r="BF30" s="594"/>
      <c r="BG30" s="592" t="s">
        <v>314</v>
      </c>
      <c r="BH30" s="652"/>
      <c r="BI30" s="652"/>
      <c r="BJ30" s="652"/>
      <c r="BK30" s="652"/>
      <c r="BL30" s="652"/>
      <c r="BM30" s="652"/>
      <c r="BN30" s="652"/>
      <c r="BO30" s="652"/>
      <c r="BP30" s="652"/>
      <c r="BQ30" s="653"/>
      <c r="BR30" s="592" t="s">
        <v>315</v>
      </c>
      <c r="BS30" s="652"/>
      <c r="BT30" s="652"/>
      <c r="BU30" s="652"/>
      <c r="BV30" s="652"/>
      <c r="BW30" s="652"/>
      <c r="BX30" s="652"/>
      <c r="BY30" s="652"/>
      <c r="BZ30" s="652"/>
      <c r="CA30" s="652"/>
      <c r="CB30" s="653"/>
      <c r="CD30" s="648"/>
      <c r="CE30" s="649"/>
      <c r="CF30" s="607" t="s">
        <v>316</v>
      </c>
      <c r="CG30" s="608"/>
      <c r="CH30" s="608"/>
      <c r="CI30" s="608"/>
      <c r="CJ30" s="608"/>
      <c r="CK30" s="608"/>
      <c r="CL30" s="608"/>
      <c r="CM30" s="608"/>
      <c r="CN30" s="608"/>
      <c r="CO30" s="608"/>
      <c r="CP30" s="608"/>
      <c r="CQ30" s="609"/>
      <c r="CR30" s="610">
        <v>874139</v>
      </c>
      <c r="CS30" s="611"/>
      <c r="CT30" s="611"/>
      <c r="CU30" s="611"/>
      <c r="CV30" s="611"/>
      <c r="CW30" s="611"/>
      <c r="CX30" s="611"/>
      <c r="CY30" s="612"/>
      <c r="CZ30" s="615">
        <v>5.8</v>
      </c>
      <c r="DA30" s="640"/>
      <c r="DB30" s="640"/>
      <c r="DC30" s="644"/>
      <c r="DD30" s="619">
        <v>850461</v>
      </c>
      <c r="DE30" s="611"/>
      <c r="DF30" s="611"/>
      <c r="DG30" s="611"/>
      <c r="DH30" s="611"/>
      <c r="DI30" s="611"/>
      <c r="DJ30" s="611"/>
      <c r="DK30" s="612"/>
      <c r="DL30" s="619">
        <v>850461</v>
      </c>
      <c r="DM30" s="611"/>
      <c r="DN30" s="611"/>
      <c r="DO30" s="611"/>
      <c r="DP30" s="611"/>
      <c r="DQ30" s="611"/>
      <c r="DR30" s="611"/>
      <c r="DS30" s="611"/>
      <c r="DT30" s="611"/>
      <c r="DU30" s="611"/>
      <c r="DV30" s="612"/>
      <c r="DW30" s="615">
        <v>12</v>
      </c>
      <c r="DX30" s="640"/>
      <c r="DY30" s="640"/>
      <c r="DZ30" s="640"/>
      <c r="EA30" s="640"/>
      <c r="EB30" s="640"/>
      <c r="EC30" s="641"/>
    </row>
    <row r="31" spans="2:133" ht="11.25" customHeight="1" x14ac:dyDescent="0.2">
      <c r="B31" s="623" t="s">
        <v>317</v>
      </c>
      <c r="C31" s="624"/>
      <c r="D31" s="624"/>
      <c r="E31" s="624"/>
      <c r="F31" s="624"/>
      <c r="G31" s="624"/>
      <c r="H31" s="624"/>
      <c r="I31" s="624"/>
      <c r="J31" s="624"/>
      <c r="K31" s="624"/>
      <c r="L31" s="624"/>
      <c r="M31" s="624"/>
      <c r="N31" s="624"/>
      <c r="O31" s="624"/>
      <c r="P31" s="624"/>
      <c r="Q31" s="625"/>
      <c r="R31" s="610">
        <v>22699</v>
      </c>
      <c r="S31" s="611"/>
      <c r="T31" s="611"/>
      <c r="U31" s="611"/>
      <c r="V31" s="611"/>
      <c r="W31" s="611"/>
      <c r="X31" s="611"/>
      <c r="Y31" s="612"/>
      <c r="Z31" s="613">
        <v>0.1</v>
      </c>
      <c r="AA31" s="613"/>
      <c r="AB31" s="613"/>
      <c r="AC31" s="613"/>
      <c r="AD31" s="614">
        <v>22699</v>
      </c>
      <c r="AE31" s="614"/>
      <c r="AF31" s="614"/>
      <c r="AG31" s="614"/>
      <c r="AH31" s="614"/>
      <c r="AI31" s="614"/>
      <c r="AJ31" s="614"/>
      <c r="AK31" s="614"/>
      <c r="AL31" s="615">
        <v>0.3</v>
      </c>
      <c r="AM31" s="616"/>
      <c r="AN31" s="616"/>
      <c r="AO31" s="617"/>
      <c r="AP31" s="656" t="s">
        <v>318</v>
      </c>
      <c r="AQ31" s="657"/>
      <c r="AR31" s="657"/>
      <c r="AS31" s="657"/>
      <c r="AT31" s="662" t="s">
        <v>319</v>
      </c>
      <c r="AU31" s="212"/>
      <c r="AV31" s="212"/>
      <c r="AW31" s="212"/>
      <c r="AX31" s="596" t="s">
        <v>193</v>
      </c>
      <c r="AY31" s="597"/>
      <c r="AZ31" s="597"/>
      <c r="BA31" s="597"/>
      <c r="BB31" s="597"/>
      <c r="BC31" s="597"/>
      <c r="BD31" s="597"/>
      <c r="BE31" s="597"/>
      <c r="BF31" s="598"/>
      <c r="BG31" s="666">
        <v>98.7</v>
      </c>
      <c r="BH31" s="654"/>
      <c r="BI31" s="654"/>
      <c r="BJ31" s="654"/>
      <c r="BK31" s="654"/>
      <c r="BL31" s="654"/>
      <c r="BM31" s="605">
        <v>95.4</v>
      </c>
      <c r="BN31" s="654"/>
      <c r="BO31" s="654"/>
      <c r="BP31" s="654"/>
      <c r="BQ31" s="655"/>
      <c r="BR31" s="666">
        <v>98.7</v>
      </c>
      <c r="BS31" s="654"/>
      <c r="BT31" s="654"/>
      <c r="BU31" s="654"/>
      <c r="BV31" s="654"/>
      <c r="BW31" s="654"/>
      <c r="BX31" s="605">
        <v>94.6</v>
      </c>
      <c r="BY31" s="654"/>
      <c r="BZ31" s="654"/>
      <c r="CA31" s="654"/>
      <c r="CB31" s="655"/>
      <c r="CD31" s="648"/>
      <c r="CE31" s="649"/>
      <c r="CF31" s="607" t="s">
        <v>320</v>
      </c>
      <c r="CG31" s="608"/>
      <c r="CH31" s="608"/>
      <c r="CI31" s="608"/>
      <c r="CJ31" s="608"/>
      <c r="CK31" s="608"/>
      <c r="CL31" s="608"/>
      <c r="CM31" s="608"/>
      <c r="CN31" s="608"/>
      <c r="CO31" s="608"/>
      <c r="CP31" s="608"/>
      <c r="CQ31" s="609"/>
      <c r="CR31" s="610">
        <v>34379</v>
      </c>
      <c r="CS31" s="642"/>
      <c r="CT31" s="642"/>
      <c r="CU31" s="642"/>
      <c r="CV31" s="642"/>
      <c r="CW31" s="642"/>
      <c r="CX31" s="642"/>
      <c r="CY31" s="643"/>
      <c r="CZ31" s="615">
        <v>0.2</v>
      </c>
      <c r="DA31" s="640"/>
      <c r="DB31" s="640"/>
      <c r="DC31" s="644"/>
      <c r="DD31" s="619">
        <v>34379</v>
      </c>
      <c r="DE31" s="642"/>
      <c r="DF31" s="642"/>
      <c r="DG31" s="642"/>
      <c r="DH31" s="642"/>
      <c r="DI31" s="642"/>
      <c r="DJ31" s="642"/>
      <c r="DK31" s="643"/>
      <c r="DL31" s="619">
        <v>34379</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2">
      <c r="B32" s="607" t="s">
        <v>321</v>
      </c>
      <c r="C32" s="608"/>
      <c r="D32" s="608"/>
      <c r="E32" s="608"/>
      <c r="F32" s="608"/>
      <c r="G32" s="608"/>
      <c r="H32" s="608"/>
      <c r="I32" s="608"/>
      <c r="J32" s="608"/>
      <c r="K32" s="608"/>
      <c r="L32" s="608"/>
      <c r="M32" s="608"/>
      <c r="N32" s="608"/>
      <c r="O32" s="608"/>
      <c r="P32" s="608"/>
      <c r="Q32" s="609"/>
      <c r="R32" s="610">
        <v>1339621</v>
      </c>
      <c r="S32" s="611"/>
      <c r="T32" s="611"/>
      <c r="U32" s="611"/>
      <c r="V32" s="611"/>
      <c r="W32" s="611"/>
      <c r="X32" s="611"/>
      <c r="Y32" s="612"/>
      <c r="Z32" s="613">
        <v>8.5</v>
      </c>
      <c r="AA32" s="613"/>
      <c r="AB32" s="613"/>
      <c r="AC32" s="613"/>
      <c r="AD32" s="614" t="s">
        <v>180</v>
      </c>
      <c r="AE32" s="614"/>
      <c r="AF32" s="614"/>
      <c r="AG32" s="614"/>
      <c r="AH32" s="614"/>
      <c r="AI32" s="614"/>
      <c r="AJ32" s="614"/>
      <c r="AK32" s="614"/>
      <c r="AL32" s="615" t="s">
        <v>180</v>
      </c>
      <c r="AM32" s="616"/>
      <c r="AN32" s="616"/>
      <c r="AO32" s="617"/>
      <c r="AP32" s="658"/>
      <c r="AQ32" s="659"/>
      <c r="AR32" s="659"/>
      <c r="AS32" s="659"/>
      <c r="AT32" s="663"/>
      <c r="AU32" s="208" t="s">
        <v>322</v>
      </c>
      <c r="AX32" s="607" t="s">
        <v>323</v>
      </c>
      <c r="AY32" s="608"/>
      <c r="AZ32" s="608"/>
      <c r="BA32" s="608"/>
      <c r="BB32" s="608"/>
      <c r="BC32" s="608"/>
      <c r="BD32" s="608"/>
      <c r="BE32" s="608"/>
      <c r="BF32" s="609"/>
      <c r="BG32" s="667">
        <v>99.2</v>
      </c>
      <c r="BH32" s="642"/>
      <c r="BI32" s="642"/>
      <c r="BJ32" s="642"/>
      <c r="BK32" s="642"/>
      <c r="BL32" s="642"/>
      <c r="BM32" s="616">
        <v>97.7</v>
      </c>
      <c r="BN32" s="642"/>
      <c r="BO32" s="642"/>
      <c r="BP32" s="642"/>
      <c r="BQ32" s="665"/>
      <c r="BR32" s="667">
        <v>99.1</v>
      </c>
      <c r="BS32" s="642"/>
      <c r="BT32" s="642"/>
      <c r="BU32" s="642"/>
      <c r="BV32" s="642"/>
      <c r="BW32" s="642"/>
      <c r="BX32" s="616">
        <v>97.3</v>
      </c>
      <c r="BY32" s="642"/>
      <c r="BZ32" s="642"/>
      <c r="CA32" s="642"/>
      <c r="CB32" s="665"/>
      <c r="CD32" s="650"/>
      <c r="CE32" s="651"/>
      <c r="CF32" s="607" t="s">
        <v>324</v>
      </c>
      <c r="CG32" s="608"/>
      <c r="CH32" s="608"/>
      <c r="CI32" s="608"/>
      <c r="CJ32" s="608"/>
      <c r="CK32" s="608"/>
      <c r="CL32" s="608"/>
      <c r="CM32" s="608"/>
      <c r="CN32" s="608"/>
      <c r="CO32" s="608"/>
      <c r="CP32" s="608"/>
      <c r="CQ32" s="609"/>
      <c r="CR32" s="610" t="s">
        <v>180</v>
      </c>
      <c r="CS32" s="611"/>
      <c r="CT32" s="611"/>
      <c r="CU32" s="611"/>
      <c r="CV32" s="611"/>
      <c r="CW32" s="611"/>
      <c r="CX32" s="611"/>
      <c r="CY32" s="612"/>
      <c r="CZ32" s="615" t="s">
        <v>180</v>
      </c>
      <c r="DA32" s="640"/>
      <c r="DB32" s="640"/>
      <c r="DC32" s="644"/>
      <c r="DD32" s="619" t="s">
        <v>180</v>
      </c>
      <c r="DE32" s="611"/>
      <c r="DF32" s="611"/>
      <c r="DG32" s="611"/>
      <c r="DH32" s="611"/>
      <c r="DI32" s="611"/>
      <c r="DJ32" s="611"/>
      <c r="DK32" s="612"/>
      <c r="DL32" s="619" t="s">
        <v>180</v>
      </c>
      <c r="DM32" s="611"/>
      <c r="DN32" s="611"/>
      <c r="DO32" s="611"/>
      <c r="DP32" s="611"/>
      <c r="DQ32" s="611"/>
      <c r="DR32" s="611"/>
      <c r="DS32" s="611"/>
      <c r="DT32" s="611"/>
      <c r="DU32" s="611"/>
      <c r="DV32" s="612"/>
      <c r="DW32" s="615" t="s">
        <v>180</v>
      </c>
      <c r="DX32" s="640"/>
      <c r="DY32" s="640"/>
      <c r="DZ32" s="640"/>
      <c r="EA32" s="640"/>
      <c r="EB32" s="640"/>
      <c r="EC32" s="641"/>
    </row>
    <row r="33" spans="2:133" ht="11.25" customHeight="1" x14ac:dyDescent="0.2">
      <c r="B33" s="607" t="s">
        <v>325</v>
      </c>
      <c r="C33" s="608"/>
      <c r="D33" s="608"/>
      <c r="E33" s="608"/>
      <c r="F33" s="608"/>
      <c r="G33" s="608"/>
      <c r="H33" s="608"/>
      <c r="I33" s="608"/>
      <c r="J33" s="608"/>
      <c r="K33" s="608"/>
      <c r="L33" s="608"/>
      <c r="M33" s="608"/>
      <c r="N33" s="608"/>
      <c r="O33" s="608"/>
      <c r="P33" s="608"/>
      <c r="Q33" s="609"/>
      <c r="R33" s="610">
        <v>60774</v>
      </c>
      <c r="S33" s="611"/>
      <c r="T33" s="611"/>
      <c r="U33" s="611"/>
      <c r="V33" s="611"/>
      <c r="W33" s="611"/>
      <c r="X33" s="611"/>
      <c r="Y33" s="612"/>
      <c r="Z33" s="613">
        <v>0.4</v>
      </c>
      <c r="AA33" s="613"/>
      <c r="AB33" s="613"/>
      <c r="AC33" s="613"/>
      <c r="AD33" s="614">
        <v>3163</v>
      </c>
      <c r="AE33" s="614"/>
      <c r="AF33" s="614"/>
      <c r="AG33" s="614"/>
      <c r="AH33" s="614"/>
      <c r="AI33" s="614"/>
      <c r="AJ33" s="614"/>
      <c r="AK33" s="614"/>
      <c r="AL33" s="615">
        <v>0</v>
      </c>
      <c r="AM33" s="616"/>
      <c r="AN33" s="616"/>
      <c r="AO33" s="617"/>
      <c r="AP33" s="660"/>
      <c r="AQ33" s="661"/>
      <c r="AR33" s="661"/>
      <c r="AS33" s="661"/>
      <c r="AT33" s="664"/>
      <c r="AU33" s="213"/>
      <c r="AV33" s="213"/>
      <c r="AW33" s="213"/>
      <c r="AX33" s="631" t="s">
        <v>326</v>
      </c>
      <c r="AY33" s="632"/>
      <c r="AZ33" s="632"/>
      <c r="BA33" s="632"/>
      <c r="BB33" s="632"/>
      <c r="BC33" s="632"/>
      <c r="BD33" s="632"/>
      <c r="BE33" s="632"/>
      <c r="BF33" s="633"/>
      <c r="BG33" s="668">
        <v>98.3</v>
      </c>
      <c r="BH33" s="669"/>
      <c r="BI33" s="669"/>
      <c r="BJ33" s="669"/>
      <c r="BK33" s="669"/>
      <c r="BL33" s="669"/>
      <c r="BM33" s="670">
        <v>93.4</v>
      </c>
      <c r="BN33" s="669"/>
      <c r="BO33" s="669"/>
      <c r="BP33" s="669"/>
      <c r="BQ33" s="671"/>
      <c r="BR33" s="668">
        <v>98.3</v>
      </c>
      <c r="BS33" s="669"/>
      <c r="BT33" s="669"/>
      <c r="BU33" s="669"/>
      <c r="BV33" s="669"/>
      <c r="BW33" s="669"/>
      <c r="BX33" s="670">
        <v>92.5</v>
      </c>
      <c r="BY33" s="669"/>
      <c r="BZ33" s="669"/>
      <c r="CA33" s="669"/>
      <c r="CB33" s="671"/>
      <c r="CD33" s="607" t="s">
        <v>327</v>
      </c>
      <c r="CE33" s="608"/>
      <c r="CF33" s="608"/>
      <c r="CG33" s="608"/>
      <c r="CH33" s="608"/>
      <c r="CI33" s="608"/>
      <c r="CJ33" s="608"/>
      <c r="CK33" s="608"/>
      <c r="CL33" s="608"/>
      <c r="CM33" s="608"/>
      <c r="CN33" s="608"/>
      <c r="CO33" s="608"/>
      <c r="CP33" s="608"/>
      <c r="CQ33" s="609"/>
      <c r="CR33" s="610">
        <v>7378478</v>
      </c>
      <c r="CS33" s="642"/>
      <c r="CT33" s="642"/>
      <c r="CU33" s="642"/>
      <c r="CV33" s="642"/>
      <c r="CW33" s="642"/>
      <c r="CX33" s="642"/>
      <c r="CY33" s="643"/>
      <c r="CZ33" s="615">
        <v>48.7</v>
      </c>
      <c r="DA33" s="640"/>
      <c r="DB33" s="640"/>
      <c r="DC33" s="644"/>
      <c r="DD33" s="619">
        <v>4827460</v>
      </c>
      <c r="DE33" s="642"/>
      <c r="DF33" s="642"/>
      <c r="DG33" s="642"/>
      <c r="DH33" s="642"/>
      <c r="DI33" s="642"/>
      <c r="DJ33" s="642"/>
      <c r="DK33" s="643"/>
      <c r="DL33" s="619">
        <v>2872330</v>
      </c>
      <c r="DM33" s="642"/>
      <c r="DN33" s="642"/>
      <c r="DO33" s="642"/>
      <c r="DP33" s="642"/>
      <c r="DQ33" s="642"/>
      <c r="DR33" s="642"/>
      <c r="DS33" s="642"/>
      <c r="DT33" s="642"/>
      <c r="DU33" s="642"/>
      <c r="DV33" s="643"/>
      <c r="DW33" s="615">
        <v>40.5</v>
      </c>
      <c r="DX33" s="640"/>
      <c r="DY33" s="640"/>
      <c r="DZ33" s="640"/>
      <c r="EA33" s="640"/>
      <c r="EB33" s="640"/>
      <c r="EC33" s="641"/>
    </row>
    <row r="34" spans="2:133" ht="11.25" customHeight="1" x14ac:dyDescent="0.2">
      <c r="B34" s="607" t="s">
        <v>328</v>
      </c>
      <c r="C34" s="608"/>
      <c r="D34" s="608"/>
      <c r="E34" s="608"/>
      <c r="F34" s="608"/>
      <c r="G34" s="608"/>
      <c r="H34" s="608"/>
      <c r="I34" s="608"/>
      <c r="J34" s="608"/>
      <c r="K34" s="608"/>
      <c r="L34" s="608"/>
      <c r="M34" s="608"/>
      <c r="N34" s="608"/>
      <c r="O34" s="608"/>
      <c r="P34" s="608"/>
      <c r="Q34" s="609"/>
      <c r="R34" s="610">
        <v>1050400</v>
      </c>
      <c r="S34" s="611"/>
      <c r="T34" s="611"/>
      <c r="U34" s="611"/>
      <c r="V34" s="611"/>
      <c r="W34" s="611"/>
      <c r="X34" s="611"/>
      <c r="Y34" s="612"/>
      <c r="Z34" s="613">
        <v>6.6</v>
      </c>
      <c r="AA34" s="613"/>
      <c r="AB34" s="613"/>
      <c r="AC34" s="613"/>
      <c r="AD34" s="614" t="s">
        <v>180</v>
      </c>
      <c r="AE34" s="614"/>
      <c r="AF34" s="614"/>
      <c r="AG34" s="614"/>
      <c r="AH34" s="614"/>
      <c r="AI34" s="614"/>
      <c r="AJ34" s="614"/>
      <c r="AK34" s="614"/>
      <c r="AL34" s="615" t="s">
        <v>180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2016256</v>
      </c>
      <c r="CS34" s="611"/>
      <c r="CT34" s="611"/>
      <c r="CU34" s="611"/>
      <c r="CV34" s="611"/>
      <c r="CW34" s="611"/>
      <c r="CX34" s="611"/>
      <c r="CY34" s="612"/>
      <c r="CZ34" s="615">
        <v>13.3</v>
      </c>
      <c r="DA34" s="640"/>
      <c r="DB34" s="640"/>
      <c r="DC34" s="644"/>
      <c r="DD34" s="619">
        <v>1365907</v>
      </c>
      <c r="DE34" s="611"/>
      <c r="DF34" s="611"/>
      <c r="DG34" s="611"/>
      <c r="DH34" s="611"/>
      <c r="DI34" s="611"/>
      <c r="DJ34" s="611"/>
      <c r="DK34" s="612"/>
      <c r="DL34" s="619">
        <v>1096107</v>
      </c>
      <c r="DM34" s="611"/>
      <c r="DN34" s="611"/>
      <c r="DO34" s="611"/>
      <c r="DP34" s="611"/>
      <c r="DQ34" s="611"/>
      <c r="DR34" s="611"/>
      <c r="DS34" s="611"/>
      <c r="DT34" s="611"/>
      <c r="DU34" s="611"/>
      <c r="DV34" s="612"/>
      <c r="DW34" s="615">
        <v>15.5</v>
      </c>
      <c r="DX34" s="640"/>
      <c r="DY34" s="640"/>
      <c r="DZ34" s="640"/>
      <c r="EA34" s="640"/>
      <c r="EB34" s="640"/>
      <c r="EC34" s="641"/>
    </row>
    <row r="35" spans="2:133" ht="11.25" customHeight="1" x14ac:dyDescent="0.2">
      <c r="B35" s="607" t="s">
        <v>330</v>
      </c>
      <c r="C35" s="608"/>
      <c r="D35" s="608"/>
      <c r="E35" s="608"/>
      <c r="F35" s="608"/>
      <c r="G35" s="608"/>
      <c r="H35" s="608"/>
      <c r="I35" s="608"/>
      <c r="J35" s="608"/>
      <c r="K35" s="608"/>
      <c r="L35" s="608"/>
      <c r="M35" s="608"/>
      <c r="N35" s="608"/>
      <c r="O35" s="608"/>
      <c r="P35" s="608"/>
      <c r="Q35" s="609"/>
      <c r="R35" s="610">
        <v>1414267</v>
      </c>
      <c r="S35" s="611"/>
      <c r="T35" s="611"/>
      <c r="U35" s="611"/>
      <c r="V35" s="611"/>
      <c r="W35" s="611"/>
      <c r="X35" s="611"/>
      <c r="Y35" s="612"/>
      <c r="Z35" s="613">
        <v>9</v>
      </c>
      <c r="AA35" s="613"/>
      <c r="AB35" s="613"/>
      <c r="AC35" s="613"/>
      <c r="AD35" s="614" t="s">
        <v>180</v>
      </c>
      <c r="AE35" s="614"/>
      <c r="AF35" s="614"/>
      <c r="AG35" s="614"/>
      <c r="AH35" s="614"/>
      <c r="AI35" s="614"/>
      <c r="AJ35" s="614"/>
      <c r="AK35" s="614"/>
      <c r="AL35" s="615" t="s">
        <v>180</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134356</v>
      </c>
      <c r="CS35" s="642"/>
      <c r="CT35" s="642"/>
      <c r="CU35" s="642"/>
      <c r="CV35" s="642"/>
      <c r="CW35" s="642"/>
      <c r="CX35" s="642"/>
      <c r="CY35" s="643"/>
      <c r="CZ35" s="615">
        <v>0.9</v>
      </c>
      <c r="DA35" s="640"/>
      <c r="DB35" s="640"/>
      <c r="DC35" s="644"/>
      <c r="DD35" s="619">
        <v>108696</v>
      </c>
      <c r="DE35" s="642"/>
      <c r="DF35" s="642"/>
      <c r="DG35" s="642"/>
      <c r="DH35" s="642"/>
      <c r="DI35" s="642"/>
      <c r="DJ35" s="642"/>
      <c r="DK35" s="643"/>
      <c r="DL35" s="619">
        <v>94629</v>
      </c>
      <c r="DM35" s="642"/>
      <c r="DN35" s="642"/>
      <c r="DO35" s="642"/>
      <c r="DP35" s="642"/>
      <c r="DQ35" s="642"/>
      <c r="DR35" s="642"/>
      <c r="DS35" s="642"/>
      <c r="DT35" s="642"/>
      <c r="DU35" s="642"/>
      <c r="DV35" s="643"/>
      <c r="DW35" s="615">
        <v>1.3</v>
      </c>
      <c r="DX35" s="640"/>
      <c r="DY35" s="640"/>
      <c r="DZ35" s="640"/>
      <c r="EA35" s="640"/>
      <c r="EB35" s="640"/>
      <c r="EC35" s="641"/>
    </row>
    <row r="36" spans="2:133" ht="11.25" customHeight="1" x14ac:dyDescent="0.2">
      <c r="B36" s="607" t="s">
        <v>334</v>
      </c>
      <c r="C36" s="608"/>
      <c r="D36" s="608"/>
      <c r="E36" s="608"/>
      <c r="F36" s="608"/>
      <c r="G36" s="608"/>
      <c r="H36" s="608"/>
      <c r="I36" s="608"/>
      <c r="J36" s="608"/>
      <c r="K36" s="608"/>
      <c r="L36" s="608"/>
      <c r="M36" s="608"/>
      <c r="N36" s="608"/>
      <c r="O36" s="608"/>
      <c r="P36" s="608"/>
      <c r="Q36" s="609"/>
      <c r="R36" s="610">
        <v>566338</v>
      </c>
      <c r="S36" s="611"/>
      <c r="T36" s="611"/>
      <c r="U36" s="611"/>
      <c r="V36" s="611"/>
      <c r="W36" s="611"/>
      <c r="X36" s="611"/>
      <c r="Y36" s="612"/>
      <c r="Z36" s="613">
        <v>3.6</v>
      </c>
      <c r="AA36" s="613"/>
      <c r="AB36" s="613"/>
      <c r="AC36" s="613"/>
      <c r="AD36" s="614" t="s">
        <v>180</v>
      </c>
      <c r="AE36" s="614"/>
      <c r="AF36" s="614"/>
      <c r="AG36" s="614"/>
      <c r="AH36" s="614"/>
      <c r="AI36" s="614"/>
      <c r="AJ36" s="614"/>
      <c r="AK36" s="614"/>
      <c r="AL36" s="615" t="s">
        <v>180</v>
      </c>
      <c r="AM36" s="616"/>
      <c r="AN36" s="616"/>
      <c r="AO36" s="617"/>
      <c r="AP36" s="218"/>
      <c r="AQ36" s="676" t="s">
        <v>335</v>
      </c>
      <c r="AR36" s="677"/>
      <c r="AS36" s="677"/>
      <c r="AT36" s="677"/>
      <c r="AU36" s="677"/>
      <c r="AV36" s="677"/>
      <c r="AW36" s="677"/>
      <c r="AX36" s="677"/>
      <c r="AY36" s="678"/>
      <c r="AZ36" s="599">
        <v>2707990</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v>115271</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1938256</v>
      </c>
      <c r="CS36" s="611"/>
      <c r="CT36" s="611"/>
      <c r="CU36" s="611"/>
      <c r="CV36" s="611"/>
      <c r="CW36" s="611"/>
      <c r="CX36" s="611"/>
      <c r="CY36" s="612"/>
      <c r="CZ36" s="615">
        <v>12.8</v>
      </c>
      <c r="DA36" s="640"/>
      <c r="DB36" s="640"/>
      <c r="DC36" s="644"/>
      <c r="DD36" s="619">
        <v>960739</v>
      </c>
      <c r="DE36" s="611"/>
      <c r="DF36" s="611"/>
      <c r="DG36" s="611"/>
      <c r="DH36" s="611"/>
      <c r="DI36" s="611"/>
      <c r="DJ36" s="611"/>
      <c r="DK36" s="612"/>
      <c r="DL36" s="619">
        <v>622567</v>
      </c>
      <c r="DM36" s="611"/>
      <c r="DN36" s="611"/>
      <c r="DO36" s="611"/>
      <c r="DP36" s="611"/>
      <c r="DQ36" s="611"/>
      <c r="DR36" s="611"/>
      <c r="DS36" s="611"/>
      <c r="DT36" s="611"/>
      <c r="DU36" s="611"/>
      <c r="DV36" s="612"/>
      <c r="DW36" s="615">
        <v>8.8000000000000007</v>
      </c>
      <c r="DX36" s="640"/>
      <c r="DY36" s="640"/>
      <c r="DZ36" s="640"/>
      <c r="EA36" s="640"/>
      <c r="EB36" s="640"/>
      <c r="EC36" s="641"/>
    </row>
    <row r="37" spans="2:133" ht="11.25" customHeight="1" x14ac:dyDescent="0.2">
      <c r="B37" s="607" t="s">
        <v>338</v>
      </c>
      <c r="C37" s="608"/>
      <c r="D37" s="608"/>
      <c r="E37" s="608"/>
      <c r="F37" s="608"/>
      <c r="G37" s="608"/>
      <c r="H37" s="608"/>
      <c r="I37" s="608"/>
      <c r="J37" s="608"/>
      <c r="K37" s="608"/>
      <c r="L37" s="608"/>
      <c r="M37" s="608"/>
      <c r="N37" s="608"/>
      <c r="O37" s="608"/>
      <c r="P37" s="608"/>
      <c r="Q37" s="609"/>
      <c r="R37" s="610">
        <v>221625</v>
      </c>
      <c r="S37" s="611"/>
      <c r="T37" s="611"/>
      <c r="U37" s="611"/>
      <c r="V37" s="611"/>
      <c r="W37" s="611"/>
      <c r="X37" s="611"/>
      <c r="Y37" s="612"/>
      <c r="Z37" s="613">
        <v>1.4</v>
      </c>
      <c r="AA37" s="613"/>
      <c r="AB37" s="613"/>
      <c r="AC37" s="613"/>
      <c r="AD37" s="614">
        <v>303</v>
      </c>
      <c r="AE37" s="614"/>
      <c r="AF37" s="614"/>
      <c r="AG37" s="614"/>
      <c r="AH37" s="614"/>
      <c r="AI37" s="614"/>
      <c r="AJ37" s="614"/>
      <c r="AK37" s="614"/>
      <c r="AL37" s="615">
        <v>0</v>
      </c>
      <c r="AM37" s="616"/>
      <c r="AN37" s="616"/>
      <c r="AO37" s="617"/>
      <c r="AQ37" s="673" t="s">
        <v>339</v>
      </c>
      <c r="AR37" s="674"/>
      <c r="AS37" s="674"/>
      <c r="AT37" s="674"/>
      <c r="AU37" s="674"/>
      <c r="AV37" s="674"/>
      <c r="AW37" s="674"/>
      <c r="AX37" s="674"/>
      <c r="AY37" s="675"/>
      <c r="AZ37" s="610">
        <v>1200600</v>
      </c>
      <c r="BA37" s="611"/>
      <c r="BB37" s="611"/>
      <c r="BC37" s="611"/>
      <c r="BD37" s="642"/>
      <c r="BE37" s="642"/>
      <c r="BF37" s="665"/>
      <c r="BG37" s="607" t="s">
        <v>340</v>
      </c>
      <c r="BH37" s="608"/>
      <c r="BI37" s="608"/>
      <c r="BJ37" s="608"/>
      <c r="BK37" s="608"/>
      <c r="BL37" s="608"/>
      <c r="BM37" s="608"/>
      <c r="BN37" s="608"/>
      <c r="BO37" s="608"/>
      <c r="BP37" s="608"/>
      <c r="BQ37" s="608"/>
      <c r="BR37" s="608"/>
      <c r="BS37" s="608"/>
      <c r="BT37" s="608"/>
      <c r="BU37" s="609"/>
      <c r="BV37" s="610">
        <v>69493</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49936</v>
      </c>
      <c r="CS37" s="642"/>
      <c r="CT37" s="642"/>
      <c r="CU37" s="642"/>
      <c r="CV37" s="642"/>
      <c r="CW37" s="642"/>
      <c r="CX37" s="642"/>
      <c r="CY37" s="643"/>
      <c r="CZ37" s="615">
        <v>0.3</v>
      </c>
      <c r="DA37" s="640"/>
      <c r="DB37" s="640"/>
      <c r="DC37" s="644"/>
      <c r="DD37" s="619">
        <v>49936</v>
      </c>
      <c r="DE37" s="642"/>
      <c r="DF37" s="642"/>
      <c r="DG37" s="642"/>
      <c r="DH37" s="642"/>
      <c r="DI37" s="642"/>
      <c r="DJ37" s="642"/>
      <c r="DK37" s="643"/>
      <c r="DL37" s="619">
        <v>43912</v>
      </c>
      <c r="DM37" s="642"/>
      <c r="DN37" s="642"/>
      <c r="DO37" s="642"/>
      <c r="DP37" s="642"/>
      <c r="DQ37" s="642"/>
      <c r="DR37" s="642"/>
      <c r="DS37" s="642"/>
      <c r="DT37" s="642"/>
      <c r="DU37" s="642"/>
      <c r="DV37" s="643"/>
      <c r="DW37" s="615">
        <v>0.6</v>
      </c>
      <c r="DX37" s="640"/>
      <c r="DY37" s="640"/>
      <c r="DZ37" s="640"/>
      <c r="EA37" s="640"/>
      <c r="EB37" s="640"/>
      <c r="EC37" s="641"/>
    </row>
    <row r="38" spans="2:133" ht="11.25" customHeight="1" x14ac:dyDescent="0.2">
      <c r="B38" s="607" t="s">
        <v>342</v>
      </c>
      <c r="C38" s="608"/>
      <c r="D38" s="608"/>
      <c r="E38" s="608"/>
      <c r="F38" s="608"/>
      <c r="G38" s="608"/>
      <c r="H38" s="608"/>
      <c r="I38" s="608"/>
      <c r="J38" s="608"/>
      <c r="K38" s="608"/>
      <c r="L38" s="608"/>
      <c r="M38" s="608"/>
      <c r="N38" s="608"/>
      <c r="O38" s="608"/>
      <c r="P38" s="608"/>
      <c r="Q38" s="609"/>
      <c r="R38" s="610">
        <v>806461</v>
      </c>
      <c r="S38" s="611"/>
      <c r="T38" s="611"/>
      <c r="U38" s="611"/>
      <c r="V38" s="611"/>
      <c r="W38" s="611"/>
      <c r="X38" s="611"/>
      <c r="Y38" s="612"/>
      <c r="Z38" s="613">
        <v>5.0999999999999996</v>
      </c>
      <c r="AA38" s="613"/>
      <c r="AB38" s="613"/>
      <c r="AC38" s="613"/>
      <c r="AD38" s="614" t="s">
        <v>180</v>
      </c>
      <c r="AE38" s="614"/>
      <c r="AF38" s="614"/>
      <c r="AG38" s="614"/>
      <c r="AH38" s="614"/>
      <c r="AI38" s="614"/>
      <c r="AJ38" s="614"/>
      <c r="AK38" s="614"/>
      <c r="AL38" s="615" t="s">
        <v>180</v>
      </c>
      <c r="AM38" s="616"/>
      <c r="AN38" s="616"/>
      <c r="AO38" s="617"/>
      <c r="AQ38" s="673" t="s">
        <v>343</v>
      </c>
      <c r="AR38" s="674"/>
      <c r="AS38" s="674"/>
      <c r="AT38" s="674"/>
      <c r="AU38" s="674"/>
      <c r="AV38" s="674"/>
      <c r="AW38" s="674"/>
      <c r="AX38" s="674"/>
      <c r="AY38" s="675"/>
      <c r="AZ38" s="610">
        <v>222457</v>
      </c>
      <c r="BA38" s="611"/>
      <c r="BB38" s="611"/>
      <c r="BC38" s="611"/>
      <c r="BD38" s="642"/>
      <c r="BE38" s="642"/>
      <c r="BF38" s="665"/>
      <c r="BG38" s="607" t="s">
        <v>344</v>
      </c>
      <c r="BH38" s="608"/>
      <c r="BI38" s="608"/>
      <c r="BJ38" s="608"/>
      <c r="BK38" s="608"/>
      <c r="BL38" s="608"/>
      <c r="BM38" s="608"/>
      <c r="BN38" s="608"/>
      <c r="BO38" s="608"/>
      <c r="BP38" s="608"/>
      <c r="BQ38" s="608"/>
      <c r="BR38" s="608"/>
      <c r="BS38" s="608"/>
      <c r="BT38" s="608"/>
      <c r="BU38" s="609"/>
      <c r="BV38" s="610">
        <v>2874</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1284933</v>
      </c>
      <c r="CS38" s="611"/>
      <c r="CT38" s="611"/>
      <c r="CU38" s="611"/>
      <c r="CV38" s="611"/>
      <c r="CW38" s="611"/>
      <c r="CX38" s="611"/>
      <c r="CY38" s="612"/>
      <c r="CZ38" s="615">
        <v>8.5</v>
      </c>
      <c r="DA38" s="640"/>
      <c r="DB38" s="640"/>
      <c r="DC38" s="644"/>
      <c r="DD38" s="619">
        <v>1059027</v>
      </c>
      <c r="DE38" s="611"/>
      <c r="DF38" s="611"/>
      <c r="DG38" s="611"/>
      <c r="DH38" s="611"/>
      <c r="DI38" s="611"/>
      <c r="DJ38" s="611"/>
      <c r="DK38" s="612"/>
      <c r="DL38" s="619">
        <v>1059027</v>
      </c>
      <c r="DM38" s="611"/>
      <c r="DN38" s="611"/>
      <c r="DO38" s="611"/>
      <c r="DP38" s="611"/>
      <c r="DQ38" s="611"/>
      <c r="DR38" s="611"/>
      <c r="DS38" s="611"/>
      <c r="DT38" s="611"/>
      <c r="DU38" s="611"/>
      <c r="DV38" s="612"/>
      <c r="DW38" s="615">
        <v>14.9</v>
      </c>
      <c r="DX38" s="640"/>
      <c r="DY38" s="640"/>
      <c r="DZ38" s="640"/>
      <c r="EA38" s="640"/>
      <c r="EB38" s="640"/>
      <c r="EC38" s="641"/>
    </row>
    <row r="39" spans="2:133" ht="11.25" customHeight="1" x14ac:dyDescent="0.2">
      <c r="B39" s="607" t="s">
        <v>346</v>
      </c>
      <c r="C39" s="608"/>
      <c r="D39" s="608"/>
      <c r="E39" s="608"/>
      <c r="F39" s="608"/>
      <c r="G39" s="608"/>
      <c r="H39" s="608"/>
      <c r="I39" s="608"/>
      <c r="J39" s="608"/>
      <c r="K39" s="608"/>
      <c r="L39" s="608"/>
      <c r="M39" s="608"/>
      <c r="N39" s="608"/>
      <c r="O39" s="608"/>
      <c r="P39" s="608"/>
      <c r="Q39" s="609"/>
      <c r="R39" s="610" t="s">
        <v>180</v>
      </c>
      <c r="S39" s="611"/>
      <c r="T39" s="611"/>
      <c r="U39" s="611"/>
      <c r="V39" s="611"/>
      <c r="W39" s="611"/>
      <c r="X39" s="611"/>
      <c r="Y39" s="612"/>
      <c r="Z39" s="613" t="s">
        <v>180</v>
      </c>
      <c r="AA39" s="613"/>
      <c r="AB39" s="613"/>
      <c r="AC39" s="613"/>
      <c r="AD39" s="614" t="s">
        <v>180</v>
      </c>
      <c r="AE39" s="614"/>
      <c r="AF39" s="614"/>
      <c r="AG39" s="614"/>
      <c r="AH39" s="614"/>
      <c r="AI39" s="614"/>
      <c r="AJ39" s="614"/>
      <c r="AK39" s="614"/>
      <c r="AL39" s="615" t="s">
        <v>180</v>
      </c>
      <c r="AM39" s="616"/>
      <c r="AN39" s="616"/>
      <c r="AO39" s="617"/>
      <c r="AQ39" s="673" t="s">
        <v>347</v>
      </c>
      <c r="AR39" s="674"/>
      <c r="AS39" s="674"/>
      <c r="AT39" s="674"/>
      <c r="AU39" s="674"/>
      <c r="AV39" s="674"/>
      <c r="AW39" s="674"/>
      <c r="AX39" s="674"/>
      <c r="AY39" s="675"/>
      <c r="AZ39" s="610">
        <v>97374</v>
      </c>
      <c r="BA39" s="611"/>
      <c r="BB39" s="611"/>
      <c r="BC39" s="611"/>
      <c r="BD39" s="642"/>
      <c r="BE39" s="642"/>
      <c r="BF39" s="665"/>
      <c r="BG39" s="607" t="s">
        <v>348</v>
      </c>
      <c r="BH39" s="608"/>
      <c r="BI39" s="608"/>
      <c r="BJ39" s="608"/>
      <c r="BK39" s="608"/>
      <c r="BL39" s="608"/>
      <c r="BM39" s="608"/>
      <c r="BN39" s="608"/>
      <c r="BO39" s="608"/>
      <c r="BP39" s="608"/>
      <c r="BQ39" s="608"/>
      <c r="BR39" s="608"/>
      <c r="BS39" s="608"/>
      <c r="BT39" s="608"/>
      <c r="BU39" s="609"/>
      <c r="BV39" s="610">
        <v>4570</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811917</v>
      </c>
      <c r="CS39" s="642"/>
      <c r="CT39" s="642"/>
      <c r="CU39" s="642"/>
      <c r="CV39" s="642"/>
      <c r="CW39" s="642"/>
      <c r="CX39" s="642"/>
      <c r="CY39" s="643"/>
      <c r="CZ39" s="615">
        <v>5.4</v>
      </c>
      <c r="DA39" s="640"/>
      <c r="DB39" s="640"/>
      <c r="DC39" s="644"/>
      <c r="DD39" s="619">
        <v>297229</v>
      </c>
      <c r="DE39" s="642"/>
      <c r="DF39" s="642"/>
      <c r="DG39" s="642"/>
      <c r="DH39" s="642"/>
      <c r="DI39" s="642"/>
      <c r="DJ39" s="642"/>
      <c r="DK39" s="643"/>
      <c r="DL39" s="619" t="s">
        <v>180</v>
      </c>
      <c r="DM39" s="642"/>
      <c r="DN39" s="642"/>
      <c r="DO39" s="642"/>
      <c r="DP39" s="642"/>
      <c r="DQ39" s="642"/>
      <c r="DR39" s="642"/>
      <c r="DS39" s="642"/>
      <c r="DT39" s="642"/>
      <c r="DU39" s="642"/>
      <c r="DV39" s="643"/>
      <c r="DW39" s="615" t="s">
        <v>180</v>
      </c>
      <c r="DX39" s="640"/>
      <c r="DY39" s="640"/>
      <c r="DZ39" s="640"/>
      <c r="EA39" s="640"/>
      <c r="EB39" s="640"/>
      <c r="EC39" s="641"/>
    </row>
    <row r="40" spans="2:133" ht="11.25" customHeight="1" x14ac:dyDescent="0.2">
      <c r="B40" s="607" t="s">
        <v>350</v>
      </c>
      <c r="C40" s="608"/>
      <c r="D40" s="608"/>
      <c r="E40" s="608"/>
      <c r="F40" s="608"/>
      <c r="G40" s="608"/>
      <c r="H40" s="608"/>
      <c r="I40" s="608"/>
      <c r="J40" s="608"/>
      <c r="K40" s="608"/>
      <c r="L40" s="608"/>
      <c r="M40" s="608"/>
      <c r="N40" s="608"/>
      <c r="O40" s="608"/>
      <c r="P40" s="608"/>
      <c r="Q40" s="609"/>
      <c r="R40" s="610">
        <v>66561</v>
      </c>
      <c r="S40" s="611"/>
      <c r="T40" s="611"/>
      <c r="U40" s="611"/>
      <c r="V40" s="611"/>
      <c r="W40" s="611"/>
      <c r="X40" s="611"/>
      <c r="Y40" s="612"/>
      <c r="Z40" s="613">
        <v>0.4</v>
      </c>
      <c r="AA40" s="613"/>
      <c r="AB40" s="613"/>
      <c r="AC40" s="613"/>
      <c r="AD40" s="614" t="s">
        <v>180</v>
      </c>
      <c r="AE40" s="614"/>
      <c r="AF40" s="614"/>
      <c r="AG40" s="614"/>
      <c r="AH40" s="614"/>
      <c r="AI40" s="614"/>
      <c r="AJ40" s="614"/>
      <c r="AK40" s="614"/>
      <c r="AL40" s="615" t="s">
        <v>180</v>
      </c>
      <c r="AM40" s="616"/>
      <c r="AN40" s="616"/>
      <c r="AO40" s="617"/>
      <c r="AQ40" s="673" t="s">
        <v>351</v>
      </c>
      <c r="AR40" s="674"/>
      <c r="AS40" s="674"/>
      <c r="AT40" s="674"/>
      <c r="AU40" s="674"/>
      <c r="AV40" s="674"/>
      <c r="AW40" s="674"/>
      <c r="AX40" s="674"/>
      <c r="AY40" s="675"/>
      <c r="AZ40" s="610" t="s">
        <v>180</v>
      </c>
      <c r="BA40" s="611"/>
      <c r="BB40" s="611"/>
      <c r="BC40" s="611"/>
      <c r="BD40" s="642"/>
      <c r="BE40" s="642"/>
      <c r="BF40" s="665"/>
      <c r="BG40" s="658" t="s">
        <v>352</v>
      </c>
      <c r="BH40" s="659"/>
      <c r="BI40" s="659"/>
      <c r="BJ40" s="659"/>
      <c r="BK40" s="659"/>
      <c r="BL40" s="214"/>
      <c r="BM40" s="608" t="s">
        <v>353</v>
      </c>
      <c r="BN40" s="608"/>
      <c r="BO40" s="608"/>
      <c r="BP40" s="608"/>
      <c r="BQ40" s="608"/>
      <c r="BR40" s="608"/>
      <c r="BS40" s="608"/>
      <c r="BT40" s="608"/>
      <c r="BU40" s="609"/>
      <c r="BV40" s="610">
        <v>102</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1192760</v>
      </c>
      <c r="CS40" s="611"/>
      <c r="CT40" s="611"/>
      <c r="CU40" s="611"/>
      <c r="CV40" s="611"/>
      <c r="CW40" s="611"/>
      <c r="CX40" s="611"/>
      <c r="CY40" s="612"/>
      <c r="CZ40" s="615">
        <v>7.9</v>
      </c>
      <c r="DA40" s="640"/>
      <c r="DB40" s="640"/>
      <c r="DC40" s="644"/>
      <c r="DD40" s="619">
        <v>1035862</v>
      </c>
      <c r="DE40" s="611"/>
      <c r="DF40" s="611"/>
      <c r="DG40" s="611"/>
      <c r="DH40" s="611"/>
      <c r="DI40" s="611"/>
      <c r="DJ40" s="611"/>
      <c r="DK40" s="612"/>
      <c r="DL40" s="619" t="s">
        <v>180</v>
      </c>
      <c r="DM40" s="611"/>
      <c r="DN40" s="611"/>
      <c r="DO40" s="611"/>
      <c r="DP40" s="611"/>
      <c r="DQ40" s="611"/>
      <c r="DR40" s="611"/>
      <c r="DS40" s="611"/>
      <c r="DT40" s="611"/>
      <c r="DU40" s="611"/>
      <c r="DV40" s="612"/>
      <c r="DW40" s="615" t="s">
        <v>180</v>
      </c>
      <c r="DX40" s="640"/>
      <c r="DY40" s="640"/>
      <c r="DZ40" s="640"/>
      <c r="EA40" s="640"/>
      <c r="EB40" s="640"/>
      <c r="EC40" s="641"/>
    </row>
    <row r="41" spans="2:133" ht="11.25" customHeight="1" x14ac:dyDescent="0.2">
      <c r="B41" s="631" t="s">
        <v>355</v>
      </c>
      <c r="C41" s="632"/>
      <c r="D41" s="632"/>
      <c r="E41" s="632"/>
      <c r="F41" s="632"/>
      <c r="G41" s="632"/>
      <c r="H41" s="632"/>
      <c r="I41" s="632"/>
      <c r="J41" s="632"/>
      <c r="K41" s="632"/>
      <c r="L41" s="632"/>
      <c r="M41" s="632"/>
      <c r="N41" s="632"/>
      <c r="O41" s="632"/>
      <c r="P41" s="632"/>
      <c r="Q41" s="633"/>
      <c r="R41" s="682">
        <v>15800239</v>
      </c>
      <c r="S41" s="683"/>
      <c r="T41" s="683"/>
      <c r="U41" s="683"/>
      <c r="V41" s="683"/>
      <c r="W41" s="683"/>
      <c r="X41" s="683"/>
      <c r="Y41" s="687"/>
      <c r="Z41" s="688">
        <v>100</v>
      </c>
      <c r="AA41" s="688"/>
      <c r="AB41" s="688"/>
      <c r="AC41" s="688"/>
      <c r="AD41" s="689">
        <v>7019168</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284940</v>
      </c>
      <c r="BA41" s="611"/>
      <c r="BB41" s="611"/>
      <c r="BC41" s="611"/>
      <c r="BD41" s="642"/>
      <c r="BE41" s="642"/>
      <c r="BF41" s="665"/>
      <c r="BG41" s="658"/>
      <c r="BH41" s="659"/>
      <c r="BI41" s="659"/>
      <c r="BJ41" s="659"/>
      <c r="BK41" s="659"/>
      <c r="BL41" s="214"/>
      <c r="BM41" s="608" t="s">
        <v>357</v>
      </c>
      <c r="BN41" s="608"/>
      <c r="BO41" s="608"/>
      <c r="BP41" s="608"/>
      <c r="BQ41" s="608"/>
      <c r="BR41" s="608"/>
      <c r="BS41" s="608"/>
      <c r="BT41" s="608"/>
      <c r="BU41" s="609"/>
      <c r="BV41" s="610" t="s">
        <v>358</v>
      </c>
      <c r="BW41" s="611"/>
      <c r="BX41" s="611"/>
      <c r="BY41" s="611"/>
      <c r="BZ41" s="611"/>
      <c r="CA41" s="611"/>
      <c r="CB41" s="620"/>
      <c r="CD41" s="607" t="s">
        <v>359</v>
      </c>
      <c r="CE41" s="608"/>
      <c r="CF41" s="608"/>
      <c r="CG41" s="608"/>
      <c r="CH41" s="608"/>
      <c r="CI41" s="608"/>
      <c r="CJ41" s="608"/>
      <c r="CK41" s="608"/>
      <c r="CL41" s="608"/>
      <c r="CM41" s="608"/>
      <c r="CN41" s="608"/>
      <c r="CO41" s="608"/>
      <c r="CP41" s="608"/>
      <c r="CQ41" s="609"/>
      <c r="CR41" s="610" t="s">
        <v>358</v>
      </c>
      <c r="CS41" s="642"/>
      <c r="CT41" s="642"/>
      <c r="CU41" s="642"/>
      <c r="CV41" s="642"/>
      <c r="CW41" s="642"/>
      <c r="CX41" s="642"/>
      <c r="CY41" s="643"/>
      <c r="CZ41" s="615" t="s">
        <v>358</v>
      </c>
      <c r="DA41" s="640"/>
      <c r="DB41" s="640"/>
      <c r="DC41" s="644"/>
      <c r="DD41" s="619" t="s">
        <v>358</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360</v>
      </c>
      <c r="AR42" s="680"/>
      <c r="AS42" s="680"/>
      <c r="AT42" s="680"/>
      <c r="AU42" s="680"/>
      <c r="AV42" s="680"/>
      <c r="AW42" s="680"/>
      <c r="AX42" s="680"/>
      <c r="AY42" s="681"/>
      <c r="AZ42" s="682">
        <v>902619</v>
      </c>
      <c r="BA42" s="683"/>
      <c r="BB42" s="683"/>
      <c r="BC42" s="683"/>
      <c r="BD42" s="669"/>
      <c r="BE42" s="669"/>
      <c r="BF42" s="671"/>
      <c r="BG42" s="660"/>
      <c r="BH42" s="661"/>
      <c r="BI42" s="661"/>
      <c r="BJ42" s="661"/>
      <c r="BK42" s="661"/>
      <c r="BL42" s="215"/>
      <c r="BM42" s="632" t="s">
        <v>361</v>
      </c>
      <c r="BN42" s="632"/>
      <c r="BO42" s="632"/>
      <c r="BP42" s="632"/>
      <c r="BQ42" s="632"/>
      <c r="BR42" s="632"/>
      <c r="BS42" s="632"/>
      <c r="BT42" s="632"/>
      <c r="BU42" s="633"/>
      <c r="BV42" s="682">
        <v>422</v>
      </c>
      <c r="BW42" s="683"/>
      <c r="BX42" s="683"/>
      <c r="BY42" s="683"/>
      <c r="BZ42" s="683"/>
      <c r="CA42" s="683"/>
      <c r="CB42" s="692"/>
      <c r="CD42" s="607" t="s">
        <v>362</v>
      </c>
      <c r="CE42" s="608"/>
      <c r="CF42" s="608"/>
      <c r="CG42" s="608"/>
      <c r="CH42" s="608"/>
      <c r="CI42" s="608"/>
      <c r="CJ42" s="608"/>
      <c r="CK42" s="608"/>
      <c r="CL42" s="608"/>
      <c r="CM42" s="608"/>
      <c r="CN42" s="608"/>
      <c r="CO42" s="608"/>
      <c r="CP42" s="608"/>
      <c r="CQ42" s="609"/>
      <c r="CR42" s="610">
        <v>1688432</v>
      </c>
      <c r="CS42" s="642"/>
      <c r="CT42" s="642"/>
      <c r="CU42" s="642"/>
      <c r="CV42" s="642"/>
      <c r="CW42" s="642"/>
      <c r="CX42" s="642"/>
      <c r="CY42" s="643"/>
      <c r="CZ42" s="615">
        <v>11.1</v>
      </c>
      <c r="DA42" s="640"/>
      <c r="DB42" s="640"/>
      <c r="DC42" s="644"/>
      <c r="DD42" s="619">
        <v>516776</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363</v>
      </c>
      <c r="CD43" s="607" t="s">
        <v>364</v>
      </c>
      <c r="CE43" s="608"/>
      <c r="CF43" s="608"/>
      <c r="CG43" s="608"/>
      <c r="CH43" s="608"/>
      <c r="CI43" s="608"/>
      <c r="CJ43" s="608"/>
      <c r="CK43" s="608"/>
      <c r="CL43" s="608"/>
      <c r="CM43" s="608"/>
      <c r="CN43" s="608"/>
      <c r="CO43" s="608"/>
      <c r="CP43" s="608"/>
      <c r="CQ43" s="609"/>
      <c r="CR43" s="610">
        <v>115146</v>
      </c>
      <c r="CS43" s="642"/>
      <c r="CT43" s="642"/>
      <c r="CU43" s="642"/>
      <c r="CV43" s="642"/>
      <c r="CW43" s="642"/>
      <c r="CX43" s="642"/>
      <c r="CY43" s="643"/>
      <c r="CZ43" s="615">
        <v>0.8</v>
      </c>
      <c r="DA43" s="640"/>
      <c r="DB43" s="640"/>
      <c r="DC43" s="644"/>
      <c r="DD43" s="619">
        <v>115146</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311</v>
      </c>
      <c r="CE44" s="647"/>
      <c r="CF44" s="607" t="s">
        <v>366</v>
      </c>
      <c r="CG44" s="608"/>
      <c r="CH44" s="608"/>
      <c r="CI44" s="608"/>
      <c r="CJ44" s="608"/>
      <c r="CK44" s="608"/>
      <c r="CL44" s="608"/>
      <c r="CM44" s="608"/>
      <c r="CN44" s="608"/>
      <c r="CO44" s="608"/>
      <c r="CP44" s="608"/>
      <c r="CQ44" s="609"/>
      <c r="CR44" s="610">
        <v>1502444</v>
      </c>
      <c r="CS44" s="611"/>
      <c r="CT44" s="611"/>
      <c r="CU44" s="611"/>
      <c r="CV44" s="611"/>
      <c r="CW44" s="611"/>
      <c r="CX44" s="611"/>
      <c r="CY44" s="612"/>
      <c r="CZ44" s="615">
        <v>9.9</v>
      </c>
      <c r="DA44" s="616"/>
      <c r="DB44" s="616"/>
      <c r="DC44" s="622"/>
      <c r="DD44" s="619">
        <v>387206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368</v>
      </c>
      <c r="CG45" s="608"/>
      <c r="CH45" s="608"/>
      <c r="CI45" s="608"/>
      <c r="CJ45" s="608"/>
      <c r="CK45" s="608"/>
      <c r="CL45" s="608"/>
      <c r="CM45" s="608"/>
      <c r="CN45" s="608"/>
      <c r="CO45" s="608"/>
      <c r="CP45" s="608"/>
      <c r="CQ45" s="609"/>
      <c r="CR45" s="610">
        <v>736025</v>
      </c>
      <c r="CS45" s="642"/>
      <c r="CT45" s="642"/>
      <c r="CU45" s="642"/>
      <c r="CV45" s="642"/>
      <c r="CW45" s="642"/>
      <c r="CX45" s="642"/>
      <c r="CY45" s="643"/>
      <c r="CZ45" s="615">
        <v>4.9000000000000004</v>
      </c>
      <c r="DA45" s="640"/>
      <c r="DB45" s="640"/>
      <c r="DC45" s="644"/>
      <c r="DD45" s="619">
        <v>106455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369</v>
      </c>
      <c r="CG46" s="608"/>
      <c r="CH46" s="608"/>
      <c r="CI46" s="608"/>
      <c r="CJ46" s="608"/>
      <c r="CK46" s="608"/>
      <c r="CL46" s="608"/>
      <c r="CM46" s="608"/>
      <c r="CN46" s="608"/>
      <c r="CO46" s="608"/>
      <c r="CP46" s="608"/>
      <c r="CQ46" s="609"/>
      <c r="CR46" s="610">
        <v>684015</v>
      </c>
      <c r="CS46" s="611"/>
      <c r="CT46" s="611"/>
      <c r="CU46" s="611"/>
      <c r="CV46" s="611"/>
      <c r="CW46" s="611"/>
      <c r="CX46" s="611"/>
      <c r="CY46" s="612"/>
      <c r="CZ46" s="615">
        <v>4.5</v>
      </c>
      <c r="DA46" s="616"/>
      <c r="DB46" s="616"/>
      <c r="DC46" s="622"/>
      <c r="DD46" s="619">
        <v>279447</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370</v>
      </c>
      <c r="CG47" s="608"/>
      <c r="CH47" s="608"/>
      <c r="CI47" s="608"/>
      <c r="CJ47" s="608"/>
      <c r="CK47" s="608"/>
      <c r="CL47" s="608"/>
      <c r="CM47" s="608"/>
      <c r="CN47" s="608"/>
      <c r="CO47" s="608"/>
      <c r="CP47" s="608"/>
      <c r="CQ47" s="609"/>
      <c r="CR47" s="610">
        <v>185988</v>
      </c>
      <c r="CS47" s="642"/>
      <c r="CT47" s="642"/>
      <c r="CU47" s="642"/>
      <c r="CV47" s="642"/>
      <c r="CW47" s="642"/>
      <c r="CX47" s="642"/>
      <c r="CY47" s="643"/>
      <c r="CZ47" s="615">
        <v>1.2</v>
      </c>
      <c r="DA47" s="640"/>
      <c r="DB47" s="640"/>
      <c r="DC47" s="644"/>
      <c r="DD47" s="619">
        <v>129570</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371</v>
      </c>
      <c r="CG48" s="608"/>
      <c r="CH48" s="608"/>
      <c r="CI48" s="608"/>
      <c r="CJ48" s="608"/>
      <c r="CK48" s="608"/>
      <c r="CL48" s="608"/>
      <c r="CM48" s="608"/>
      <c r="CN48" s="608"/>
      <c r="CO48" s="608"/>
      <c r="CP48" s="608"/>
      <c r="CQ48" s="609"/>
      <c r="CR48" s="610" t="s">
        <v>358</v>
      </c>
      <c r="CS48" s="611"/>
      <c r="CT48" s="611"/>
      <c r="CU48" s="611"/>
      <c r="CV48" s="611"/>
      <c r="CW48" s="611"/>
      <c r="CX48" s="611"/>
      <c r="CY48" s="612"/>
      <c r="CZ48" s="615" t="s">
        <v>358</v>
      </c>
      <c r="DA48" s="616"/>
      <c r="DB48" s="616"/>
      <c r="DC48" s="622"/>
      <c r="DD48" s="619" t="s">
        <v>358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372</v>
      </c>
      <c r="CE49" s="632"/>
      <c r="CF49" s="632"/>
      <c r="CG49" s="632"/>
      <c r="CH49" s="632"/>
      <c r="CI49" s="632"/>
      <c r="CJ49" s="632"/>
      <c r="CK49" s="632"/>
      <c r="CL49" s="632"/>
      <c r="CM49" s="632"/>
      <c r="CN49" s="632"/>
      <c r="CO49" s="632"/>
      <c r="CP49" s="632"/>
      <c r="CQ49" s="633"/>
      <c r="CR49" s="682">
        <v>15147200</v>
      </c>
      <c r="CS49" s="669"/>
      <c r="CT49" s="669"/>
      <c r="CU49" s="669"/>
      <c r="CV49" s="669"/>
      <c r="CW49" s="669"/>
      <c r="CX49" s="669"/>
      <c r="CY49" s="698"/>
      <c r="CZ49" s="690">
        <v>100</v>
      </c>
      <c r="DA49" s="699"/>
      <c r="DB49" s="699"/>
      <c r="DC49" s="700"/>
      <c r="DD49" s="701">
        <v>9085284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DPwurtNnICrFvuopXp6JJFBsKgArmBfBOqmw3eCqNQ6b3xINdIgSPdnokPcZGWSEnhaqmbfVOeiFEg8yhbT/Q==" saltValue="0sO465wMNfseLjIHosAI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election activeCell="AA29" sqref="AA29:AE29"/>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373</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374</v>
      </c>
      <c r="DK2" s="710"/>
      <c r="DL2" s="710"/>
      <c r="DM2" s="710"/>
      <c r="DN2" s="710"/>
      <c r="DO2" s="711"/>
      <c r="DP2" s="222"/>
      <c r="DQ2" s="709" t="s">
        <v>375</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376</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378</v>
      </c>
      <c r="B5" s="715"/>
      <c r="C5" s="715"/>
      <c r="D5" s="715"/>
      <c r="E5" s="715"/>
      <c r="F5" s="715"/>
      <c r="G5" s="715"/>
      <c r="H5" s="715"/>
      <c r="I5" s="715"/>
      <c r="J5" s="715"/>
      <c r="K5" s="715"/>
      <c r="L5" s="715"/>
      <c r="M5" s="715"/>
      <c r="N5" s="715"/>
      <c r="O5" s="715"/>
      <c r="P5" s="716"/>
      <c r="Q5" s="720" t="s">
        <v>379</v>
      </c>
      <c r="R5" s="721"/>
      <c r="S5" s="721"/>
      <c r="T5" s="721"/>
      <c r="U5" s="722"/>
      <c r="V5" s="720" t="s">
        <v>380</v>
      </c>
      <c r="W5" s="721"/>
      <c r="X5" s="721"/>
      <c r="Y5" s="721"/>
      <c r="Z5" s="722"/>
      <c r="AA5" s="720" t="s">
        <v>381</v>
      </c>
      <c r="AB5" s="721"/>
      <c r="AC5" s="721"/>
      <c r="AD5" s="721"/>
      <c r="AE5" s="721"/>
      <c r="AF5" s="726" t="s">
        <v>382</v>
      </c>
      <c r="AG5" s="721"/>
      <c r="AH5" s="721"/>
      <c r="AI5" s="721"/>
      <c r="AJ5" s="727"/>
      <c r="AK5" s="721" t="s">
        <v>383</v>
      </c>
      <c r="AL5" s="721"/>
      <c r="AM5" s="721"/>
      <c r="AN5" s="721"/>
      <c r="AO5" s="722"/>
      <c r="AP5" s="720" t="s">
        <v>384</v>
      </c>
      <c r="AQ5" s="721"/>
      <c r="AR5" s="721"/>
      <c r="AS5" s="721"/>
      <c r="AT5" s="722"/>
      <c r="AU5" s="720" t="s">
        <v>385</v>
      </c>
      <c r="AV5" s="721"/>
      <c r="AW5" s="721"/>
      <c r="AX5" s="721"/>
      <c r="AY5" s="727"/>
      <c r="AZ5" s="226"/>
      <c r="BA5" s="226"/>
      <c r="BB5" s="226"/>
      <c r="BC5" s="226"/>
      <c r="BD5" s="226"/>
      <c r="BE5" s="227"/>
      <c r="BF5" s="227"/>
      <c r="BG5" s="227"/>
      <c r="BH5" s="227"/>
      <c r="BI5" s="227"/>
      <c r="BJ5" s="227"/>
      <c r="BK5" s="227"/>
      <c r="BL5" s="227"/>
      <c r="BM5" s="227"/>
      <c r="BN5" s="227"/>
      <c r="BO5" s="227"/>
      <c r="BP5" s="227"/>
      <c r="BQ5" s="714" t="s">
        <v>386</v>
      </c>
      <c r="BR5" s="715"/>
      <c r="BS5" s="715"/>
      <c r="BT5" s="715"/>
      <c r="BU5" s="715"/>
      <c r="BV5" s="715"/>
      <c r="BW5" s="715"/>
      <c r="BX5" s="715"/>
      <c r="BY5" s="715"/>
      <c r="BZ5" s="715"/>
      <c r="CA5" s="715"/>
      <c r="CB5" s="715"/>
      <c r="CC5" s="715"/>
      <c r="CD5" s="715"/>
      <c r="CE5" s="715"/>
      <c r="CF5" s="715"/>
      <c r="CG5" s="716"/>
      <c r="CH5" s="720" t="s">
        <v>387</v>
      </c>
      <c r="CI5" s="721"/>
      <c r="CJ5" s="721"/>
      <c r="CK5" s="721"/>
      <c r="CL5" s="722"/>
      <c r="CM5" s="720" t="s">
        <v>388</v>
      </c>
      <c r="CN5" s="721"/>
      <c r="CO5" s="721"/>
      <c r="CP5" s="721"/>
      <c r="CQ5" s="722"/>
      <c r="CR5" s="720" t="s">
        <v>389</v>
      </c>
      <c r="CS5" s="721"/>
      <c r="CT5" s="721"/>
      <c r="CU5" s="721"/>
      <c r="CV5" s="722"/>
      <c r="CW5" s="720" t="s">
        <v>390</v>
      </c>
      <c r="CX5" s="721"/>
      <c r="CY5" s="721"/>
      <c r="CZ5" s="721"/>
      <c r="DA5" s="722"/>
      <c r="DB5" s="720" t="s">
        <v>391</v>
      </c>
      <c r="DC5" s="721"/>
      <c r="DD5" s="721"/>
      <c r="DE5" s="721"/>
      <c r="DF5" s="722"/>
      <c r="DG5" s="750" t="s">
        <v>392</v>
      </c>
      <c r="DH5" s="751"/>
      <c r="DI5" s="751"/>
      <c r="DJ5" s="751"/>
      <c r="DK5" s="752"/>
      <c r="DL5" s="750" t="s">
        <v>393</v>
      </c>
      <c r="DM5" s="751"/>
      <c r="DN5" s="751"/>
      <c r="DO5" s="751"/>
      <c r="DP5" s="752"/>
      <c r="DQ5" s="720" t="s">
        <v>394</v>
      </c>
      <c r="DR5" s="721"/>
      <c r="DS5" s="721"/>
      <c r="DT5" s="721"/>
      <c r="DU5" s="722"/>
      <c r="DV5" s="720" t="s">
        <v>385</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395</v>
      </c>
      <c r="C7" s="737"/>
      <c r="D7" s="737"/>
      <c r="E7" s="737"/>
      <c r="F7" s="737"/>
      <c r="G7" s="737"/>
      <c r="H7" s="737"/>
      <c r="I7" s="737"/>
      <c r="J7" s="737"/>
      <c r="K7" s="737"/>
      <c r="L7" s="737"/>
      <c r="M7" s="737"/>
      <c r="N7" s="737"/>
      <c r="O7" s="737"/>
      <c r="P7" s="738"/>
      <c r="Q7" s="739">
        <v>15758</v>
      </c>
      <c r="R7" s="740"/>
      <c r="S7" s="740"/>
      <c r="T7" s="740"/>
      <c r="U7" s="740"/>
      <c r="V7" s="740">
        <v>15108</v>
      </c>
      <c r="W7" s="740"/>
      <c r="X7" s="740"/>
      <c r="Y7" s="740"/>
      <c r="Z7" s="740"/>
      <c r="AA7" s="740">
        <f>Q7-V7</f>
        <v>650</v>
      </c>
      <c r="AB7" s="740"/>
      <c r="AC7" s="740"/>
      <c r="AD7" s="740"/>
      <c r="AE7" s="741"/>
      <c r="AF7" s="742">
        <v>628</v>
      </c>
      <c r="AG7" s="743"/>
      <c r="AH7" s="743"/>
      <c r="AI7" s="743"/>
      <c r="AJ7" s="744"/>
      <c r="AK7" s="745">
        <v>1414</v>
      </c>
      <c r="AL7" s="746"/>
      <c r="AM7" s="746"/>
      <c r="AN7" s="746"/>
      <c r="AO7" s="746"/>
      <c r="AP7" s="746">
        <v>11432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600</v>
      </c>
      <c r="BS7" s="733" t="s">
        <v>599</v>
      </c>
      <c r="BT7" s="734"/>
      <c r="BU7" s="734"/>
      <c r="BV7" s="734"/>
      <c r="BW7" s="734"/>
      <c r="BX7" s="734"/>
      <c r="BY7" s="734"/>
      <c r="BZ7" s="734"/>
      <c r="CA7" s="734"/>
      <c r="CB7" s="734"/>
      <c r="CC7" s="734"/>
      <c r="CD7" s="734"/>
      <c r="CE7" s="734"/>
      <c r="CF7" s="734"/>
      <c r="CG7" s="749"/>
      <c r="CH7" s="730">
        <v>109</v>
      </c>
      <c r="CI7" s="731"/>
      <c r="CJ7" s="731"/>
      <c r="CK7" s="731"/>
      <c r="CL7" s="732"/>
      <c r="CM7" s="730">
        <v>537</v>
      </c>
      <c r="CN7" s="731"/>
      <c r="CO7" s="731"/>
      <c r="CP7" s="731"/>
      <c r="CQ7" s="732"/>
      <c r="CR7" s="730" t="s">
        <v>601</v>
      </c>
      <c r="CS7" s="731"/>
      <c r="CT7" s="731"/>
      <c r="CU7" s="731"/>
      <c r="CV7" s="732"/>
      <c r="CW7" s="730" t="s">
        <v>601</v>
      </c>
      <c r="CX7" s="731"/>
      <c r="CY7" s="731"/>
      <c r="CZ7" s="731"/>
      <c r="DA7" s="732"/>
      <c r="DB7" s="730">
        <v>30</v>
      </c>
      <c r="DC7" s="731"/>
      <c r="DD7" s="731"/>
      <c r="DE7" s="731"/>
      <c r="DF7" s="732"/>
      <c r="DG7" s="730" t="s">
        <v>601</v>
      </c>
      <c r="DH7" s="731"/>
      <c r="DI7" s="731"/>
      <c r="DJ7" s="731"/>
      <c r="DK7" s="732"/>
      <c r="DL7" s="730" t="s">
        <v>601</v>
      </c>
      <c r="DM7" s="731"/>
      <c r="DN7" s="731"/>
      <c r="DO7" s="731"/>
      <c r="DP7" s="732"/>
      <c r="DQ7" s="730">
        <v>3</v>
      </c>
      <c r="DR7" s="731"/>
      <c r="DS7" s="731"/>
      <c r="DT7" s="731"/>
      <c r="DU7" s="732"/>
      <c r="DV7" s="733"/>
      <c r="DW7" s="734"/>
      <c r="DX7" s="734"/>
      <c r="DY7" s="734"/>
      <c r="DZ7" s="735"/>
      <c r="EA7" s="229"/>
    </row>
    <row r="8" spans="1:131" s="230" customFormat="1" ht="26.25" customHeight="1" x14ac:dyDescent="0.2">
      <c r="A8" s="233">
        <v>2</v>
      </c>
      <c r="B8" s="767" t="s">
        <v>396</v>
      </c>
      <c r="C8" s="768"/>
      <c r="D8" s="768"/>
      <c r="E8" s="768"/>
      <c r="F8" s="768"/>
      <c r="G8" s="768"/>
      <c r="H8" s="768"/>
      <c r="I8" s="768"/>
      <c r="J8" s="768"/>
      <c r="K8" s="768"/>
      <c r="L8" s="768"/>
      <c r="M8" s="768"/>
      <c r="N8" s="768"/>
      <c r="O8" s="768"/>
      <c r="P8" s="769"/>
      <c r="Q8" s="770">
        <v>66</v>
      </c>
      <c r="R8" s="771"/>
      <c r="S8" s="771"/>
      <c r="T8" s="771"/>
      <c r="U8" s="771"/>
      <c r="V8" s="771">
        <v>62</v>
      </c>
      <c r="W8" s="771"/>
      <c r="X8" s="771"/>
      <c r="Y8" s="771"/>
      <c r="Z8" s="771"/>
      <c r="AA8" s="771">
        <f>Q8-V8</f>
        <v>4</v>
      </c>
      <c r="AB8" s="771"/>
      <c r="AC8" s="771"/>
      <c r="AD8" s="771"/>
      <c r="AE8" s="772"/>
      <c r="AF8" s="773">
        <v>4</v>
      </c>
      <c r="AG8" s="774"/>
      <c r="AH8" s="774"/>
      <c r="AI8" s="774"/>
      <c r="AJ8" s="775"/>
      <c r="AK8" s="756">
        <v>23</v>
      </c>
      <c r="AL8" s="757"/>
      <c r="AM8" s="757"/>
      <c r="AN8" s="757"/>
      <c r="AO8" s="757"/>
      <c r="AP8" s="757" t="s">
        <v>601</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t="s">
        <v>600</v>
      </c>
      <c r="BS8" s="760" t="s">
        <v>607</v>
      </c>
      <c r="BT8" s="761"/>
      <c r="BU8" s="761"/>
      <c r="BV8" s="761"/>
      <c r="BW8" s="761"/>
      <c r="BX8" s="761"/>
      <c r="BY8" s="761"/>
      <c r="BZ8" s="761"/>
      <c r="CA8" s="761"/>
      <c r="CB8" s="761"/>
      <c r="CC8" s="761"/>
      <c r="CD8" s="761"/>
      <c r="CE8" s="761"/>
      <c r="CF8" s="761"/>
      <c r="CG8" s="762"/>
      <c r="CH8" s="763">
        <v>0</v>
      </c>
      <c r="CI8" s="764"/>
      <c r="CJ8" s="764"/>
      <c r="CK8" s="764"/>
      <c r="CL8" s="765"/>
      <c r="CM8" s="763">
        <v>5</v>
      </c>
      <c r="CN8" s="764"/>
      <c r="CO8" s="764"/>
      <c r="CP8" s="764"/>
      <c r="CQ8" s="765"/>
      <c r="CR8" s="763">
        <v>5</v>
      </c>
      <c r="CS8" s="764"/>
      <c r="CT8" s="764"/>
      <c r="CU8" s="764"/>
      <c r="CV8" s="765"/>
      <c r="CW8" s="763">
        <v>1</v>
      </c>
      <c r="CX8" s="764"/>
      <c r="CY8" s="764"/>
      <c r="CZ8" s="764"/>
      <c r="DA8" s="765"/>
      <c r="DB8" s="763" t="s">
        <v>601</v>
      </c>
      <c r="DC8" s="764"/>
      <c r="DD8" s="764"/>
      <c r="DE8" s="764"/>
      <c r="DF8" s="765"/>
      <c r="DG8" s="763" t="s">
        <v>601</v>
      </c>
      <c r="DH8" s="764"/>
      <c r="DI8" s="764"/>
      <c r="DJ8" s="764"/>
      <c r="DK8" s="765"/>
      <c r="DL8" s="763">
        <v>15</v>
      </c>
      <c r="DM8" s="764"/>
      <c r="DN8" s="764"/>
      <c r="DO8" s="764"/>
      <c r="DP8" s="765"/>
      <c r="DQ8" s="763" t="s">
        <v>601</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397</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398</v>
      </c>
      <c r="B23" s="776" t="s">
        <v>399</v>
      </c>
      <c r="C23" s="777"/>
      <c r="D23" s="777"/>
      <c r="E23" s="777"/>
      <c r="F23" s="777"/>
      <c r="G23" s="777"/>
      <c r="H23" s="777"/>
      <c r="I23" s="777"/>
      <c r="J23" s="777"/>
      <c r="K23" s="777"/>
      <c r="L23" s="777"/>
      <c r="M23" s="777"/>
      <c r="N23" s="777"/>
      <c r="O23" s="777"/>
      <c r="P23" s="778"/>
      <c r="Q23" s="779">
        <v>15800</v>
      </c>
      <c r="R23" s="780"/>
      <c r="S23" s="780"/>
      <c r="T23" s="780"/>
      <c r="U23" s="780"/>
      <c r="V23" s="780">
        <v>15147</v>
      </c>
      <c r="W23" s="780"/>
      <c r="X23" s="780"/>
      <c r="Y23" s="780"/>
      <c r="Z23" s="780"/>
      <c r="AA23" s="780">
        <f>Q23-V23</f>
        <v>653</v>
      </c>
      <c r="AB23" s="780"/>
      <c r="AC23" s="780"/>
      <c r="AD23" s="780"/>
      <c r="AE23" s="781"/>
      <c r="AF23" s="782">
        <v>632</v>
      </c>
      <c r="AG23" s="780"/>
      <c r="AH23" s="780"/>
      <c r="AI23" s="780"/>
      <c r="AJ23" s="783"/>
      <c r="AK23" s="784"/>
      <c r="AL23" s="785"/>
      <c r="AM23" s="785"/>
      <c r="AN23" s="785"/>
      <c r="AO23" s="785"/>
      <c r="AP23" s="780">
        <v>11432</v>
      </c>
      <c r="AQ23" s="780"/>
      <c r="AR23" s="780"/>
      <c r="AS23" s="780"/>
      <c r="AT23" s="780"/>
      <c r="AU23" s="796"/>
      <c r="AV23" s="796"/>
      <c r="AW23" s="796"/>
      <c r="AX23" s="796"/>
      <c r="AY23" s="797"/>
      <c r="AZ23" s="798" t="s">
        <v>180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378</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385</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410</v>
      </c>
      <c r="C28" s="737"/>
      <c r="D28" s="737"/>
      <c r="E28" s="737"/>
      <c r="F28" s="737"/>
      <c r="G28" s="737"/>
      <c r="H28" s="737"/>
      <c r="I28" s="737"/>
      <c r="J28" s="737"/>
      <c r="K28" s="737"/>
      <c r="L28" s="737"/>
      <c r="M28" s="737"/>
      <c r="N28" s="737"/>
      <c r="O28" s="737"/>
      <c r="P28" s="738"/>
      <c r="Q28" s="809">
        <v>2884</v>
      </c>
      <c r="R28" s="810"/>
      <c r="S28" s="810"/>
      <c r="T28" s="810"/>
      <c r="U28" s="810"/>
      <c r="V28" s="810">
        <v>2769</v>
      </c>
      <c r="W28" s="810"/>
      <c r="X28" s="810"/>
      <c r="Y28" s="810"/>
      <c r="Z28" s="810"/>
      <c r="AA28" s="810">
        <f>Q28-V28</f>
        <v>115</v>
      </c>
      <c r="AB28" s="810"/>
      <c r="AC28" s="810"/>
      <c r="AD28" s="810"/>
      <c r="AE28" s="811"/>
      <c r="AF28" s="812">
        <v>115</v>
      </c>
      <c r="AG28" s="810"/>
      <c r="AH28" s="810"/>
      <c r="AI28" s="810"/>
      <c r="AJ28" s="813"/>
      <c r="AK28" s="814">
        <v>285</v>
      </c>
      <c r="AL28" s="815"/>
      <c r="AM28" s="815"/>
      <c r="AN28" s="815"/>
      <c r="AO28" s="815"/>
      <c r="AP28" s="815" t="s">
        <v>601</v>
      </c>
      <c r="AQ28" s="815"/>
      <c r="AR28" s="815"/>
      <c r="AS28" s="815"/>
      <c r="AT28" s="815"/>
      <c r="AU28" s="815" t="s">
        <v>601</v>
      </c>
      <c r="AV28" s="815"/>
      <c r="AW28" s="815"/>
      <c r="AX28" s="815"/>
      <c r="AY28" s="815"/>
      <c r="AZ28" s="816" t="s">
        <v>601</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411</v>
      </c>
      <c r="C29" s="768"/>
      <c r="D29" s="768"/>
      <c r="E29" s="768"/>
      <c r="F29" s="768"/>
      <c r="G29" s="768"/>
      <c r="H29" s="768"/>
      <c r="I29" s="768"/>
      <c r="J29" s="768"/>
      <c r="K29" s="768"/>
      <c r="L29" s="768"/>
      <c r="M29" s="768"/>
      <c r="N29" s="768"/>
      <c r="O29" s="768"/>
      <c r="P29" s="769"/>
      <c r="Q29" s="770">
        <v>673</v>
      </c>
      <c r="R29" s="771"/>
      <c r="S29" s="771"/>
      <c r="T29" s="771"/>
      <c r="U29" s="771"/>
      <c r="V29" s="771">
        <v>670</v>
      </c>
      <c r="W29" s="771"/>
      <c r="X29" s="771"/>
      <c r="Y29" s="771"/>
      <c r="Z29" s="771"/>
      <c r="AA29" s="771">
        <v>2</v>
      </c>
      <c r="AB29" s="771"/>
      <c r="AC29" s="771"/>
      <c r="AD29" s="771"/>
      <c r="AE29" s="772"/>
      <c r="AF29" s="773">
        <v>2</v>
      </c>
      <c r="AG29" s="774"/>
      <c r="AH29" s="774"/>
      <c r="AI29" s="774"/>
      <c r="AJ29" s="775"/>
      <c r="AK29" s="821">
        <v>116</v>
      </c>
      <c r="AL29" s="817"/>
      <c r="AM29" s="817"/>
      <c r="AN29" s="817"/>
      <c r="AO29" s="817"/>
      <c r="AP29" s="817" t="s">
        <v>601</v>
      </c>
      <c r="AQ29" s="817"/>
      <c r="AR29" s="817"/>
      <c r="AS29" s="817"/>
      <c r="AT29" s="817"/>
      <c r="AU29" s="817" t="s">
        <v>601</v>
      </c>
      <c r="AV29" s="817"/>
      <c r="AW29" s="817"/>
      <c r="AX29" s="817"/>
      <c r="AY29" s="817"/>
      <c r="AZ29" s="818" t="s">
        <v>601</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412</v>
      </c>
      <c r="C30" s="768"/>
      <c r="D30" s="768"/>
      <c r="E30" s="768"/>
      <c r="F30" s="768"/>
      <c r="G30" s="768"/>
      <c r="H30" s="768"/>
      <c r="I30" s="768"/>
      <c r="J30" s="768"/>
      <c r="K30" s="768"/>
      <c r="L30" s="768"/>
      <c r="M30" s="768"/>
      <c r="N30" s="768"/>
      <c r="O30" s="768"/>
      <c r="P30" s="769"/>
      <c r="Q30" s="770">
        <v>2583</v>
      </c>
      <c r="R30" s="771"/>
      <c r="S30" s="771"/>
      <c r="T30" s="771"/>
      <c r="U30" s="771"/>
      <c r="V30" s="771">
        <v>2444</v>
      </c>
      <c r="W30" s="771"/>
      <c r="X30" s="771"/>
      <c r="Y30" s="771"/>
      <c r="Z30" s="771"/>
      <c r="AA30" s="771">
        <f>Q30-V30</f>
        <v>139</v>
      </c>
      <c r="AB30" s="771"/>
      <c r="AC30" s="771"/>
      <c r="AD30" s="771"/>
      <c r="AE30" s="772"/>
      <c r="AF30" s="773">
        <v>139</v>
      </c>
      <c r="AG30" s="774"/>
      <c r="AH30" s="774"/>
      <c r="AI30" s="774"/>
      <c r="AJ30" s="775"/>
      <c r="AK30" s="821">
        <v>436</v>
      </c>
      <c r="AL30" s="817"/>
      <c r="AM30" s="817"/>
      <c r="AN30" s="817"/>
      <c r="AO30" s="817"/>
      <c r="AP30" s="817" t="s">
        <v>601</v>
      </c>
      <c r="AQ30" s="817"/>
      <c r="AR30" s="817"/>
      <c r="AS30" s="817"/>
      <c r="AT30" s="817"/>
      <c r="AU30" s="817" t="s">
        <v>601</v>
      </c>
      <c r="AV30" s="817"/>
      <c r="AW30" s="817"/>
      <c r="AX30" s="817"/>
      <c r="AY30" s="817"/>
      <c r="AZ30" s="818" t="s">
        <v>601</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413</v>
      </c>
      <c r="C31" s="768"/>
      <c r="D31" s="768"/>
      <c r="E31" s="768"/>
      <c r="F31" s="768"/>
      <c r="G31" s="768"/>
      <c r="H31" s="768"/>
      <c r="I31" s="768"/>
      <c r="J31" s="768"/>
      <c r="K31" s="768"/>
      <c r="L31" s="768"/>
      <c r="M31" s="768"/>
      <c r="N31" s="768"/>
      <c r="O31" s="768"/>
      <c r="P31" s="769"/>
      <c r="Q31" s="770">
        <v>531</v>
      </c>
      <c r="R31" s="771"/>
      <c r="S31" s="771"/>
      <c r="T31" s="771"/>
      <c r="U31" s="771"/>
      <c r="V31" s="771">
        <v>426</v>
      </c>
      <c r="W31" s="771"/>
      <c r="X31" s="771"/>
      <c r="Y31" s="771"/>
      <c r="Z31" s="771"/>
      <c r="AA31" s="771">
        <f>104</f>
        <v>104</v>
      </c>
      <c r="AB31" s="771"/>
      <c r="AC31" s="771"/>
      <c r="AD31" s="771"/>
      <c r="AE31" s="772"/>
      <c r="AF31" s="773">
        <v>573</v>
      </c>
      <c r="AG31" s="774"/>
      <c r="AH31" s="774"/>
      <c r="AI31" s="774"/>
      <c r="AJ31" s="775"/>
      <c r="AK31" s="821">
        <v>222</v>
      </c>
      <c r="AL31" s="817"/>
      <c r="AM31" s="817"/>
      <c r="AN31" s="817"/>
      <c r="AO31" s="817"/>
      <c r="AP31" s="817">
        <v>1425</v>
      </c>
      <c r="AQ31" s="817"/>
      <c r="AR31" s="817"/>
      <c r="AS31" s="817"/>
      <c r="AT31" s="817"/>
      <c r="AU31" s="817">
        <v>745</v>
      </c>
      <c r="AV31" s="817"/>
      <c r="AW31" s="817"/>
      <c r="AX31" s="817"/>
      <c r="AY31" s="817"/>
      <c r="AZ31" s="818" t="s">
        <v>601</v>
      </c>
      <c r="BA31" s="818"/>
      <c r="BB31" s="818"/>
      <c r="BC31" s="818"/>
      <c r="BD31" s="818"/>
      <c r="BE31" s="819" t="s">
        <v>414</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415</v>
      </c>
      <c r="C32" s="768"/>
      <c r="D32" s="768"/>
      <c r="E32" s="768"/>
      <c r="F32" s="768"/>
      <c r="G32" s="768"/>
      <c r="H32" s="768"/>
      <c r="I32" s="768"/>
      <c r="J32" s="768"/>
      <c r="K32" s="768"/>
      <c r="L32" s="768"/>
      <c r="M32" s="768"/>
      <c r="N32" s="768"/>
      <c r="O32" s="768"/>
      <c r="P32" s="769"/>
      <c r="Q32" s="770">
        <v>2257</v>
      </c>
      <c r="R32" s="771"/>
      <c r="S32" s="771"/>
      <c r="T32" s="771"/>
      <c r="U32" s="771"/>
      <c r="V32" s="771">
        <v>2191</v>
      </c>
      <c r="W32" s="771"/>
      <c r="X32" s="771"/>
      <c r="Y32" s="771"/>
      <c r="Z32" s="771"/>
      <c r="AA32" s="771">
        <f>Q32-V32-1</f>
        <v>65</v>
      </c>
      <c r="AB32" s="771"/>
      <c r="AC32" s="771"/>
      <c r="AD32" s="771"/>
      <c r="AE32" s="772"/>
      <c r="AF32" s="773">
        <v>-287</v>
      </c>
      <c r="AG32" s="774"/>
      <c r="AH32" s="774"/>
      <c r="AI32" s="774"/>
      <c r="AJ32" s="775"/>
      <c r="AK32" s="821">
        <v>1201</v>
      </c>
      <c r="AL32" s="817"/>
      <c r="AM32" s="817"/>
      <c r="AN32" s="817"/>
      <c r="AO32" s="817"/>
      <c r="AP32" s="817">
        <v>1778</v>
      </c>
      <c r="AQ32" s="817"/>
      <c r="AR32" s="817"/>
      <c r="AS32" s="817"/>
      <c r="AT32" s="817"/>
      <c r="AU32" s="817">
        <v>766</v>
      </c>
      <c r="AV32" s="817"/>
      <c r="AW32" s="817"/>
      <c r="AX32" s="817"/>
      <c r="AY32" s="817"/>
      <c r="AZ32" s="818">
        <v>17.3</v>
      </c>
      <c r="BA32" s="818"/>
      <c r="BB32" s="818"/>
      <c r="BC32" s="818"/>
      <c r="BD32" s="818"/>
      <c r="BE32" s="819" t="s">
        <v>416</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417</v>
      </c>
      <c r="C33" s="768"/>
      <c r="D33" s="768"/>
      <c r="E33" s="768"/>
      <c r="F33" s="768"/>
      <c r="G33" s="768"/>
      <c r="H33" s="768"/>
      <c r="I33" s="768"/>
      <c r="J33" s="768"/>
      <c r="K33" s="768"/>
      <c r="L33" s="768"/>
      <c r="M33" s="768"/>
      <c r="N33" s="768"/>
      <c r="O33" s="768"/>
      <c r="P33" s="769"/>
      <c r="Q33" s="770">
        <v>37</v>
      </c>
      <c r="R33" s="771"/>
      <c r="S33" s="771"/>
      <c r="T33" s="771"/>
      <c r="U33" s="771"/>
      <c r="V33" s="771">
        <v>36</v>
      </c>
      <c r="W33" s="771"/>
      <c r="X33" s="771"/>
      <c r="Y33" s="771"/>
      <c r="Z33" s="771"/>
      <c r="AA33" s="771">
        <f>Q33-V33</f>
        <v>1</v>
      </c>
      <c r="AB33" s="771"/>
      <c r="AC33" s="771"/>
      <c r="AD33" s="771"/>
      <c r="AE33" s="772"/>
      <c r="AF33" s="773">
        <v>1</v>
      </c>
      <c r="AG33" s="774"/>
      <c r="AH33" s="774"/>
      <c r="AI33" s="774"/>
      <c r="AJ33" s="775"/>
      <c r="AK33" s="821">
        <v>31</v>
      </c>
      <c r="AL33" s="817"/>
      <c r="AM33" s="817"/>
      <c r="AN33" s="817"/>
      <c r="AO33" s="817"/>
      <c r="AP33" s="817">
        <v>60</v>
      </c>
      <c r="AQ33" s="817"/>
      <c r="AR33" s="817"/>
      <c r="AS33" s="817"/>
      <c r="AT33" s="817"/>
      <c r="AU33" s="817">
        <v>60</v>
      </c>
      <c r="AV33" s="817"/>
      <c r="AW33" s="817"/>
      <c r="AX33" s="817"/>
      <c r="AY33" s="817"/>
      <c r="AZ33" s="818" t="s">
        <v>601</v>
      </c>
      <c r="BA33" s="818"/>
      <c r="BB33" s="818"/>
      <c r="BC33" s="818"/>
      <c r="BD33" s="818"/>
      <c r="BE33" s="819" t="s">
        <v>418</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419</v>
      </c>
      <c r="C34" s="768"/>
      <c r="D34" s="768"/>
      <c r="E34" s="768"/>
      <c r="F34" s="768"/>
      <c r="G34" s="768"/>
      <c r="H34" s="768"/>
      <c r="I34" s="768"/>
      <c r="J34" s="768"/>
      <c r="K34" s="768"/>
      <c r="L34" s="768"/>
      <c r="M34" s="768"/>
      <c r="N34" s="768"/>
      <c r="O34" s="768"/>
      <c r="P34" s="769"/>
      <c r="Q34" s="770">
        <v>107</v>
      </c>
      <c r="R34" s="771"/>
      <c r="S34" s="771"/>
      <c r="T34" s="771"/>
      <c r="U34" s="771"/>
      <c r="V34" s="771">
        <v>105</v>
      </c>
      <c r="W34" s="771"/>
      <c r="X34" s="771"/>
      <c r="Y34" s="771"/>
      <c r="Z34" s="771"/>
      <c r="AA34" s="771">
        <f>Q34-V34</f>
        <v>2</v>
      </c>
      <c r="AB34" s="771"/>
      <c r="AC34" s="771"/>
      <c r="AD34" s="771"/>
      <c r="AE34" s="772"/>
      <c r="AF34" s="773">
        <v>2</v>
      </c>
      <c r="AG34" s="774"/>
      <c r="AH34" s="774"/>
      <c r="AI34" s="774"/>
      <c r="AJ34" s="775"/>
      <c r="AK34" s="821">
        <v>64</v>
      </c>
      <c r="AL34" s="817"/>
      <c r="AM34" s="817"/>
      <c r="AN34" s="817"/>
      <c r="AO34" s="817"/>
      <c r="AP34" s="817">
        <v>563</v>
      </c>
      <c r="AQ34" s="817"/>
      <c r="AR34" s="817"/>
      <c r="AS34" s="817"/>
      <c r="AT34" s="817"/>
      <c r="AU34" s="817">
        <v>563</v>
      </c>
      <c r="AV34" s="817"/>
      <c r="AW34" s="817"/>
      <c r="AX34" s="817"/>
      <c r="AY34" s="817"/>
      <c r="AZ34" s="818" t="s">
        <v>601</v>
      </c>
      <c r="BA34" s="818"/>
      <c r="BB34" s="818"/>
      <c r="BC34" s="818"/>
      <c r="BD34" s="818"/>
      <c r="BE34" s="819" t="s">
        <v>420</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t="s">
        <v>421</v>
      </c>
      <c r="C35" s="768"/>
      <c r="D35" s="768"/>
      <c r="E35" s="768"/>
      <c r="F35" s="768"/>
      <c r="G35" s="768"/>
      <c r="H35" s="768"/>
      <c r="I35" s="768"/>
      <c r="J35" s="768"/>
      <c r="K35" s="768"/>
      <c r="L35" s="768"/>
      <c r="M35" s="768"/>
      <c r="N35" s="768"/>
      <c r="O35" s="768"/>
      <c r="P35" s="769"/>
      <c r="Q35" s="770">
        <v>3</v>
      </c>
      <c r="R35" s="771"/>
      <c r="S35" s="771"/>
      <c r="T35" s="771"/>
      <c r="U35" s="771"/>
      <c r="V35" s="771">
        <v>3</v>
      </c>
      <c r="W35" s="771"/>
      <c r="X35" s="771"/>
      <c r="Y35" s="771"/>
      <c r="Z35" s="771"/>
      <c r="AA35" s="771">
        <f>Q35-V35</f>
        <v>0</v>
      </c>
      <c r="AB35" s="771"/>
      <c r="AC35" s="771"/>
      <c r="AD35" s="771"/>
      <c r="AE35" s="772"/>
      <c r="AF35" s="773">
        <v>0</v>
      </c>
      <c r="AG35" s="774"/>
      <c r="AH35" s="774"/>
      <c r="AI35" s="774"/>
      <c r="AJ35" s="775"/>
      <c r="AK35" s="821">
        <v>2</v>
      </c>
      <c r="AL35" s="817"/>
      <c r="AM35" s="817"/>
      <c r="AN35" s="817"/>
      <c r="AO35" s="817"/>
      <c r="AP35" s="817">
        <v>5</v>
      </c>
      <c r="AQ35" s="817"/>
      <c r="AR35" s="817"/>
      <c r="AS35" s="817"/>
      <c r="AT35" s="817"/>
      <c r="AU35" s="817">
        <v>5</v>
      </c>
      <c r="AV35" s="817"/>
      <c r="AW35" s="817"/>
      <c r="AX35" s="817"/>
      <c r="AY35" s="817"/>
      <c r="AZ35" s="818" t="s">
        <v>601</v>
      </c>
      <c r="BA35" s="818"/>
      <c r="BB35" s="818"/>
      <c r="BC35" s="818"/>
      <c r="BD35" s="818"/>
      <c r="BE35" s="819" t="s">
        <v>420</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398</v>
      </c>
      <c r="B63" s="776" t="s">
        <v>423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545</v>
      </c>
      <c r="AG63" s="831"/>
      <c r="AH63" s="831"/>
      <c r="AI63" s="831"/>
      <c r="AJ63" s="832"/>
      <c r="AK63" s="833"/>
      <c r="AL63" s="828"/>
      <c r="AM63" s="828"/>
      <c r="AN63" s="828"/>
      <c r="AO63" s="828"/>
      <c r="AP63" s="831">
        <f>SUM(AP28:AT35)</f>
        <v>3831</v>
      </c>
      <c r="AQ63" s="831"/>
      <c r="AR63" s="831"/>
      <c r="AS63" s="831"/>
      <c r="AT63" s="831"/>
      <c r="AU63" s="831">
        <f>SUM(AU28:AY35)</f>
        <v>2139</v>
      </c>
      <c r="AV63" s="831"/>
      <c r="AW63" s="831"/>
      <c r="AX63" s="831"/>
      <c r="AY63" s="831"/>
      <c r="AZ63" s="835"/>
      <c r="BA63" s="835"/>
      <c r="BB63" s="835"/>
      <c r="BC63" s="835"/>
      <c r="BD63" s="835"/>
      <c r="BE63" s="836"/>
      <c r="BF63" s="836"/>
      <c r="BG63" s="836"/>
      <c r="BH63" s="836"/>
      <c r="BI63" s="837"/>
      <c r="BJ63" s="838" t="s">
        <v>180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425</v>
      </c>
      <c r="B66" s="715"/>
      <c r="C66" s="715"/>
      <c r="D66" s="715"/>
      <c r="E66" s="715"/>
      <c r="F66" s="715"/>
      <c r="G66" s="715"/>
      <c r="H66" s="715"/>
      <c r="I66" s="715"/>
      <c r="J66" s="715"/>
      <c r="K66" s="715"/>
      <c r="L66" s="715"/>
      <c r="M66" s="715"/>
      <c r="N66" s="715"/>
      <c r="O66" s="715"/>
      <c r="P66" s="716"/>
      <c r="Q66" s="720" t="s">
        <v>402</v>
      </c>
      <c r="R66" s="721"/>
      <c r="S66" s="721"/>
      <c r="T66" s="721"/>
      <c r="U66" s="722"/>
      <c r="V66" s="720" t="s">
        <v>426</v>
      </c>
      <c r="W66" s="721"/>
      <c r="X66" s="721"/>
      <c r="Y66" s="721"/>
      <c r="Z66" s="722"/>
      <c r="AA66" s="720" t="s">
        <v>427</v>
      </c>
      <c r="AB66" s="721"/>
      <c r="AC66" s="721"/>
      <c r="AD66" s="721"/>
      <c r="AE66" s="722"/>
      <c r="AF66" s="841" t="s">
        <v>428</v>
      </c>
      <c r="AG66" s="802"/>
      <c r="AH66" s="802"/>
      <c r="AI66" s="802"/>
      <c r="AJ66" s="842"/>
      <c r="AK66" s="720" t="s">
        <v>429</v>
      </c>
      <c r="AL66" s="715"/>
      <c r="AM66" s="715"/>
      <c r="AN66" s="715"/>
      <c r="AO66" s="716"/>
      <c r="AP66" s="720" t="s">
        <v>430</v>
      </c>
      <c r="AQ66" s="721"/>
      <c r="AR66" s="721"/>
      <c r="AS66" s="721"/>
      <c r="AT66" s="722"/>
      <c r="AU66" s="720" t="s">
        <v>431</v>
      </c>
      <c r="AV66" s="721"/>
      <c r="AW66" s="721"/>
      <c r="AX66" s="721"/>
      <c r="AY66" s="722"/>
      <c r="AZ66" s="720" t="s">
        <v>385</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602</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f>Q68-V68</f>
        <v>217</v>
      </c>
      <c r="AB68" s="853"/>
      <c r="AC68" s="853"/>
      <c r="AD68" s="853"/>
      <c r="AE68" s="853"/>
      <c r="AF68" s="853">
        <v>217</v>
      </c>
      <c r="AG68" s="853"/>
      <c r="AH68" s="853"/>
      <c r="AI68" s="853"/>
      <c r="AJ68" s="853"/>
      <c r="AK68" s="853">
        <v>58</v>
      </c>
      <c r="AL68" s="853"/>
      <c r="AM68" s="853"/>
      <c r="AN68" s="853"/>
      <c r="AO68" s="853"/>
      <c r="AP68" s="853" t="s">
        <v>601</v>
      </c>
      <c r="AQ68" s="853"/>
      <c r="AR68" s="853"/>
      <c r="AS68" s="853"/>
      <c r="AT68" s="853"/>
      <c r="AU68" s="853" t="s">
        <v>601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603</v>
      </c>
      <c r="C69" s="861"/>
      <c r="D69" s="861"/>
      <c r="E69" s="861"/>
      <c r="F69" s="861"/>
      <c r="G69" s="861"/>
      <c r="H69" s="861"/>
      <c r="I69" s="861"/>
      <c r="J69" s="861"/>
      <c r="K69" s="861"/>
      <c r="L69" s="861"/>
      <c r="M69" s="861"/>
      <c r="N69" s="861"/>
      <c r="O69" s="861"/>
      <c r="P69" s="862"/>
      <c r="Q69" s="863">
        <v>22</v>
      </c>
      <c r="R69" s="817"/>
      <c r="S69" s="817"/>
      <c r="T69" s="817"/>
      <c r="U69" s="817"/>
      <c r="V69" s="817">
        <v>18</v>
      </c>
      <c r="W69" s="817"/>
      <c r="X69" s="817"/>
      <c r="Y69" s="817"/>
      <c r="Z69" s="817"/>
      <c r="AA69" s="817">
        <v>3</v>
      </c>
      <c r="AB69" s="817"/>
      <c r="AC69" s="817"/>
      <c r="AD69" s="817"/>
      <c r="AE69" s="817"/>
      <c r="AF69" s="817">
        <v>3</v>
      </c>
      <c r="AG69" s="817"/>
      <c r="AH69" s="817"/>
      <c r="AI69" s="817"/>
      <c r="AJ69" s="817"/>
      <c r="AK69" s="817" t="s">
        <v>601</v>
      </c>
      <c r="AL69" s="817"/>
      <c r="AM69" s="817"/>
      <c r="AN69" s="817"/>
      <c r="AO69" s="817"/>
      <c r="AP69" s="817" t="s">
        <v>601</v>
      </c>
      <c r="AQ69" s="817"/>
      <c r="AR69" s="817"/>
      <c r="AS69" s="817"/>
      <c r="AT69" s="817"/>
      <c r="AU69" s="817" t="s">
        <v>601</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604</v>
      </c>
      <c r="C70" s="861"/>
      <c r="D70" s="861"/>
      <c r="E70" s="861"/>
      <c r="F70" s="861"/>
      <c r="G70" s="861"/>
      <c r="H70" s="861"/>
      <c r="I70" s="861"/>
      <c r="J70" s="861"/>
      <c r="K70" s="861"/>
      <c r="L70" s="861"/>
      <c r="M70" s="861"/>
      <c r="N70" s="861"/>
      <c r="O70" s="861"/>
      <c r="P70" s="862"/>
      <c r="Q70" s="863">
        <v>112</v>
      </c>
      <c r="R70" s="817"/>
      <c r="S70" s="817"/>
      <c r="T70" s="817"/>
      <c r="U70" s="817"/>
      <c r="V70" s="817">
        <v>107</v>
      </c>
      <c r="W70" s="817"/>
      <c r="X70" s="817"/>
      <c r="Y70" s="817"/>
      <c r="Z70" s="817"/>
      <c r="AA70" s="817">
        <f t="shared" ref="AA70" si="0">Q70-V70</f>
        <v>5</v>
      </c>
      <c r="AB70" s="817"/>
      <c r="AC70" s="817"/>
      <c r="AD70" s="817"/>
      <c r="AE70" s="817"/>
      <c r="AF70" s="817">
        <v>5</v>
      </c>
      <c r="AG70" s="817"/>
      <c r="AH70" s="817"/>
      <c r="AI70" s="817"/>
      <c r="AJ70" s="817"/>
      <c r="AK70" s="817">
        <v>6</v>
      </c>
      <c r="AL70" s="817"/>
      <c r="AM70" s="817"/>
      <c r="AN70" s="817"/>
      <c r="AO70" s="817"/>
      <c r="AP70" s="817" t="s">
        <v>601</v>
      </c>
      <c r="AQ70" s="817"/>
      <c r="AR70" s="817"/>
      <c r="AS70" s="817"/>
      <c r="AT70" s="817"/>
      <c r="AU70" s="817" t="s">
        <v>601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605</v>
      </c>
      <c r="C71" s="861"/>
      <c r="D71" s="861"/>
      <c r="E71" s="861"/>
      <c r="F71" s="861"/>
      <c r="G71" s="861"/>
      <c r="H71" s="861"/>
      <c r="I71" s="861"/>
      <c r="J71" s="861"/>
      <c r="K71" s="861"/>
      <c r="L71" s="861"/>
      <c r="M71" s="861"/>
      <c r="N71" s="861"/>
      <c r="O71" s="861"/>
      <c r="P71" s="862"/>
      <c r="Q71" s="863">
        <v>165450</v>
      </c>
      <c r="R71" s="817"/>
      <c r="S71" s="817"/>
      <c r="T71" s="817"/>
      <c r="U71" s="817"/>
      <c r="V71" s="817">
        <v>160836</v>
      </c>
      <c r="W71" s="817"/>
      <c r="X71" s="817"/>
      <c r="Y71" s="817"/>
      <c r="Z71" s="817"/>
      <c r="AA71" s="817">
        <f>Q71-V71</f>
        <v>4614</v>
      </c>
      <c r="AB71" s="817"/>
      <c r="AC71" s="817"/>
      <c r="AD71" s="817"/>
      <c r="AE71" s="817"/>
      <c r="AF71" s="817">
        <v>4614</v>
      </c>
      <c r="AG71" s="817"/>
      <c r="AH71" s="817"/>
      <c r="AI71" s="817"/>
      <c r="AJ71" s="817"/>
      <c r="AK71" s="817">
        <v>1067</v>
      </c>
      <c r="AL71" s="817"/>
      <c r="AM71" s="817"/>
      <c r="AN71" s="817"/>
      <c r="AO71" s="817"/>
      <c r="AP71" s="817" t="s">
        <v>601</v>
      </c>
      <c r="AQ71" s="817"/>
      <c r="AR71" s="817"/>
      <c r="AS71" s="817"/>
      <c r="AT71" s="817"/>
      <c r="AU71" s="817" t="s">
        <v>601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606</v>
      </c>
      <c r="C72" s="861"/>
      <c r="D72" s="861"/>
      <c r="E72" s="861"/>
      <c r="F72" s="861"/>
      <c r="G72" s="861"/>
      <c r="H72" s="861"/>
      <c r="I72" s="861"/>
      <c r="J72" s="861"/>
      <c r="K72" s="861"/>
      <c r="L72" s="861"/>
      <c r="M72" s="861"/>
      <c r="N72" s="861"/>
      <c r="O72" s="861"/>
      <c r="P72" s="862"/>
      <c r="Q72" s="863">
        <v>322</v>
      </c>
      <c r="R72" s="817"/>
      <c r="S72" s="817"/>
      <c r="T72" s="817"/>
      <c r="U72" s="817"/>
      <c r="V72" s="817">
        <v>261</v>
      </c>
      <c r="W72" s="817"/>
      <c r="X72" s="817"/>
      <c r="Y72" s="817"/>
      <c r="Z72" s="817"/>
      <c r="AA72" s="817">
        <f>Q72-V72</f>
        <v>61</v>
      </c>
      <c r="AB72" s="817"/>
      <c r="AC72" s="817"/>
      <c r="AD72" s="817"/>
      <c r="AE72" s="817"/>
      <c r="AF72" s="817">
        <v>44</v>
      </c>
      <c r="AG72" s="817"/>
      <c r="AH72" s="817"/>
      <c r="AI72" s="817"/>
      <c r="AJ72" s="817"/>
      <c r="AK72" s="817">
        <v>49</v>
      </c>
      <c r="AL72" s="817"/>
      <c r="AM72" s="817"/>
      <c r="AN72" s="817"/>
      <c r="AO72" s="817"/>
      <c r="AP72" s="817" t="s">
        <v>601</v>
      </c>
      <c r="AQ72" s="817"/>
      <c r="AR72" s="817"/>
      <c r="AS72" s="817"/>
      <c r="AT72" s="817"/>
      <c r="AU72" s="817" t="s">
        <v>601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398</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SUM(AF68:AJ72)</f>
        <v>4883</v>
      </c>
      <c r="AG88" s="831"/>
      <c r="AH88" s="831"/>
      <c r="AI88" s="831"/>
      <c r="AJ88" s="831"/>
      <c r="AK88" s="828"/>
      <c r="AL88" s="828"/>
      <c r="AM88" s="828"/>
      <c r="AN88" s="828"/>
      <c r="AO88" s="828"/>
      <c r="AP88" s="831" t="s">
        <v>601</v>
      </c>
      <c r="AQ88" s="831"/>
      <c r="AR88" s="831"/>
      <c r="AS88" s="831"/>
      <c r="AT88" s="831"/>
      <c r="AU88" s="831" t="s">
        <v>601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776" t="s">
        <v>433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SUM(CR7:CV8)</f>
        <v>5</v>
      </c>
      <c r="CS102" s="839"/>
      <c r="CT102" s="839"/>
      <c r="CU102" s="839"/>
      <c r="CV102" s="878"/>
      <c r="CW102" s="877">
        <f t="shared" ref="CW102" si="1">SUM(CW7:DA8)</f>
        <v>1</v>
      </c>
      <c r="CX102" s="839"/>
      <c r="CY102" s="839"/>
      <c r="CZ102" s="839"/>
      <c r="DA102" s="878"/>
      <c r="DB102" s="877">
        <f t="shared" ref="DB102" si="2">SUM(DB7:DF8)</f>
        <v>30</v>
      </c>
      <c r="DC102" s="839"/>
      <c r="DD102" s="839"/>
      <c r="DE102" s="839"/>
      <c r="DF102" s="878"/>
      <c r="DG102" s="877" t="s">
        <v>601</v>
      </c>
      <c r="DH102" s="839"/>
      <c r="DI102" s="839"/>
      <c r="DJ102" s="839"/>
      <c r="DK102" s="878"/>
      <c r="DL102" s="877">
        <f t="shared" ref="DL102" si="3">SUM(DL7:DP8)</f>
        <v>15</v>
      </c>
      <c r="DM102" s="839"/>
      <c r="DN102" s="839"/>
      <c r="DO102" s="839"/>
      <c r="DP102" s="878"/>
      <c r="DQ102" s="877">
        <f t="shared" ref="DQ102" si="4">SUM(DQ7:DU8)</f>
        <v>3</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440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441</v>
      </c>
      <c r="AB109" s="880"/>
      <c r="AC109" s="880"/>
      <c r="AD109" s="880"/>
      <c r="AE109" s="881"/>
      <c r="AF109" s="879" t="s">
        <v>442</v>
      </c>
      <c r="AG109" s="880"/>
      <c r="AH109" s="880"/>
      <c r="AI109" s="880"/>
      <c r="AJ109" s="881"/>
      <c r="AK109" s="879" t="s">
        <v>314</v>
      </c>
      <c r="AL109" s="880"/>
      <c r="AM109" s="880"/>
      <c r="AN109" s="880"/>
      <c r="AO109" s="881"/>
      <c r="AP109" s="879" t="s">
        <v>443</v>
      </c>
      <c r="AQ109" s="880"/>
      <c r="AR109" s="880"/>
      <c r="AS109" s="880"/>
      <c r="AT109" s="882"/>
      <c r="AU109" s="899" t="s">
        <v>440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441</v>
      </c>
      <c r="BR109" s="880"/>
      <c r="BS109" s="880"/>
      <c r="BT109" s="880"/>
      <c r="BU109" s="881"/>
      <c r="BV109" s="879" t="s">
        <v>442</v>
      </c>
      <c r="BW109" s="880"/>
      <c r="BX109" s="880"/>
      <c r="BY109" s="880"/>
      <c r="BZ109" s="881"/>
      <c r="CA109" s="879" t="s">
        <v>314</v>
      </c>
      <c r="CB109" s="880"/>
      <c r="CC109" s="880"/>
      <c r="CD109" s="880"/>
      <c r="CE109" s="881"/>
      <c r="CF109" s="900" t="s">
        <v>443</v>
      </c>
      <c r="CG109" s="900"/>
      <c r="CH109" s="900"/>
      <c r="CI109" s="900"/>
      <c r="CJ109" s="900"/>
      <c r="CK109" s="879" t="s">
        <v>444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441</v>
      </c>
      <c r="DH109" s="880"/>
      <c r="DI109" s="880"/>
      <c r="DJ109" s="880"/>
      <c r="DK109" s="881"/>
      <c r="DL109" s="879" t="s">
        <v>442</v>
      </c>
      <c r="DM109" s="880"/>
      <c r="DN109" s="880"/>
      <c r="DO109" s="880"/>
      <c r="DP109" s="881"/>
      <c r="DQ109" s="879" t="s">
        <v>314</v>
      </c>
      <c r="DR109" s="880"/>
      <c r="DS109" s="880"/>
      <c r="DT109" s="880"/>
      <c r="DU109" s="881"/>
      <c r="DV109" s="879" t="s">
        <v>443</v>
      </c>
      <c r="DW109" s="880"/>
      <c r="DX109" s="880"/>
      <c r="DY109" s="880"/>
      <c r="DZ109" s="882"/>
    </row>
    <row r="110" spans="1:131" s="224" customFormat="1" ht="26.25" customHeight="1" x14ac:dyDescent="0.2">
      <c r="A110" s="883" t="s">
        <v>445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917041</v>
      </c>
      <c r="AB110" s="887"/>
      <c r="AC110" s="887"/>
      <c r="AD110" s="887"/>
      <c r="AE110" s="888"/>
      <c r="AF110" s="889">
        <v>892516</v>
      </c>
      <c r="AG110" s="887"/>
      <c r="AH110" s="887"/>
      <c r="AI110" s="887"/>
      <c r="AJ110" s="888"/>
      <c r="AK110" s="889">
        <v>908518</v>
      </c>
      <c r="AL110" s="887"/>
      <c r="AM110" s="887"/>
      <c r="AN110" s="887"/>
      <c r="AO110" s="888"/>
      <c r="AP110" s="890">
        <v>15.1</v>
      </c>
      <c r="AQ110" s="891"/>
      <c r="AR110" s="891"/>
      <c r="AS110" s="891"/>
      <c r="AT110" s="892"/>
      <c r="AU110" s="893" t="s">
        <v>75</v>
      </c>
      <c r="AV110" s="894"/>
      <c r="AW110" s="894"/>
      <c r="AX110" s="894"/>
      <c r="AY110" s="894"/>
      <c r="AZ110" s="916" t="s">
        <v>446</v>
      </c>
      <c r="BA110" s="884"/>
      <c r="BB110" s="884"/>
      <c r="BC110" s="884"/>
      <c r="BD110" s="884"/>
      <c r="BE110" s="884"/>
      <c r="BF110" s="884"/>
      <c r="BG110" s="884"/>
      <c r="BH110" s="884"/>
      <c r="BI110" s="884"/>
      <c r="BJ110" s="884"/>
      <c r="BK110" s="884"/>
      <c r="BL110" s="884"/>
      <c r="BM110" s="884"/>
      <c r="BN110" s="884"/>
      <c r="BO110" s="884"/>
      <c r="BP110" s="885"/>
      <c r="BQ110" s="917">
        <v>11277742</v>
      </c>
      <c r="BR110" s="918"/>
      <c r="BS110" s="918"/>
      <c r="BT110" s="918"/>
      <c r="BU110" s="918"/>
      <c r="BV110" s="918">
        <v>11500055</v>
      </c>
      <c r="BW110" s="918"/>
      <c r="BX110" s="918"/>
      <c r="BY110" s="918"/>
      <c r="BZ110" s="918"/>
      <c r="CA110" s="918">
        <v>11432377</v>
      </c>
      <c r="CB110" s="918"/>
      <c r="CC110" s="918"/>
      <c r="CD110" s="918"/>
      <c r="CE110" s="918"/>
      <c r="CF110" s="931">
        <v>189.5</v>
      </c>
      <c r="CG110" s="932"/>
      <c r="CH110" s="932"/>
      <c r="CI110" s="932"/>
      <c r="CJ110" s="932"/>
      <c r="CK110" s="933" t="s">
        <v>447</v>
      </c>
      <c r="CL110" s="934"/>
      <c r="CM110" s="916" t="s">
        <v>448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449</v>
      </c>
      <c r="DH110" s="918"/>
      <c r="DI110" s="918"/>
      <c r="DJ110" s="918"/>
      <c r="DK110" s="918"/>
      <c r="DL110" s="918" t="s">
        <v>449</v>
      </c>
      <c r="DM110" s="918"/>
      <c r="DN110" s="918"/>
      <c r="DO110" s="918"/>
      <c r="DP110" s="918"/>
      <c r="DQ110" s="918" t="s">
        <v>449</v>
      </c>
      <c r="DR110" s="918"/>
      <c r="DS110" s="918"/>
      <c r="DT110" s="918"/>
      <c r="DU110" s="918"/>
      <c r="DV110" s="919" t="s">
        <v>449</v>
      </c>
      <c r="DW110" s="919"/>
      <c r="DX110" s="919"/>
      <c r="DY110" s="919"/>
      <c r="DZ110" s="920"/>
    </row>
    <row r="111" spans="1:131" s="224" customFormat="1" ht="26.25" customHeight="1" x14ac:dyDescent="0.2">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451</v>
      </c>
      <c r="AB111" s="925"/>
      <c r="AC111" s="925"/>
      <c r="AD111" s="925"/>
      <c r="AE111" s="926"/>
      <c r="AF111" s="927" t="s">
        <v>451</v>
      </c>
      <c r="AG111" s="925"/>
      <c r="AH111" s="925"/>
      <c r="AI111" s="925"/>
      <c r="AJ111" s="926"/>
      <c r="AK111" s="927" t="s">
        <v>452</v>
      </c>
      <c r="AL111" s="925"/>
      <c r="AM111" s="925"/>
      <c r="AN111" s="925"/>
      <c r="AO111" s="926"/>
      <c r="AP111" s="928" t="s">
        <v>451</v>
      </c>
      <c r="AQ111" s="929"/>
      <c r="AR111" s="929"/>
      <c r="AS111" s="929"/>
      <c r="AT111" s="930"/>
      <c r="AU111" s="895"/>
      <c r="AV111" s="896"/>
      <c r="AW111" s="896"/>
      <c r="AX111" s="896"/>
      <c r="AY111" s="896"/>
      <c r="AZ111" s="909" t="s">
        <v>453</v>
      </c>
      <c r="BA111" s="910"/>
      <c r="BB111" s="910"/>
      <c r="BC111" s="910"/>
      <c r="BD111" s="910"/>
      <c r="BE111" s="910"/>
      <c r="BF111" s="910"/>
      <c r="BG111" s="910"/>
      <c r="BH111" s="910"/>
      <c r="BI111" s="910"/>
      <c r="BJ111" s="910"/>
      <c r="BK111" s="910"/>
      <c r="BL111" s="910"/>
      <c r="BM111" s="910"/>
      <c r="BN111" s="910"/>
      <c r="BO111" s="910"/>
      <c r="BP111" s="911"/>
      <c r="BQ111" s="912" t="s">
        <v>451</v>
      </c>
      <c r="BR111" s="913"/>
      <c r="BS111" s="913"/>
      <c r="BT111" s="913"/>
      <c r="BU111" s="913"/>
      <c r="BV111" s="913" t="s">
        <v>180</v>
      </c>
      <c r="BW111" s="913"/>
      <c r="BX111" s="913"/>
      <c r="BY111" s="913"/>
      <c r="BZ111" s="913"/>
      <c r="CA111" s="913">
        <v>15304</v>
      </c>
      <c r="CB111" s="913"/>
      <c r="CC111" s="913"/>
      <c r="CD111" s="913"/>
      <c r="CE111" s="913"/>
      <c r="CF111" s="907">
        <v>0.3</v>
      </c>
      <c r="CG111" s="908"/>
      <c r="CH111" s="908"/>
      <c r="CI111" s="908"/>
      <c r="CJ111" s="908"/>
      <c r="CK111" s="935"/>
      <c r="CL111" s="936"/>
      <c r="CM111" s="909" t="s">
        <v>454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180</v>
      </c>
      <c r="DH111" s="913"/>
      <c r="DI111" s="913"/>
      <c r="DJ111" s="913"/>
      <c r="DK111" s="913"/>
      <c r="DL111" s="913" t="s">
        <v>180</v>
      </c>
      <c r="DM111" s="913"/>
      <c r="DN111" s="913"/>
      <c r="DO111" s="913"/>
      <c r="DP111" s="913"/>
      <c r="DQ111" s="913" t="s">
        <v>180</v>
      </c>
      <c r="DR111" s="913"/>
      <c r="DS111" s="913"/>
      <c r="DT111" s="913"/>
      <c r="DU111" s="913"/>
      <c r="DV111" s="914" t="s">
        <v>180</v>
      </c>
      <c r="DW111" s="914"/>
      <c r="DX111" s="914"/>
      <c r="DY111" s="914"/>
      <c r="DZ111" s="915"/>
    </row>
    <row r="112" spans="1:131" s="224" customFormat="1" ht="26.25" customHeight="1" x14ac:dyDescent="0.2">
      <c r="A112" s="939" t="s">
        <v>455</v>
      </c>
      <c r="B112" s="940"/>
      <c r="C112" s="910" t="s">
        <v>456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452</v>
      </c>
      <c r="AB112" s="946"/>
      <c r="AC112" s="946"/>
      <c r="AD112" s="946"/>
      <c r="AE112" s="947"/>
      <c r="AF112" s="948" t="s">
        <v>452</v>
      </c>
      <c r="AG112" s="946"/>
      <c r="AH112" s="946"/>
      <c r="AI112" s="946"/>
      <c r="AJ112" s="947"/>
      <c r="AK112" s="948" t="s">
        <v>452</v>
      </c>
      <c r="AL112" s="946"/>
      <c r="AM112" s="946"/>
      <c r="AN112" s="946"/>
      <c r="AO112" s="947"/>
      <c r="AP112" s="949" t="s">
        <v>180</v>
      </c>
      <c r="AQ112" s="950"/>
      <c r="AR112" s="950"/>
      <c r="AS112" s="950"/>
      <c r="AT112" s="951"/>
      <c r="AU112" s="895"/>
      <c r="AV112" s="896"/>
      <c r="AW112" s="896"/>
      <c r="AX112" s="896"/>
      <c r="AY112" s="896"/>
      <c r="AZ112" s="909" t="s">
        <v>457</v>
      </c>
      <c r="BA112" s="910"/>
      <c r="BB112" s="910"/>
      <c r="BC112" s="910"/>
      <c r="BD112" s="910"/>
      <c r="BE112" s="910"/>
      <c r="BF112" s="910"/>
      <c r="BG112" s="910"/>
      <c r="BH112" s="910"/>
      <c r="BI112" s="910"/>
      <c r="BJ112" s="910"/>
      <c r="BK112" s="910"/>
      <c r="BL112" s="910"/>
      <c r="BM112" s="910"/>
      <c r="BN112" s="910"/>
      <c r="BO112" s="910"/>
      <c r="BP112" s="911"/>
      <c r="BQ112" s="912">
        <v>3135057</v>
      </c>
      <c r="BR112" s="913"/>
      <c r="BS112" s="913"/>
      <c r="BT112" s="913"/>
      <c r="BU112" s="913"/>
      <c r="BV112" s="913">
        <v>3076580</v>
      </c>
      <c r="BW112" s="913"/>
      <c r="BX112" s="913"/>
      <c r="BY112" s="913"/>
      <c r="BZ112" s="913"/>
      <c r="CA112" s="913">
        <v>2139990</v>
      </c>
      <c r="CB112" s="913"/>
      <c r="CC112" s="913"/>
      <c r="CD112" s="913"/>
      <c r="CE112" s="913"/>
      <c r="CF112" s="907">
        <v>35.5</v>
      </c>
      <c r="CG112" s="908"/>
      <c r="CH112" s="908"/>
      <c r="CI112" s="908"/>
      <c r="CJ112" s="908"/>
      <c r="CK112" s="935"/>
      <c r="CL112" s="93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180</v>
      </c>
      <c r="DH112" s="913"/>
      <c r="DI112" s="913"/>
      <c r="DJ112" s="913"/>
      <c r="DK112" s="913"/>
      <c r="DL112" s="913" t="s">
        <v>180</v>
      </c>
      <c r="DM112" s="913"/>
      <c r="DN112" s="913"/>
      <c r="DO112" s="913"/>
      <c r="DP112" s="913"/>
      <c r="DQ112" s="913" t="s">
        <v>180</v>
      </c>
      <c r="DR112" s="913"/>
      <c r="DS112" s="913"/>
      <c r="DT112" s="913"/>
      <c r="DU112" s="913"/>
      <c r="DV112" s="914" t="s">
        <v>180</v>
      </c>
      <c r="DW112" s="914"/>
      <c r="DX112" s="914"/>
      <c r="DY112" s="914"/>
      <c r="DZ112" s="915"/>
    </row>
    <row r="113" spans="1:130" s="224" customFormat="1" ht="26.25" customHeight="1" x14ac:dyDescent="0.2">
      <c r="A113" s="941"/>
      <c r="B113" s="942"/>
      <c r="C113" s="910" t="s">
        <v>459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276538</v>
      </c>
      <c r="AB113" s="925"/>
      <c r="AC113" s="925"/>
      <c r="AD113" s="925"/>
      <c r="AE113" s="926"/>
      <c r="AF113" s="927">
        <v>332009</v>
      </c>
      <c r="AG113" s="925"/>
      <c r="AH113" s="925"/>
      <c r="AI113" s="925"/>
      <c r="AJ113" s="926"/>
      <c r="AK113" s="927">
        <v>375959</v>
      </c>
      <c r="AL113" s="925"/>
      <c r="AM113" s="925"/>
      <c r="AN113" s="925"/>
      <c r="AO113" s="926"/>
      <c r="AP113" s="928">
        <v>6.2</v>
      </c>
      <c r="AQ113" s="929"/>
      <c r="AR113" s="929"/>
      <c r="AS113" s="929"/>
      <c r="AT113" s="930"/>
      <c r="AU113" s="895"/>
      <c r="AV113" s="896"/>
      <c r="AW113" s="896"/>
      <c r="AX113" s="896"/>
      <c r="AY113" s="896"/>
      <c r="AZ113" s="909" t="s">
        <v>460</v>
      </c>
      <c r="BA113" s="910"/>
      <c r="BB113" s="910"/>
      <c r="BC113" s="910"/>
      <c r="BD113" s="910"/>
      <c r="BE113" s="910"/>
      <c r="BF113" s="910"/>
      <c r="BG113" s="910"/>
      <c r="BH113" s="910"/>
      <c r="BI113" s="910"/>
      <c r="BJ113" s="910"/>
      <c r="BK113" s="910"/>
      <c r="BL113" s="910"/>
      <c r="BM113" s="910"/>
      <c r="BN113" s="910"/>
      <c r="BO113" s="910"/>
      <c r="BP113" s="911"/>
      <c r="BQ113" s="912" t="s">
        <v>452</v>
      </c>
      <c r="BR113" s="913"/>
      <c r="BS113" s="913"/>
      <c r="BT113" s="913"/>
      <c r="BU113" s="913"/>
      <c r="BV113" s="913" t="s">
        <v>452</v>
      </c>
      <c r="BW113" s="913"/>
      <c r="BX113" s="913"/>
      <c r="BY113" s="913"/>
      <c r="BZ113" s="913"/>
      <c r="CA113" s="913" t="s">
        <v>180</v>
      </c>
      <c r="CB113" s="913"/>
      <c r="CC113" s="913"/>
      <c r="CD113" s="913"/>
      <c r="CE113" s="913"/>
      <c r="CF113" s="907" t="s">
        <v>180</v>
      </c>
      <c r="CG113" s="908"/>
      <c r="CH113" s="908"/>
      <c r="CI113" s="908"/>
      <c r="CJ113" s="908"/>
      <c r="CK113" s="935"/>
      <c r="CL113" s="936"/>
      <c r="CM113" s="909" t="s">
        <v>461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180</v>
      </c>
      <c r="DH113" s="946"/>
      <c r="DI113" s="946"/>
      <c r="DJ113" s="946"/>
      <c r="DK113" s="947"/>
      <c r="DL113" s="948" t="s">
        <v>180</v>
      </c>
      <c r="DM113" s="946"/>
      <c r="DN113" s="946"/>
      <c r="DO113" s="946"/>
      <c r="DP113" s="947"/>
      <c r="DQ113" s="948" t="s">
        <v>180</v>
      </c>
      <c r="DR113" s="946"/>
      <c r="DS113" s="946"/>
      <c r="DT113" s="946"/>
      <c r="DU113" s="947"/>
      <c r="DV113" s="949" t="s">
        <v>452</v>
      </c>
      <c r="DW113" s="950"/>
      <c r="DX113" s="950"/>
      <c r="DY113" s="950"/>
      <c r="DZ113" s="951"/>
    </row>
    <row r="114" spans="1:130" s="224" customFormat="1" ht="26.25" customHeight="1" x14ac:dyDescent="0.2">
      <c r="A114" s="941"/>
      <c r="B114" s="942"/>
      <c r="C114" s="910" t="s">
        <v>462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180</v>
      </c>
      <c r="AB114" s="946"/>
      <c r="AC114" s="946"/>
      <c r="AD114" s="946"/>
      <c r="AE114" s="947"/>
      <c r="AF114" s="948" t="s">
        <v>180</v>
      </c>
      <c r="AG114" s="946"/>
      <c r="AH114" s="946"/>
      <c r="AI114" s="946"/>
      <c r="AJ114" s="947"/>
      <c r="AK114" s="948" t="s">
        <v>180</v>
      </c>
      <c r="AL114" s="946"/>
      <c r="AM114" s="946"/>
      <c r="AN114" s="946"/>
      <c r="AO114" s="947"/>
      <c r="AP114" s="949" t="s">
        <v>180</v>
      </c>
      <c r="AQ114" s="950"/>
      <c r="AR114" s="950"/>
      <c r="AS114" s="950"/>
      <c r="AT114" s="951"/>
      <c r="AU114" s="895"/>
      <c r="AV114" s="896"/>
      <c r="AW114" s="896"/>
      <c r="AX114" s="896"/>
      <c r="AY114" s="896"/>
      <c r="AZ114" s="909" t="s">
        <v>463</v>
      </c>
      <c r="BA114" s="910"/>
      <c r="BB114" s="910"/>
      <c r="BC114" s="910"/>
      <c r="BD114" s="910"/>
      <c r="BE114" s="910"/>
      <c r="BF114" s="910"/>
      <c r="BG114" s="910"/>
      <c r="BH114" s="910"/>
      <c r="BI114" s="910"/>
      <c r="BJ114" s="910"/>
      <c r="BK114" s="910"/>
      <c r="BL114" s="910"/>
      <c r="BM114" s="910"/>
      <c r="BN114" s="910"/>
      <c r="BO114" s="910"/>
      <c r="BP114" s="911"/>
      <c r="BQ114" s="912">
        <v>1664615</v>
      </c>
      <c r="BR114" s="913"/>
      <c r="BS114" s="913"/>
      <c r="BT114" s="913"/>
      <c r="BU114" s="913"/>
      <c r="BV114" s="913">
        <v>1690042</v>
      </c>
      <c r="BW114" s="913"/>
      <c r="BX114" s="913"/>
      <c r="BY114" s="913"/>
      <c r="BZ114" s="913"/>
      <c r="CA114" s="913">
        <v>1702956</v>
      </c>
      <c r="CB114" s="913"/>
      <c r="CC114" s="913"/>
      <c r="CD114" s="913"/>
      <c r="CE114" s="913"/>
      <c r="CF114" s="907">
        <v>28.2</v>
      </c>
      <c r="CG114" s="908"/>
      <c r="CH114" s="908"/>
      <c r="CI114" s="908"/>
      <c r="CJ114" s="908"/>
      <c r="CK114" s="935"/>
      <c r="CL114" s="93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180</v>
      </c>
      <c r="DH114" s="946"/>
      <c r="DI114" s="946"/>
      <c r="DJ114" s="946"/>
      <c r="DK114" s="947"/>
      <c r="DL114" s="948" t="s">
        <v>180</v>
      </c>
      <c r="DM114" s="946"/>
      <c r="DN114" s="946"/>
      <c r="DO114" s="946"/>
      <c r="DP114" s="947"/>
      <c r="DQ114" s="948" t="s">
        <v>180</v>
      </c>
      <c r="DR114" s="946"/>
      <c r="DS114" s="946"/>
      <c r="DT114" s="946"/>
      <c r="DU114" s="947"/>
      <c r="DV114" s="949" t="s">
        <v>180</v>
      </c>
      <c r="DW114" s="950"/>
      <c r="DX114" s="950"/>
      <c r="DY114" s="950"/>
      <c r="DZ114" s="951"/>
    </row>
    <row r="115" spans="1:130" s="224" customFormat="1" ht="26.25" customHeight="1" x14ac:dyDescent="0.2">
      <c r="A115" s="941"/>
      <c r="B115" s="942"/>
      <c r="C115" s="910" t="s">
        <v>465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180</v>
      </c>
      <c r="AB115" s="925"/>
      <c r="AC115" s="925"/>
      <c r="AD115" s="925"/>
      <c r="AE115" s="926"/>
      <c r="AF115" s="927" t="s">
        <v>180</v>
      </c>
      <c r="AG115" s="925"/>
      <c r="AH115" s="925"/>
      <c r="AI115" s="925"/>
      <c r="AJ115" s="926"/>
      <c r="AK115" s="927" t="s">
        <v>452</v>
      </c>
      <c r="AL115" s="925"/>
      <c r="AM115" s="925"/>
      <c r="AN115" s="925"/>
      <c r="AO115" s="926"/>
      <c r="AP115" s="928" t="s">
        <v>452</v>
      </c>
      <c r="AQ115" s="929"/>
      <c r="AR115" s="929"/>
      <c r="AS115" s="929"/>
      <c r="AT115" s="930"/>
      <c r="AU115" s="895"/>
      <c r="AV115" s="896"/>
      <c r="AW115" s="896"/>
      <c r="AX115" s="896"/>
      <c r="AY115" s="896"/>
      <c r="AZ115" s="909" t="s">
        <v>466</v>
      </c>
      <c r="BA115" s="910"/>
      <c r="BB115" s="910"/>
      <c r="BC115" s="910"/>
      <c r="BD115" s="910"/>
      <c r="BE115" s="910"/>
      <c r="BF115" s="910"/>
      <c r="BG115" s="910"/>
      <c r="BH115" s="910"/>
      <c r="BI115" s="910"/>
      <c r="BJ115" s="910"/>
      <c r="BK115" s="910"/>
      <c r="BL115" s="910"/>
      <c r="BM115" s="910"/>
      <c r="BN115" s="910"/>
      <c r="BO115" s="910"/>
      <c r="BP115" s="911"/>
      <c r="BQ115" s="912">
        <v>3000</v>
      </c>
      <c r="BR115" s="913"/>
      <c r="BS115" s="913"/>
      <c r="BT115" s="913"/>
      <c r="BU115" s="913"/>
      <c r="BV115" s="913">
        <v>3000</v>
      </c>
      <c r="BW115" s="913"/>
      <c r="BX115" s="913"/>
      <c r="BY115" s="913"/>
      <c r="BZ115" s="913"/>
      <c r="CA115" s="913">
        <v>3000</v>
      </c>
      <c r="CB115" s="913"/>
      <c r="CC115" s="913"/>
      <c r="CD115" s="913"/>
      <c r="CE115" s="913"/>
      <c r="CF115" s="907">
        <v>0</v>
      </c>
      <c r="CG115" s="908"/>
      <c r="CH115" s="908"/>
      <c r="CI115" s="908"/>
      <c r="CJ115" s="908"/>
      <c r="CK115" s="935"/>
      <c r="CL115" s="936"/>
      <c r="CM115" s="909" t="s">
        <v>467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452</v>
      </c>
      <c r="DH115" s="946"/>
      <c r="DI115" s="946"/>
      <c r="DJ115" s="946"/>
      <c r="DK115" s="947"/>
      <c r="DL115" s="948" t="s">
        <v>452</v>
      </c>
      <c r="DM115" s="946"/>
      <c r="DN115" s="946"/>
      <c r="DO115" s="946"/>
      <c r="DP115" s="947"/>
      <c r="DQ115" s="948">
        <v>15304</v>
      </c>
      <c r="DR115" s="946"/>
      <c r="DS115" s="946"/>
      <c r="DT115" s="946"/>
      <c r="DU115" s="947"/>
      <c r="DV115" s="949">
        <v>0.3</v>
      </c>
      <c r="DW115" s="950"/>
      <c r="DX115" s="950"/>
      <c r="DY115" s="950"/>
      <c r="DZ115" s="951"/>
    </row>
    <row r="116" spans="1:130" s="224" customFormat="1" ht="26.25" customHeight="1" x14ac:dyDescent="0.2">
      <c r="A116" s="943"/>
      <c r="B116" s="944"/>
      <c r="C116" s="952" t="s">
        <v>468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180</v>
      </c>
      <c r="AB116" s="946"/>
      <c r="AC116" s="946"/>
      <c r="AD116" s="946"/>
      <c r="AE116" s="947"/>
      <c r="AF116" s="948" t="s">
        <v>180</v>
      </c>
      <c r="AG116" s="946"/>
      <c r="AH116" s="946"/>
      <c r="AI116" s="946"/>
      <c r="AJ116" s="947"/>
      <c r="AK116" s="948" t="s">
        <v>180</v>
      </c>
      <c r="AL116" s="946"/>
      <c r="AM116" s="946"/>
      <c r="AN116" s="946"/>
      <c r="AO116" s="947"/>
      <c r="AP116" s="949" t="s">
        <v>452</v>
      </c>
      <c r="AQ116" s="950"/>
      <c r="AR116" s="950"/>
      <c r="AS116" s="950"/>
      <c r="AT116" s="951"/>
      <c r="AU116" s="895"/>
      <c r="AV116" s="896"/>
      <c r="AW116" s="896"/>
      <c r="AX116" s="896"/>
      <c r="AY116" s="896"/>
      <c r="AZ116" s="954" t="s">
        <v>469</v>
      </c>
      <c r="BA116" s="955"/>
      <c r="BB116" s="955"/>
      <c r="BC116" s="955"/>
      <c r="BD116" s="955"/>
      <c r="BE116" s="955"/>
      <c r="BF116" s="955"/>
      <c r="BG116" s="955"/>
      <c r="BH116" s="955"/>
      <c r="BI116" s="955"/>
      <c r="BJ116" s="955"/>
      <c r="BK116" s="955"/>
      <c r="BL116" s="955"/>
      <c r="BM116" s="955"/>
      <c r="BN116" s="955"/>
      <c r="BO116" s="955"/>
      <c r="BP116" s="956"/>
      <c r="BQ116" s="912" t="s">
        <v>180</v>
      </c>
      <c r="BR116" s="913"/>
      <c r="BS116" s="913"/>
      <c r="BT116" s="913"/>
      <c r="BU116" s="913"/>
      <c r="BV116" s="913" t="s">
        <v>180</v>
      </c>
      <c r="BW116" s="913"/>
      <c r="BX116" s="913"/>
      <c r="BY116" s="913"/>
      <c r="BZ116" s="913"/>
      <c r="CA116" s="913" t="s">
        <v>452</v>
      </c>
      <c r="CB116" s="913"/>
      <c r="CC116" s="913"/>
      <c r="CD116" s="913"/>
      <c r="CE116" s="913"/>
      <c r="CF116" s="907" t="s">
        <v>452</v>
      </c>
      <c r="CG116" s="908"/>
      <c r="CH116" s="908"/>
      <c r="CI116" s="908"/>
      <c r="CJ116" s="908"/>
      <c r="CK116" s="935"/>
      <c r="CL116" s="936"/>
      <c r="CM116" s="909" t="s">
        <v>470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180</v>
      </c>
      <c r="DH116" s="946"/>
      <c r="DI116" s="946"/>
      <c r="DJ116" s="946"/>
      <c r="DK116" s="947"/>
      <c r="DL116" s="948" t="s">
        <v>452</v>
      </c>
      <c r="DM116" s="946"/>
      <c r="DN116" s="946"/>
      <c r="DO116" s="946"/>
      <c r="DP116" s="947"/>
      <c r="DQ116" s="948" t="s">
        <v>452</v>
      </c>
      <c r="DR116" s="946"/>
      <c r="DS116" s="946"/>
      <c r="DT116" s="946"/>
      <c r="DU116" s="947"/>
      <c r="DV116" s="949" t="s">
        <v>451</v>
      </c>
      <c r="DW116" s="950"/>
      <c r="DX116" s="950"/>
      <c r="DY116" s="950"/>
      <c r="DZ116" s="951"/>
    </row>
    <row r="117" spans="1:130" s="224" customFormat="1" ht="26.25" customHeight="1" x14ac:dyDescent="0.2">
      <c r="A117" s="899" t="s">
        <v>193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471</v>
      </c>
      <c r="Z117" s="881"/>
      <c r="AA117" s="965">
        <v>1193579</v>
      </c>
      <c r="AB117" s="966"/>
      <c r="AC117" s="966"/>
      <c r="AD117" s="966"/>
      <c r="AE117" s="967"/>
      <c r="AF117" s="968">
        <v>1224525</v>
      </c>
      <c r="AG117" s="966"/>
      <c r="AH117" s="966"/>
      <c r="AI117" s="966"/>
      <c r="AJ117" s="967"/>
      <c r="AK117" s="968">
        <v>1284477</v>
      </c>
      <c r="AL117" s="966"/>
      <c r="AM117" s="966"/>
      <c r="AN117" s="966"/>
      <c r="AO117" s="967"/>
      <c r="AP117" s="969"/>
      <c r="AQ117" s="970"/>
      <c r="AR117" s="970"/>
      <c r="AS117" s="970"/>
      <c r="AT117" s="971"/>
      <c r="AU117" s="895"/>
      <c r="AV117" s="896"/>
      <c r="AW117" s="896"/>
      <c r="AX117" s="896"/>
      <c r="AY117" s="896"/>
      <c r="AZ117" s="961" t="s">
        <v>472</v>
      </c>
      <c r="BA117" s="962"/>
      <c r="BB117" s="962"/>
      <c r="BC117" s="962"/>
      <c r="BD117" s="962"/>
      <c r="BE117" s="962"/>
      <c r="BF117" s="962"/>
      <c r="BG117" s="962"/>
      <c r="BH117" s="962"/>
      <c r="BI117" s="962"/>
      <c r="BJ117" s="962"/>
      <c r="BK117" s="962"/>
      <c r="BL117" s="962"/>
      <c r="BM117" s="962"/>
      <c r="BN117" s="962"/>
      <c r="BO117" s="962"/>
      <c r="BP117" s="963"/>
      <c r="BQ117" s="912">
        <v>214501</v>
      </c>
      <c r="BR117" s="913"/>
      <c r="BS117" s="913"/>
      <c r="BT117" s="913"/>
      <c r="BU117" s="913"/>
      <c r="BV117" s="913" t="s">
        <v>180</v>
      </c>
      <c r="BW117" s="913"/>
      <c r="BX117" s="913"/>
      <c r="BY117" s="913"/>
      <c r="BZ117" s="913"/>
      <c r="CA117" s="913" t="s">
        <v>180</v>
      </c>
      <c r="CB117" s="913"/>
      <c r="CC117" s="913"/>
      <c r="CD117" s="913"/>
      <c r="CE117" s="913"/>
      <c r="CF117" s="907" t="s">
        <v>180</v>
      </c>
      <c r="CG117" s="908"/>
      <c r="CH117" s="908"/>
      <c r="CI117" s="908"/>
      <c r="CJ117" s="908"/>
      <c r="CK117" s="935"/>
      <c r="CL117" s="936"/>
      <c r="CM117" s="909" t="s">
        <v>473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180</v>
      </c>
      <c r="DH117" s="946"/>
      <c r="DI117" s="946"/>
      <c r="DJ117" s="946"/>
      <c r="DK117" s="947"/>
      <c r="DL117" s="948" t="s">
        <v>180</v>
      </c>
      <c r="DM117" s="946"/>
      <c r="DN117" s="946"/>
      <c r="DO117" s="946"/>
      <c r="DP117" s="947"/>
      <c r="DQ117" s="948" t="s">
        <v>180</v>
      </c>
      <c r="DR117" s="946"/>
      <c r="DS117" s="946"/>
      <c r="DT117" s="946"/>
      <c r="DU117" s="947"/>
      <c r="DV117" s="949" t="s">
        <v>180</v>
      </c>
      <c r="DW117" s="950"/>
      <c r="DX117" s="950"/>
      <c r="DY117" s="950"/>
      <c r="DZ117" s="951"/>
    </row>
    <row r="118" spans="1:130" s="224" customFormat="1" ht="26.25" customHeight="1" x14ac:dyDescent="0.2">
      <c r="A118" s="899" t="s">
        <v>444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441</v>
      </c>
      <c r="AB118" s="880"/>
      <c r="AC118" s="880"/>
      <c r="AD118" s="880"/>
      <c r="AE118" s="881"/>
      <c r="AF118" s="879" t="s">
        <v>442</v>
      </c>
      <c r="AG118" s="880"/>
      <c r="AH118" s="880"/>
      <c r="AI118" s="880"/>
      <c r="AJ118" s="881"/>
      <c r="AK118" s="879" t="s">
        <v>314</v>
      </c>
      <c r="AL118" s="880"/>
      <c r="AM118" s="880"/>
      <c r="AN118" s="880"/>
      <c r="AO118" s="881"/>
      <c r="AP118" s="957" t="s">
        <v>443</v>
      </c>
      <c r="AQ118" s="958"/>
      <c r="AR118" s="958"/>
      <c r="AS118" s="958"/>
      <c r="AT118" s="959"/>
      <c r="AU118" s="895"/>
      <c r="AV118" s="896"/>
      <c r="AW118" s="896"/>
      <c r="AX118" s="896"/>
      <c r="AY118" s="896"/>
      <c r="AZ118" s="960" t="s">
        <v>474</v>
      </c>
      <c r="BA118" s="952"/>
      <c r="BB118" s="952"/>
      <c r="BC118" s="952"/>
      <c r="BD118" s="952"/>
      <c r="BE118" s="952"/>
      <c r="BF118" s="952"/>
      <c r="BG118" s="952"/>
      <c r="BH118" s="952"/>
      <c r="BI118" s="952"/>
      <c r="BJ118" s="952"/>
      <c r="BK118" s="952"/>
      <c r="BL118" s="952"/>
      <c r="BM118" s="952"/>
      <c r="BN118" s="952"/>
      <c r="BO118" s="952"/>
      <c r="BP118" s="953"/>
      <c r="BQ118" s="986" t="s">
        <v>180</v>
      </c>
      <c r="BR118" s="987"/>
      <c r="BS118" s="987"/>
      <c r="BT118" s="987"/>
      <c r="BU118" s="987"/>
      <c r="BV118" s="987" t="s">
        <v>180</v>
      </c>
      <c r="BW118" s="987"/>
      <c r="BX118" s="987"/>
      <c r="BY118" s="987"/>
      <c r="BZ118" s="987"/>
      <c r="CA118" s="987" t="s">
        <v>180</v>
      </c>
      <c r="CB118" s="987"/>
      <c r="CC118" s="987"/>
      <c r="CD118" s="987"/>
      <c r="CE118" s="987"/>
      <c r="CF118" s="907" t="s">
        <v>180</v>
      </c>
      <c r="CG118" s="908"/>
      <c r="CH118" s="908"/>
      <c r="CI118" s="908"/>
      <c r="CJ118" s="908"/>
      <c r="CK118" s="935"/>
      <c r="CL118" s="936"/>
      <c r="CM118" s="909" t="s">
        <v>475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180</v>
      </c>
      <c r="DH118" s="946"/>
      <c r="DI118" s="946"/>
      <c r="DJ118" s="946"/>
      <c r="DK118" s="947"/>
      <c r="DL118" s="948" t="s">
        <v>180</v>
      </c>
      <c r="DM118" s="946"/>
      <c r="DN118" s="946"/>
      <c r="DO118" s="946"/>
      <c r="DP118" s="947"/>
      <c r="DQ118" s="948" t="s">
        <v>180</v>
      </c>
      <c r="DR118" s="946"/>
      <c r="DS118" s="946"/>
      <c r="DT118" s="946"/>
      <c r="DU118" s="947"/>
      <c r="DV118" s="949" t="s">
        <v>180</v>
      </c>
      <c r="DW118" s="950"/>
      <c r="DX118" s="950"/>
      <c r="DY118" s="950"/>
      <c r="DZ118" s="951"/>
    </row>
    <row r="119" spans="1:130" s="224" customFormat="1" ht="26.25" customHeight="1" x14ac:dyDescent="0.2">
      <c r="A119" s="1043" t="s">
        <v>447</v>
      </c>
      <c r="B119" s="934"/>
      <c r="C119" s="916" t="s">
        <v>448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180</v>
      </c>
      <c r="AB119" s="887"/>
      <c r="AC119" s="887"/>
      <c r="AD119" s="887"/>
      <c r="AE119" s="888"/>
      <c r="AF119" s="889" t="s">
        <v>180</v>
      </c>
      <c r="AG119" s="887"/>
      <c r="AH119" s="887"/>
      <c r="AI119" s="887"/>
      <c r="AJ119" s="888"/>
      <c r="AK119" s="889" t="s">
        <v>180</v>
      </c>
      <c r="AL119" s="887"/>
      <c r="AM119" s="887"/>
      <c r="AN119" s="887"/>
      <c r="AO119" s="888"/>
      <c r="AP119" s="890" t="s">
        <v>180</v>
      </c>
      <c r="AQ119" s="891"/>
      <c r="AR119" s="891"/>
      <c r="AS119" s="891"/>
      <c r="AT119" s="892"/>
      <c r="AU119" s="897"/>
      <c r="AV119" s="898"/>
      <c r="AW119" s="898"/>
      <c r="AX119" s="898"/>
      <c r="AY119" s="898"/>
      <c r="AZ119" s="247" t="s">
        <v>193</v>
      </c>
      <c r="BA119" s="247"/>
      <c r="BB119" s="247"/>
      <c r="BC119" s="247"/>
      <c r="BD119" s="247"/>
      <c r="BE119" s="247"/>
      <c r="BF119" s="247"/>
      <c r="BG119" s="247"/>
      <c r="BH119" s="247"/>
      <c r="BI119" s="247"/>
      <c r="BJ119" s="247"/>
      <c r="BK119" s="247"/>
      <c r="BL119" s="247"/>
      <c r="BM119" s="247"/>
      <c r="BN119" s="247"/>
      <c r="BO119" s="964" t="s">
        <v>476</v>
      </c>
      <c r="BP119" s="992"/>
      <c r="BQ119" s="986">
        <v>16294915</v>
      </c>
      <c r="BR119" s="987"/>
      <c r="BS119" s="987"/>
      <c r="BT119" s="987"/>
      <c r="BU119" s="987"/>
      <c r="BV119" s="987">
        <v>16269677</v>
      </c>
      <c r="BW119" s="987"/>
      <c r="BX119" s="987"/>
      <c r="BY119" s="987"/>
      <c r="BZ119" s="987"/>
      <c r="CA119" s="987">
        <v>15293627</v>
      </c>
      <c r="CB119" s="987"/>
      <c r="CC119" s="987"/>
      <c r="CD119" s="987"/>
      <c r="CE119" s="987"/>
      <c r="CF119" s="988"/>
      <c r="CG119" s="989"/>
      <c r="CH119" s="989"/>
      <c r="CI119" s="989"/>
      <c r="CJ119" s="990"/>
      <c r="CK119" s="937"/>
      <c r="CL119" s="938"/>
      <c r="CM119" s="960" t="s">
        <v>477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180</v>
      </c>
      <c r="DH119" s="973"/>
      <c r="DI119" s="973"/>
      <c r="DJ119" s="973"/>
      <c r="DK119" s="974"/>
      <c r="DL119" s="972" t="s">
        <v>180</v>
      </c>
      <c r="DM119" s="973"/>
      <c r="DN119" s="973"/>
      <c r="DO119" s="973"/>
      <c r="DP119" s="974"/>
      <c r="DQ119" s="972" t="s">
        <v>452</v>
      </c>
      <c r="DR119" s="973"/>
      <c r="DS119" s="973"/>
      <c r="DT119" s="973"/>
      <c r="DU119" s="974"/>
      <c r="DV119" s="975" t="s">
        <v>180</v>
      </c>
      <c r="DW119" s="976"/>
      <c r="DX119" s="976"/>
      <c r="DY119" s="976"/>
      <c r="DZ119" s="977"/>
    </row>
    <row r="120" spans="1:130" s="224" customFormat="1" ht="26.25" customHeight="1" x14ac:dyDescent="0.2">
      <c r="A120" s="1044"/>
      <c r="B120" s="936"/>
      <c r="C120" s="909" t="s">
        <v>454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180</v>
      </c>
      <c r="AB120" s="946"/>
      <c r="AC120" s="946"/>
      <c r="AD120" s="946"/>
      <c r="AE120" s="947"/>
      <c r="AF120" s="948" t="s">
        <v>180</v>
      </c>
      <c r="AG120" s="946"/>
      <c r="AH120" s="946"/>
      <c r="AI120" s="946"/>
      <c r="AJ120" s="947"/>
      <c r="AK120" s="948" t="s">
        <v>180</v>
      </c>
      <c r="AL120" s="946"/>
      <c r="AM120" s="946"/>
      <c r="AN120" s="946"/>
      <c r="AO120" s="947"/>
      <c r="AP120" s="949" t="s">
        <v>180</v>
      </c>
      <c r="AQ120" s="950"/>
      <c r="AR120" s="950"/>
      <c r="AS120" s="950"/>
      <c r="AT120" s="951"/>
      <c r="AU120" s="978" t="s">
        <v>478</v>
      </c>
      <c r="AV120" s="979"/>
      <c r="AW120" s="979"/>
      <c r="AX120" s="979"/>
      <c r="AY120" s="980"/>
      <c r="AZ120" s="916" t="s">
        <v>479</v>
      </c>
      <c r="BA120" s="884"/>
      <c r="BB120" s="884"/>
      <c r="BC120" s="884"/>
      <c r="BD120" s="884"/>
      <c r="BE120" s="884"/>
      <c r="BF120" s="884"/>
      <c r="BG120" s="884"/>
      <c r="BH120" s="884"/>
      <c r="BI120" s="884"/>
      <c r="BJ120" s="884"/>
      <c r="BK120" s="884"/>
      <c r="BL120" s="884"/>
      <c r="BM120" s="884"/>
      <c r="BN120" s="884"/>
      <c r="BO120" s="884"/>
      <c r="BP120" s="885"/>
      <c r="BQ120" s="917">
        <v>3525159</v>
      </c>
      <c r="BR120" s="918"/>
      <c r="BS120" s="918"/>
      <c r="BT120" s="918"/>
      <c r="BU120" s="918"/>
      <c r="BV120" s="918">
        <v>3929779</v>
      </c>
      <c r="BW120" s="918"/>
      <c r="BX120" s="918"/>
      <c r="BY120" s="918"/>
      <c r="BZ120" s="918"/>
      <c r="CA120" s="918">
        <v>3407824</v>
      </c>
      <c r="CB120" s="918"/>
      <c r="CC120" s="918"/>
      <c r="CD120" s="918"/>
      <c r="CE120" s="918"/>
      <c r="CF120" s="931">
        <v>56.5</v>
      </c>
      <c r="CG120" s="932"/>
      <c r="CH120" s="932"/>
      <c r="CI120" s="932"/>
      <c r="CJ120" s="932"/>
      <c r="CK120" s="993" t="s">
        <v>480</v>
      </c>
      <c r="CL120" s="994"/>
      <c r="CM120" s="994"/>
      <c r="CN120" s="994"/>
      <c r="CO120" s="995"/>
      <c r="CP120" s="1001" t="s">
        <v>481</v>
      </c>
      <c r="CQ120" s="1002"/>
      <c r="CR120" s="1002"/>
      <c r="CS120" s="1002"/>
      <c r="CT120" s="1002"/>
      <c r="CU120" s="1002"/>
      <c r="CV120" s="1002"/>
      <c r="CW120" s="1002"/>
      <c r="CX120" s="1002"/>
      <c r="CY120" s="1002"/>
      <c r="CZ120" s="1002"/>
      <c r="DA120" s="1002"/>
      <c r="DB120" s="1002"/>
      <c r="DC120" s="1002"/>
      <c r="DD120" s="1002"/>
      <c r="DE120" s="1002"/>
      <c r="DF120" s="1003"/>
      <c r="DG120" s="917">
        <v>1347224</v>
      </c>
      <c r="DH120" s="918"/>
      <c r="DI120" s="918"/>
      <c r="DJ120" s="918"/>
      <c r="DK120" s="918"/>
      <c r="DL120" s="918">
        <v>1620788</v>
      </c>
      <c r="DM120" s="918"/>
      <c r="DN120" s="918"/>
      <c r="DO120" s="918"/>
      <c r="DP120" s="918"/>
      <c r="DQ120" s="918">
        <v>766304</v>
      </c>
      <c r="DR120" s="918"/>
      <c r="DS120" s="918"/>
      <c r="DT120" s="918"/>
      <c r="DU120" s="918"/>
      <c r="DV120" s="919">
        <v>12.7</v>
      </c>
      <c r="DW120" s="919"/>
      <c r="DX120" s="919"/>
      <c r="DY120" s="919"/>
      <c r="DZ120" s="920"/>
    </row>
    <row r="121" spans="1:130" s="224" customFormat="1" ht="26.25" customHeight="1" x14ac:dyDescent="0.2">
      <c r="A121" s="1044"/>
      <c r="B121" s="936"/>
      <c r="C121" s="961" t="s">
        <v>482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180</v>
      </c>
      <c r="AB121" s="946"/>
      <c r="AC121" s="946"/>
      <c r="AD121" s="946"/>
      <c r="AE121" s="947"/>
      <c r="AF121" s="948" t="s">
        <v>180</v>
      </c>
      <c r="AG121" s="946"/>
      <c r="AH121" s="946"/>
      <c r="AI121" s="946"/>
      <c r="AJ121" s="947"/>
      <c r="AK121" s="948" t="s">
        <v>451</v>
      </c>
      <c r="AL121" s="946"/>
      <c r="AM121" s="946"/>
      <c r="AN121" s="946"/>
      <c r="AO121" s="947"/>
      <c r="AP121" s="949" t="s">
        <v>180</v>
      </c>
      <c r="AQ121" s="950"/>
      <c r="AR121" s="950"/>
      <c r="AS121" s="950"/>
      <c r="AT121" s="951"/>
      <c r="AU121" s="981"/>
      <c r="AV121" s="982"/>
      <c r="AW121" s="982"/>
      <c r="AX121" s="982"/>
      <c r="AY121" s="983"/>
      <c r="AZ121" s="909" t="s">
        <v>483</v>
      </c>
      <c r="BA121" s="910"/>
      <c r="BB121" s="910"/>
      <c r="BC121" s="910"/>
      <c r="BD121" s="910"/>
      <c r="BE121" s="910"/>
      <c r="BF121" s="910"/>
      <c r="BG121" s="910"/>
      <c r="BH121" s="910"/>
      <c r="BI121" s="910"/>
      <c r="BJ121" s="910"/>
      <c r="BK121" s="910"/>
      <c r="BL121" s="910"/>
      <c r="BM121" s="910"/>
      <c r="BN121" s="910"/>
      <c r="BO121" s="910"/>
      <c r="BP121" s="911"/>
      <c r="BQ121" s="912">
        <v>361394</v>
      </c>
      <c r="BR121" s="913"/>
      <c r="BS121" s="913"/>
      <c r="BT121" s="913"/>
      <c r="BU121" s="913"/>
      <c r="BV121" s="913">
        <v>250393</v>
      </c>
      <c r="BW121" s="913"/>
      <c r="BX121" s="913"/>
      <c r="BY121" s="913"/>
      <c r="BZ121" s="913"/>
      <c r="CA121" s="913">
        <v>262153</v>
      </c>
      <c r="CB121" s="913"/>
      <c r="CC121" s="913"/>
      <c r="CD121" s="913"/>
      <c r="CE121" s="913"/>
      <c r="CF121" s="907">
        <v>4.3</v>
      </c>
      <c r="CG121" s="908"/>
      <c r="CH121" s="908"/>
      <c r="CI121" s="908"/>
      <c r="CJ121" s="908"/>
      <c r="CK121" s="996"/>
      <c r="CL121" s="997"/>
      <c r="CM121" s="997"/>
      <c r="CN121" s="997"/>
      <c r="CO121" s="998"/>
      <c r="CP121" s="1006" t="s">
        <v>413</v>
      </c>
      <c r="CQ121" s="1007"/>
      <c r="CR121" s="1007"/>
      <c r="CS121" s="1007"/>
      <c r="CT121" s="1007"/>
      <c r="CU121" s="1007"/>
      <c r="CV121" s="1007"/>
      <c r="CW121" s="1007"/>
      <c r="CX121" s="1007"/>
      <c r="CY121" s="1007"/>
      <c r="CZ121" s="1007"/>
      <c r="DA121" s="1007"/>
      <c r="DB121" s="1007"/>
      <c r="DC121" s="1007"/>
      <c r="DD121" s="1007"/>
      <c r="DE121" s="1007"/>
      <c r="DF121" s="1008"/>
      <c r="DG121" s="912">
        <v>802968</v>
      </c>
      <c r="DH121" s="913"/>
      <c r="DI121" s="913"/>
      <c r="DJ121" s="913"/>
      <c r="DK121" s="913"/>
      <c r="DL121" s="913">
        <v>761208</v>
      </c>
      <c r="DM121" s="913"/>
      <c r="DN121" s="913"/>
      <c r="DO121" s="913"/>
      <c r="DP121" s="913"/>
      <c r="DQ121" s="913">
        <v>745393</v>
      </c>
      <c r="DR121" s="913"/>
      <c r="DS121" s="913"/>
      <c r="DT121" s="913"/>
      <c r="DU121" s="913"/>
      <c r="DV121" s="914">
        <v>12.4</v>
      </c>
      <c r="DW121" s="914"/>
      <c r="DX121" s="914"/>
      <c r="DY121" s="914"/>
      <c r="DZ121" s="915"/>
    </row>
    <row r="122" spans="1:130" s="224" customFormat="1" ht="26.25" customHeight="1" x14ac:dyDescent="0.2">
      <c r="A122" s="1044"/>
      <c r="B122" s="93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180</v>
      </c>
      <c r="AB122" s="946"/>
      <c r="AC122" s="946"/>
      <c r="AD122" s="946"/>
      <c r="AE122" s="947"/>
      <c r="AF122" s="948" t="s">
        <v>180</v>
      </c>
      <c r="AG122" s="946"/>
      <c r="AH122" s="946"/>
      <c r="AI122" s="946"/>
      <c r="AJ122" s="947"/>
      <c r="AK122" s="948" t="s">
        <v>452</v>
      </c>
      <c r="AL122" s="946"/>
      <c r="AM122" s="946"/>
      <c r="AN122" s="946"/>
      <c r="AO122" s="947"/>
      <c r="AP122" s="949" t="s">
        <v>180</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8711891</v>
      </c>
      <c r="BR122" s="987"/>
      <c r="BS122" s="987"/>
      <c r="BT122" s="987"/>
      <c r="BU122" s="987"/>
      <c r="BV122" s="987">
        <v>8887351</v>
      </c>
      <c r="BW122" s="987"/>
      <c r="BX122" s="987"/>
      <c r="BY122" s="987"/>
      <c r="BZ122" s="987"/>
      <c r="CA122" s="987">
        <v>8961865</v>
      </c>
      <c r="CB122" s="987"/>
      <c r="CC122" s="987"/>
      <c r="CD122" s="987"/>
      <c r="CE122" s="987"/>
      <c r="CF122" s="1004">
        <v>148.5</v>
      </c>
      <c r="CG122" s="1005"/>
      <c r="CH122" s="1005"/>
      <c r="CI122" s="1005"/>
      <c r="CJ122" s="1005"/>
      <c r="CK122" s="996"/>
      <c r="CL122" s="997"/>
      <c r="CM122" s="997"/>
      <c r="CN122" s="997"/>
      <c r="CO122" s="998"/>
      <c r="CP122" s="1006" t="s">
        <v>419</v>
      </c>
      <c r="CQ122" s="1007"/>
      <c r="CR122" s="1007"/>
      <c r="CS122" s="1007"/>
      <c r="CT122" s="1007"/>
      <c r="CU122" s="1007"/>
      <c r="CV122" s="1007"/>
      <c r="CW122" s="1007"/>
      <c r="CX122" s="1007"/>
      <c r="CY122" s="1007"/>
      <c r="CZ122" s="1007"/>
      <c r="DA122" s="1007"/>
      <c r="DB122" s="1007"/>
      <c r="DC122" s="1007"/>
      <c r="DD122" s="1007"/>
      <c r="DE122" s="1007"/>
      <c r="DF122" s="1008"/>
      <c r="DG122" s="912">
        <v>652974</v>
      </c>
      <c r="DH122" s="913"/>
      <c r="DI122" s="913"/>
      <c r="DJ122" s="913"/>
      <c r="DK122" s="913"/>
      <c r="DL122" s="913">
        <v>608388</v>
      </c>
      <c r="DM122" s="913"/>
      <c r="DN122" s="913"/>
      <c r="DO122" s="913"/>
      <c r="DP122" s="913"/>
      <c r="DQ122" s="913">
        <v>562734</v>
      </c>
      <c r="DR122" s="913"/>
      <c r="DS122" s="913"/>
      <c r="DT122" s="913"/>
      <c r="DU122" s="913"/>
      <c r="DV122" s="914">
        <v>9.3000000000000007</v>
      </c>
      <c r="DW122" s="914"/>
      <c r="DX122" s="914"/>
      <c r="DY122" s="914"/>
      <c r="DZ122" s="915"/>
    </row>
    <row r="123" spans="1:130" s="224" customFormat="1" ht="26.25" customHeight="1" x14ac:dyDescent="0.2">
      <c r="A123" s="1044"/>
      <c r="B123" s="936"/>
      <c r="C123" s="909" t="s">
        <v>470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180</v>
      </c>
      <c r="AB123" s="946"/>
      <c r="AC123" s="946"/>
      <c r="AD123" s="946"/>
      <c r="AE123" s="947"/>
      <c r="AF123" s="948" t="s">
        <v>451</v>
      </c>
      <c r="AG123" s="946"/>
      <c r="AH123" s="946"/>
      <c r="AI123" s="946"/>
      <c r="AJ123" s="947"/>
      <c r="AK123" s="948" t="s">
        <v>180</v>
      </c>
      <c r="AL123" s="946"/>
      <c r="AM123" s="946"/>
      <c r="AN123" s="946"/>
      <c r="AO123" s="947"/>
      <c r="AP123" s="949" t="s">
        <v>180</v>
      </c>
      <c r="AQ123" s="950"/>
      <c r="AR123" s="950"/>
      <c r="AS123" s="950"/>
      <c r="AT123" s="951"/>
      <c r="AU123" s="984"/>
      <c r="AV123" s="985"/>
      <c r="AW123" s="985"/>
      <c r="AX123" s="985"/>
      <c r="AY123" s="985"/>
      <c r="AZ123" s="247" t="s">
        <v>193</v>
      </c>
      <c r="BA123" s="247"/>
      <c r="BB123" s="247"/>
      <c r="BC123" s="247"/>
      <c r="BD123" s="247"/>
      <c r="BE123" s="247"/>
      <c r="BF123" s="247"/>
      <c r="BG123" s="247"/>
      <c r="BH123" s="247"/>
      <c r="BI123" s="247"/>
      <c r="BJ123" s="247"/>
      <c r="BK123" s="247"/>
      <c r="BL123" s="247"/>
      <c r="BM123" s="247"/>
      <c r="BN123" s="247"/>
      <c r="BO123" s="964" t="s">
        <v>485</v>
      </c>
      <c r="BP123" s="992"/>
      <c r="BQ123" s="1050">
        <v>12598444</v>
      </c>
      <c r="BR123" s="1051"/>
      <c r="BS123" s="1051"/>
      <c r="BT123" s="1051"/>
      <c r="BU123" s="1051"/>
      <c r="BV123" s="1051">
        <v>13067523</v>
      </c>
      <c r="BW123" s="1051"/>
      <c r="BX123" s="1051"/>
      <c r="BY123" s="1051"/>
      <c r="BZ123" s="1051"/>
      <c r="CA123" s="1051">
        <v>12631842</v>
      </c>
      <c r="CB123" s="1051"/>
      <c r="CC123" s="1051"/>
      <c r="CD123" s="1051"/>
      <c r="CE123" s="1051"/>
      <c r="CF123" s="988"/>
      <c r="CG123" s="989"/>
      <c r="CH123" s="989"/>
      <c r="CI123" s="989"/>
      <c r="CJ123" s="990"/>
      <c r="CK123" s="996"/>
      <c r="CL123" s="997"/>
      <c r="CM123" s="997"/>
      <c r="CN123" s="997"/>
      <c r="CO123" s="998"/>
      <c r="CP123" s="1006" t="s">
        <v>417</v>
      </c>
      <c r="CQ123" s="1007"/>
      <c r="CR123" s="1007"/>
      <c r="CS123" s="1007"/>
      <c r="CT123" s="1007"/>
      <c r="CU123" s="1007"/>
      <c r="CV123" s="1007"/>
      <c r="CW123" s="1007"/>
      <c r="CX123" s="1007"/>
      <c r="CY123" s="1007"/>
      <c r="CZ123" s="1007"/>
      <c r="DA123" s="1007"/>
      <c r="DB123" s="1007"/>
      <c r="DC123" s="1007"/>
      <c r="DD123" s="1007"/>
      <c r="DE123" s="1007"/>
      <c r="DF123" s="1008"/>
      <c r="DG123" s="945">
        <v>100348</v>
      </c>
      <c r="DH123" s="946"/>
      <c r="DI123" s="946"/>
      <c r="DJ123" s="946"/>
      <c r="DK123" s="947"/>
      <c r="DL123" s="948">
        <v>6154</v>
      </c>
      <c r="DM123" s="946"/>
      <c r="DN123" s="946"/>
      <c r="DO123" s="946"/>
      <c r="DP123" s="947"/>
      <c r="DQ123" s="948">
        <v>60317</v>
      </c>
      <c r="DR123" s="946"/>
      <c r="DS123" s="946"/>
      <c r="DT123" s="946"/>
      <c r="DU123" s="947"/>
      <c r="DV123" s="949">
        <v>1</v>
      </c>
      <c r="DW123" s="950"/>
      <c r="DX123" s="950"/>
      <c r="DY123" s="950"/>
      <c r="DZ123" s="951"/>
    </row>
    <row r="124" spans="1:130" s="224" customFormat="1" ht="26.25" customHeight="1" thickBot="1" x14ac:dyDescent="0.25">
      <c r="A124" s="1044"/>
      <c r="B124" s="936"/>
      <c r="C124" s="909" t="s">
        <v>473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180</v>
      </c>
      <c r="AB124" s="946"/>
      <c r="AC124" s="946"/>
      <c r="AD124" s="946"/>
      <c r="AE124" s="947"/>
      <c r="AF124" s="948" t="s">
        <v>452</v>
      </c>
      <c r="AG124" s="946"/>
      <c r="AH124" s="946"/>
      <c r="AI124" s="946"/>
      <c r="AJ124" s="947"/>
      <c r="AK124" s="948" t="s">
        <v>180</v>
      </c>
      <c r="AL124" s="946"/>
      <c r="AM124" s="946"/>
      <c r="AN124" s="946"/>
      <c r="AO124" s="947"/>
      <c r="AP124" s="949" t="s">
        <v>452</v>
      </c>
      <c r="AQ124" s="950"/>
      <c r="AR124" s="950"/>
      <c r="AS124" s="950"/>
      <c r="AT124" s="951"/>
      <c r="AU124" s="1046" t="s">
        <v>486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62.8</v>
      </c>
      <c r="BR124" s="1014"/>
      <c r="BS124" s="1014"/>
      <c r="BT124" s="1014"/>
      <c r="BU124" s="1014"/>
      <c r="BV124" s="1014">
        <v>51.3</v>
      </c>
      <c r="BW124" s="1014"/>
      <c r="BX124" s="1014"/>
      <c r="BY124" s="1014"/>
      <c r="BZ124" s="1014"/>
      <c r="CA124" s="1014">
        <v>44.1</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v>7050</v>
      </c>
      <c r="DH124" s="973"/>
      <c r="DI124" s="973"/>
      <c r="DJ124" s="973"/>
      <c r="DK124" s="974"/>
      <c r="DL124" s="972">
        <v>80042</v>
      </c>
      <c r="DM124" s="973"/>
      <c r="DN124" s="973"/>
      <c r="DO124" s="973"/>
      <c r="DP124" s="974"/>
      <c r="DQ124" s="972">
        <v>5242</v>
      </c>
      <c r="DR124" s="973"/>
      <c r="DS124" s="973"/>
      <c r="DT124" s="973"/>
      <c r="DU124" s="974"/>
      <c r="DV124" s="975">
        <v>0.1</v>
      </c>
      <c r="DW124" s="976"/>
      <c r="DX124" s="976"/>
      <c r="DY124" s="976"/>
      <c r="DZ124" s="977"/>
    </row>
    <row r="125" spans="1:130" s="224" customFormat="1" ht="26.25" customHeight="1" x14ac:dyDescent="0.2">
      <c r="A125" s="1044"/>
      <c r="B125" s="936"/>
      <c r="C125" s="909" t="s">
        <v>475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180</v>
      </c>
      <c r="AB125" s="946"/>
      <c r="AC125" s="946"/>
      <c r="AD125" s="946"/>
      <c r="AE125" s="947"/>
      <c r="AF125" s="948" t="s">
        <v>180</v>
      </c>
      <c r="AG125" s="946"/>
      <c r="AH125" s="946"/>
      <c r="AI125" s="946"/>
      <c r="AJ125" s="947"/>
      <c r="AK125" s="948" t="s">
        <v>180</v>
      </c>
      <c r="AL125" s="946"/>
      <c r="AM125" s="946"/>
      <c r="AN125" s="946"/>
      <c r="AO125" s="947"/>
      <c r="AP125" s="949" t="s">
        <v>180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451</v>
      </c>
      <c r="DH125" s="918"/>
      <c r="DI125" s="918"/>
      <c r="DJ125" s="918"/>
      <c r="DK125" s="918"/>
      <c r="DL125" s="918" t="s">
        <v>180</v>
      </c>
      <c r="DM125" s="918"/>
      <c r="DN125" s="918"/>
      <c r="DO125" s="918"/>
      <c r="DP125" s="918"/>
      <c r="DQ125" s="918" t="s">
        <v>180</v>
      </c>
      <c r="DR125" s="918"/>
      <c r="DS125" s="918"/>
      <c r="DT125" s="918"/>
      <c r="DU125" s="918"/>
      <c r="DV125" s="919" t="s">
        <v>180</v>
      </c>
      <c r="DW125" s="919"/>
      <c r="DX125" s="919"/>
      <c r="DY125" s="919"/>
      <c r="DZ125" s="920"/>
    </row>
    <row r="126" spans="1:130" s="224" customFormat="1" ht="26.25" customHeight="1" thickBot="1" x14ac:dyDescent="0.25">
      <c r="A126" s="1044"/>
      <c r="B126" s="936"/>
      <c r="C126" s="909" t="s">
        <v>477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180</v>
      </c>
      <c r="AB126" s="946"/>
      <c r="AC126" s="946"/>
      <c r="AD126" s="946"/>
      <c r="AE126" s="947"/>
      <c r="AF126" s="948" t="s">
        <v>180</v>
      </c>
      <c r="AG126" s="946"/>
      <c r="AH126" s="946"/>
      <c r="AI126" s="946"/>
      <c r="AJ126" s="947"/>
      <c r="AK126" s="948" t="s">
        <v>452</v>
      </c>
      <c r="AL126" s="946"/>
      <c r="AM126" s="946"/>
      <c r="AN126" s="946"/>
      <c r="AO126" s="947"/>
      <c r="AP126" s="949" t="s">
        <v>451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452</v>
      </c>
      <c r="DH126" s="913"/>
      <c r="DI126" s="913"/>
      <c r="DJ126" s="913"/>
      <c r="DK126" s="913"/>
      <c r="DL126" s="913" t="s">
        <v>180</v>
      </c>
      <c r="DM126" s="913"/>
      <c r="DN126" s="913"/>
      <c r="DO126" s="913"/>
      <c r="DP126" s="913"/>
      <c r="DQ126" s="913" t="s">
        <v>180</v>
      </c>
      <c r="DR126" s="913"/>
      <c r="DS126" s="913"/>
      <c r="DT126" s="913"/>
      <c r="DU126" s="913"/>
      <c r="DV126" s="914" t="s">
        <v>180</v>
      </c>
      <c r="DW126" s="914"/>
      <c r="DX126" s="914"/>
      <c r="DY126" s="914"/>
      <c r="DZ126" s="915"/>
    </row>
    <row r="127" spans="1:130" s="224" customFormat="1" ht="26.25" customHeight="1" x14ac:dyDescent="0.2">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180</v>
      </c>
      <c r="AB127" s="946"/>
      <c r="AC127" s="946"/>
      <c r="AD127" s="946"/>
      <c r="AE127" s="947"/>
      <c r="AF127" s="948" t="s">
        <v>180</v>
      </c>
      <c r="AG127" s="946"/>
      <c r="AH127" s="946"/>
      <c r="AI127" s="946"/>
      <c r="AJ127" s="947"/>
      <c r="AK127" s="948" t="s">
        <v>180</v>
      </c>
      <c r="AL127" s="946"/>
      <c r="AM127" s="946"/>
      <c r="AN127" s="946"/>
      <c r="AO127" s="947"/>
      <c r="AP127" s="949" t="s">
        <v>180</v>
      </c>
      <c r="AQ127" s="950"/>
      <c r="AR127" s="950"/>
      <c r="AS127" s="950"/>
      <c r="AT127" s="951"/>
      <c r="AU127" s="226"/>
      <c r="AV127" s="226"/>
      <c r="AW127" s="226"/>
      <c r="AX127" s="1018" t="s">
        <v>492</v>
      </c>
      <c r="AY127" s="1019"/>
      <c r="AZ127" s="1019"/>
      <c r="BA127" s="1019"/>
      <c r="BB127" s="1019"/>
      <c r="BC127" s="1019"/>
      <c r="BD127" s="1019"/>
      <c r="BE127" s="1020"/>
      <c r="BF127" s="1021" t="s">
        <v>493</v>
      </c>
      <c r="BG127" s="1019"/>
      <c r="BH127" s="1019"/>
      <c r="BI127" s="1019"/>
      <c r="BJ127" s="1019"/>
      <c r="BK127" s="1019"/>
      <c r="BL127" s="1020"/>
      <c r="BM127" s="1021" t="s">
        <v>494</v>
      </c>
      <c r="BN127" s="1019"/>
      <c r="BO127" s="1019"/>
      <c r="BP127" s="1019"/>
      <c r="BQ127" s="1019"/>
      <c r="BR127" s="1019"/>
      <c r="BS127" s="1020"/>
      <c r="BT127" s="1021" t="s">
        <v>495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180</v>
      </c>
      <c r="DH127" s="913"/>
      <c r="DI127" s="913"/>
      <c r="DJ127" s="913"/>
      <c r="DK127" s="913"/>
      <c r="DL127" s="913" t="s">
        <v>452</v>
      </c>
      <c r="DM127" s="913"/>
      <c r="DN127" s="913"/>
      <c r="DO127" s="913"/>
      <c r="DP127" s="913"/>
      <c r="DQ127" s="913" t="s">
        <v>180</v>
      </c>
      <c r="DR127" s="913"/>
      <c r="DS127" s="913"/>
      <c r="DT127" s="913"/>
      <c r="DU127" s="913"/>
      <c r="DV127" s="914" t="s">
        <v>180</v>
      </c>
      <c r="DW127" s="914"/>
      <c r="DX127" s="914"/>
      <c r="DY127" s="914"/>
      <c r="DZ127" s="915"/>
    </row>
    <row r="128" spans="1:130" s="224" customFormat="1" ht="26.25" customHeight="1" thickBot="1" x14ac:dyDescent="0.25">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v>20967</v>
      </c>
      <c r="AB128" s="1033"/>
      <c r="AC128" s="1033"/>
      <c r="AD128" s="1033"/>
      <c r="AE128" s="1034"/>
      <c r="AF128" s="1035">
        <v>14561</v>
      </c>
      <c r="AG128" s="1033"/>
      <c r="AH128" s="1033"/>
      <c r="AI128" s="1033"/>
      <c r="AJ128" s="1034"/>
      <c r="AK128" s="1035">
        <v>23845</v>
      </c>
      <c r="AL128" s="1033"/>
      <c r="AM128" s="1033"/>
      <c r="AN128" s="1033"/>
      <c r="AO128" s="1034"/>
      <c r="AP128" s="1036"/>
      <c r="AQ128" s="1037"/>
      <c r="AR128" s="1037"/>
      <c r="AS128" s="1037"/>
      <c r="AT128" s="1038"/>
      <c r="AU128" s="226"/>
      <c r="AV128" s="226"/>
      <c r="AW128" s="226"/>
      <c r="AX128" s="883" t="s">
        <v>499</v>
      </c>
      <c r="AY128" s="884"/>
      <c r="AZ128" s="884"/>
      <c r="BA128" s="884"/>
      <c r="BB128" s="884"/>
      <c r="BC128" s="884"/>
      <c r="BD128" s="884"/>
      <c r="BE128" s="885"/>
      <c r="BF128" s="1039" t="s">
        <v>180</v>
      </c>
      <c r="BG128" s="1040"/>
      <c r="BH128" s="1040"/>
      <c r="BI128" s="1040"/>
      <c r="BJ128" s="1040"/>
      <c r="BK128" s="1040"/>
      <c r="BL128" s="1041"/>
      <c r="BM128" s="1039">
        <v>14.11</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500</v>
      </c>
      <c r="CQ128" s="713"/>
      <c r="CR128" s="713"/>
      <c r="CS128" s="713"/>
      <c r="CT128" s="713"/>
      <c r="CU128" s="713"/>
      <c r="CV128" s="713"/>
      <c r="CW128" s="713"/>
      <c r="CX128" s="713"/>
      <c r="CY128" s="713"/>
      <c r="CZ128" s="713"/>
      <c r="DA128" s="713"/>
      <c r="DB128" s="713"/>
      <c r="DC128" s="713"/>
      <c r="DD128" s="713"/>
      <c r="DE128" s="713"/>
      <c r="DF128" s="1023"/>
      <c r="DG128" s="1024">
        <v>3000</v>
      </c>
      <c r="DH128" s="1025"/>
      <c r="DI128" s="1025"/>
      <c r="DJ128" s="1025"/>
      <c r="DK128" s="1025"/>
      <c r="DL128" s="1025">
        <v>3000</v>
      </c>
      <c r="DM128" s="1025"/>
      <c r="DN128" s="1025"/>
      <c r="DO128" s="1025"/>
      <c r="DP128" s="1025"/>
      <c r="DQ128" s="1025">
        <v>3000</v>
      </c>
      <c r="DR128" s="1025"/>
      <c r="DS128" s="1025"/>
      <c r="DT128" s="1025"/>
      <c r="DU128" s="1025"/>
      <c r="DV128" s="1026">
        <v>0</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6684933</v>
      </c>
      <c r="AB129" s="946"/>
      <c r="AC129" s="946"/>
      <c r="AD129" s="946"/>
      <c r="AE129" s="947"/>
      <c r="AF129" s="948">
        <v>7004253</v>
      </c>
      <c r="AG129" s="946"/>
      <c r="AH129" s="946"/>
      <c r="AI129" s="946"/>
      <c r="AJ129" s="947"/>
      <c r="AK129" s="948">
        <v>6829772</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451</v>
      </c>
      <c r="BG129" s="1054"/>
      <c r="BH129" s="1054"/>
      <c r="BI129" s="1054"/>
      <c r="BJ129" s="1054"/>
      <c r="BK129" s="1054"/>
      <c r="BL129" s="1055"/>
      <c r="BM129" s="1053">
        <v>19.11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801744</v>
      </c>
      <c r="AB130" s="946"/>
      <c r="AC130" s="946"/>
      <c r="AD130" s="946"/>
      <c r="AE130" s="947"/>
      <c r="AF130" s="948">
        <v>771144</v>
      </c>
      <c r="AG130" s="946"/>
      <c r="AH130" s="946"/>
      <c r="AI130" s="946"/>
      <c r="AJ130" s="947"/>
      <c r="AK130" s="948">
        <v>795653</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5883189</v>
      </c>
      <c r="AB131" s="973"/>
      <c r="AC131" s="973"/>
      <c r="AD131" s="973"/>
      <c r="AE131" s="974"/>
      <c r="AF131" s="972">
        <v>6233109</v>
      </c>
      <c r="AG131" s="973"/>
      <c r="AH131" s="973"/>
      <c r="AI131" s="973"/>
      <c r="AJ131" s="974"/>
      <c r="AK131" s="972">
        <v>6034119</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v>44.1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6.3038600320000002</v>
      </c>
      <c r="AB132" s="1084"/>
      <c r="AC132" s="1084"/>
      <c r="AD132" s="1084"/>
      <c r="AE132" s="1085"/>
      <c r="AF132" s="1086">
        <v>7.040146418</v>
      </c>
      <c r="AG132" s="1084"/>
      <c r="AH132" s="1084"/>
      <c r="AI132" s="1084"/>
      <c r="AJ132" s="1085"/>
      <c r="AK132" s="1086">
        <v>7.7058250240000001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6.1</v>
      </c>
      <c r="AB133" s="1067"/>
      <c r="AC133" s="1067"/>
      <c r="AD133" s="1067"/>
      <c r="AE133" s="1068"/>
      <c r="AF133" s="1066">
        <v>6.5</v>
      </c>
      <c r="AG133" s="1067"/>
      <c r="AH133" s="1067"/>
      <c r="AI133" s="1067"/>
      <c r="AJ133" s="1068"/>
      <c r="AK133" s="1066">
        <v>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g1Xse4e4zRKkqJhG4okJ7aLgnf2UHSAu8it2OUPvvKg4gM8GM9jCBrW08whijTj+MgnXwAGIgsjKXXhTOvIRRw==" saltValue="et5a5JfD7Y+vsV2CEm4g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6FAD-2AB7-4ED1-BD94-DC9CE3236DB2}">
  <sheetPr>
    <pageSetUpPr fitToPage="1"/>
  </sheetPr>
  <dimension ref="A1:DQ105"/>
  <sheetViews>
    <sheetView showGridLines="0" view="pageBreakPreview" zoomScaleNormal="85" zoomScaleSheetLayoutView="100" workbookViewId="0">
      <selection activeCell="CT73" sqref="CT73"/>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511</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oOU1HtZcXZl3zwVsuqESM5rjGIUJ/VIs1ead9ouqrHnUiT1C/ZR9oD4ojcvZLHcYAeWz71lDX1gT1RXk2lul/A==" saltValue="TfMXF7P/P+FS20yxS/4e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oF2QikKnmm6v3PlNMIT898nsy3cdE5riwBY+MGeYfU9VUW/Qgg5SrvciobHUKz74cHGlwfjpjOLR8TOIVgqQQ==" saltValue="u87C5auMawjr/7g4d6cP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513</v>
      </c>
      <c r="AL6" s="260"/>
      <c r="AM6" s="260"/>
      <c r="AN6" s="260"/>
    </row>
    <row r="7" spans="1:46" ht="13.5" customHeight="1" x14ac:dyDescent="0.2">
      <c r="A7" s="259"/>
      <c r="AK7" s="262"/>
      <c r="AL7" s="263"/>
      <c r="AM7" s="263"/>
      <c r="AN7" s="264"/>
      <c r="AO7" s="1101" t="s">
        <v>514</v>
      </c>
      <c r="AP7" s="265"/>
      <c r="AQ7" s="266" t="s">
        <v>515</v>
      </c>
      <c r="AR7" s="267"/>
    </row>
    <row r="8" spans="1:46" ht="13.2" x14ac:dyDescent="0.2">
      <c r="A8" s="259"/>
      <c r="AK8" s="268"/>
      <c r="AL8" s="269"/>
      <c r="AM8" s="269"/>
      <c r="AN8" s="270"/>
      <c r="AO8" s="1102"/>
      <c r="AP8" s="271" t="s">
        <v>516</v>
      </c>
      <c r="AQ8" s="272" t="s">
        <v>517</v>
      </c>
      <c r="AR8" s="273" t="s">
        <v>518</v>
      </c>
    </row>
    <row r="9" spans="1:46" ht="13.2" x14ac:dyDescent="0.2">
      <c r="A9" s="259"/>
      <c r="AK9" s="1103" t="s">
        <v>519</v>
      </c>
      <c r="AL9" s="1104"/>
      <c r="AM9" s="1104"/>
      <c r="AN9" s="1105"/>
      <c r="AO9" s="274">
        <v>2207083</v>
      </c>
      <c r="AP9" s="274">
        <v>129905</v>
      </c>
      <c r="AQ9" s="275">
        <v>105319</v>
      </c>
      <c r="AR9" s="276">
        <v>23.3</v>
      </c>
    </row>
    <row r="10" spans="1:46" ht="13.5" customHeight="1" x14ac:dyDescent="0.2">
      <c r="A10" s="259"/>
      <c r="AK10" s="1103" t="s">
        <v>520</v>
      </c>
      <c r="AL10" s="1104"/>
      <c r="AM10" s="1104"/>
      <c r="AN10" s="1105"/>
      <c r="AO10" s="277">
        <v>10759</v>
      </c>
      <c r="AP10" s="277">
        <v>633</v>
      </c>
      <c r="AQ10" s="278">
        <v>9860</v>
      </c>
      <c r="AR10" s="279">
        <v>-93.6</v>
      </c>
    </row>
    <row r="11" spans="1:46" ht="13.5" customHeight="1" x14ac:dyDescent="0.2">
      <c r="A11" s="259"/>
      <c r="AK11" s="1103" t="s">
        <v>521</v>
      </c>
      <c r="AL11" s="1104"/>
      <c r="AM11" s="1104"/>
      <c r="AN11" s="1105"/>
      <c r="AO11" s="277" t="s">
        <v>522</v>
      </c>
      <c r="AP11" s="277" t="s">
        <v>522</v>
      </c>
      <c r="AQ11" s="278">
        <v>1656</v>
      </c>
      <c r="AR11" s="279" t="s">
        <v>522</v>
      </c>
    </row>
    <row r="12" spans="1:46" ht="13.5" customHeight="1" x14ac:dyDescent="0.2">
      <c r="A12" s="259"/>
      <c r="AK12" s="1103" t="s">
        <v>523</v>
      </c>
      <c r="AL12" s="1104"/>
      <c r="AM12" s="1104"/>
      <c r="AN12" s="1105"/>
      <c r="AO12" s="277" t="s">
        <v>522</v>
      </c>
      <c r="AP12" s="277" t="s">
        <v>522</v>
      </c>
      <c r="AQ12" s="278">
        <v>3</v>
      </c>
      <c r="AR12" s="279" t="s">
        <v>522</v>
      </c>
    </row>
    <row r="13" spans="1:46" ht="13.5" customHeight="1" x14ac:dyDescent="0.2">
      <c r="A13" s="259"/>
      <c r="AK13" s="1103" t="s">
        <v>524</v>
      </c>
      <c r="AL13" s="1104"/>
      <c r="AM13" s="1104"/>
      <c r="AN13" s="1105"/>
      <c r="AO13" s="277">
        <v>150818</v>
      </c>
      <c r="AP13" s="277">
        <v>8877</v>
      </c>
      <c r="AQ13" s="278">
        <v>4056</v>
      </c>
      <c r="AR13" s="279">
        <v>118.9</v>
      </c>
    </row>
    <row r="14" spans="1:46" ht="13.5" customHeight="1" x14ac:dyDescent="0.2">
      <c r="A14" s="259"/>
      <c r="AK14" s="1103" t="s">
        <v>525</v>
      </c>
      <c r="AL14" s="1104"/>
      <c r="AM14" s="1104"/>
      <c r="AN14" s="1105"/>
      <c r="AO14" s="277">
        <v>115146</v>
      </c>
      <c r="AP14" s="277">
        <v>6777</v>
      </c>
      <c r="AQ14" s="278">
        <v>2339</v>
      </c>
      <c r="AR14" s="279">
        <v>189.7</v>
      </c>
    </row>
    <row r="15" spans="1:46" ht="13.5" customHeight="1" x14ac:dyDescent="0.2">
      <c r="A15" s="259"/>
      <c r="AK15" s="1106" t="s">
        <v>526</v>
      </c>
      <c r="AL15" s="1107"/>
      <c r="AM15" s="1107"/>
      <c r="AN15" s="1108"/>
      <c r="AO15" s="277">
        <v>-108711</v>
      </c>
      <c r="AP15" s="277">
        <v>-6399</v>
      </c>
      <c r="AQ15" s="278">
        <v>-7717</v>
      </c>
      <c r="AR15" s="279">
        <v>-17.100000000000001</v>
      </c>
    </row>
    <row r="16" spans="1:46" ht="13.2" x14ac:dyDescent="0.2">
      <c r="A16" s="259"/>
      <c r="AK16" s="1106" t="s">
        <v>193</v>
      </c>
      <c r="AL16" s="1107"/>
      <c r="AM16" s="1107"/>
      <c r="AN16" s="1108"/>
      <c r="AO16" s="277">
        <v>2375095</v>
      </c>
      <c r="AP16" s="277">
        <v>139794</v>
      </c>
      <c r="AQ16" s="278">
        <v>115515</v>
      </c>
      <c r="AR16" s="279">
        <v>21</v>
      </c>
    </row>
    <row r="17" spans="1:46" ht="13.2" x14ac:dyDescent="0.2">
      <c r="A17" s="259"/>
    </row>
    <row r="18" spans="1:46" ht="13.2" x14ac:dyDescent="0.2">
      <c r="A18" s="259"/>
      <c r="AQ18" s="280"/>
      <c r="AR18" s="280"/>
    </row>
    <row r="19" spans="1:46" ht="13.2" x14ac:dyDescent="0.2">
      <c r="A19" s="259"/>
      <c r="AK19" s="255" t="s">
        <v>527</v>
      </c>
    </row>
    <row r="20" spans="1:46" ht="13.2" x14ac:dyDescent="0.2">
      <c r="A20" s="259"/>
      <c r="AK20" s="281"/>
      <c r="AL20" s="282"/>
      <c r="AM20" s="282"/>
      <c r="AN20" s="283"/>
      <c r="AO20" s="284" t="s">
        <v>528</v>
      </c>
      <c r="AP20" s="285" t="s">
        <v>529</v>
      </c>
      <c r="AQ20" s="286" t="s">
        <v>530</v>
      </c>
      <c r="AR20" s="287"/>
    </row>
    <row r="21" spans="1:46" s="260" customFormat="1" ht="13.2" x14ac:dyDescent="0.2">
      <c r="A21" s="288"/>
      <c r="AK21" s="1109" t="s">
        <v>531</v>
      </c>
      <c r="AL21" s="1110"/>
      <c r="AM21" s="1110"/>
      <c r="AN21" s="1111"/>
      <c r="AO21" s="289">
        <v>13.83</v>
      </c>
      <c r="AP21" s="290">
        <v>10.69</v>
      </c>
      <c r="AQ21" s="291">
        <v>3.14</v>
      </c>
      <c r="AS21" s="292"/>
      <c r="AT21" s="288"/>
    </row>
    <row r="22" spans="1:46" s="260" customFormat="1" ht="13.2" x14ac:dyDescent="0.2">
      <c r="A22" s="288"/>
      <c r="AK22" s="1109" t="s">
        <v>532</v>
      </c>
      <c r="AL22" s="1110"/>
      <c r="AM22" s="1110"/>
      <c r="AN22" s="1111"/>
      <c r="AO22" s="293">
        <v>98.7</v>
      </c>
      <c r="AP22" s="294">
        <v>97.4</v>
      </c>
      <c r="AQ22" s="295">
        <v>1.3</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535</v>
      </c>
      <c r="AL29" s="260"/>
      <c r="AM29" s="260"/>
      <c r="AN29" s="260"/>
      <c r="AS29" s="302"/>
    </row>
    <row r="30" spans="1:46" ht="13.5" customHeight="1" x14ac:dyDescent="0.2">
      <c r="A30" s="259"/>
      <c r="AK30" s="262"/>
      <c r="AL30" s="263"/>
      <c r="AM30" s="263"/>
      <c r="AN30" s="264"/>
      <c r="AO30" s="1101" t="s">
        <v>514</v>
      </c>
      <c r="AP30" s="265"/>
      <c r="AQ30" s="266" t="s">
        <v>515</v>
      </c>
      <c r="AR30" s="267"/>
    </row>
    <row r="31" spans="1:46" ht="13.2" x14ac:dyDescent="0.2">
      <c r="A31" s="259"/>
      <c r="AK31" s="268"/>
      <c r="AL31" s="269"/>
      <c r="AM31" s="269"/>
      <c r="AN31" s="270"/>
      <c r="AO31" s="1102"/>
      <c r="AP31" s="271" t="s">
        <v>516</v>
      </c>
      <c r="AQ31" s="272" t="s">
        <v>517</v>
      </c>
      <c r="AR31" s="273" t="s">
        <v>518</v>
      </c>
    </row>
    <row r="32" spans="1:46" ht="27" customHeight="1" x14ac:dyDescent="0.2">
      <c r="A32" s="259"/>
      <c r="AK32" s="1117" t="s">
        <v>536</v>
      </c>
      <c r="AL32" s="1118"/>
      <c r="AM32" s="1118"/>
      <c r="AN32" s="1119"/>
      <c r="AO32" s="303">
        <v>908518</v>
      </c>
      <c r="AP32" s="303">
        <v>53474</v>
      </c>
      <c r="AQ32" s="304">
        <v>74824</v>
      </c>
      <c r="AR32" s="305">
        <v>-28.5</v>
      </c>
    </row>
    <row r="33" spans="1:46" ht="13.5" customHeight="1" x14ac:dyDescent="0.2">
      <c r="A33" s="259"/>
      <c r="AK33" s="1117" t="s">
        <v>537</v>
      </c>
      <c r="AL33" s="1118"/>
      <c r="AM33" s="1118"/>
      <c r="AN33" s="1119"/>
      <c r="AO33" s="303" t="s">
        <v>522</v>
      </c>
      <c r="AP33" s="303" t="s">
        <v>522</v>
      </c>
      <c r="AQ33" s="304" t="s">
        <v>522</v>
      </c>
      <c r="AR33" s="305" t="s">
        <v>522</v>
      </c>
    </row>
    <row r="34" spans="1:46" ht="27" customHeight="1" x14ac:dyDescent="0.2">
      <c r="A34" s="259"/>
      <c r="AK34" s="1117" t="s">
        <v>538</v>
      </c>
      <c r="AL34" s="1118"/>
      <c r="AM34" s="1118"/>
      <c r="AN34" s="1119"/>
      <c r="AO34" s="303" t="s">
        <v>522</v>
      </c>
      <c r="AP34" s="303" t="s">
        <v>522</v>
      </c>
      <c r="AQ34" s="304">
        <v>1</v>
      </c>
      <c r="AR34" s="305" t="s">
        <v>522</v>
      </c>
    </row>
    <row r="35" spans="1:46" ht="27" customHeight="1" x14ac:dyDescent="0.2">
      <c r="A35" s="259"/>
      <c r="AK35" s="1117" t="s">
        <v>539</v>
      </c>
      <c r="AL35" s="1118"/>
      <c r="AM35" s="1118"/>
      <c r="AN35" s="1119"/>
      <c r="AO35" s="303">
        <v>375959</v>
      </c>
      <c r="AP35" s="303">
        <v>22128</v>
      </c>
      <c r="AQ35" s="304">
        <v>17427</v>
      </c>
      <c r="AR35" s="305">
        <v>27</v>
      </c>
    </row>
    <row r="36" spans="1:46" ht="27" customHeight="1" x14ac:dyDescent="0.2">
      <c r="A36" s="259"/>
      <c r="AK36" s="1117" t="s">
        <v>540</v>
      </c>
      <c r="AL36" s="1118"/>
      <c r="AM36" s="1118"/>
      <c r="AN36" s="1119"/>
      <c r="AO36" s="303" t="s">
        <v>522</v>
      </c>
      <c r="AP36" s="303" t="s">
        <v>522</v>
      </c>
      <c r="AQ36" s="304">
        <v>2447</v>
      </c>
      <c r="AR36" s="305" t="s">
        <v>522</v>
      </c>
    </row>
    <row r="37" spans="1:46" ht="13.5" customHeight="1" x14ac:dyDescent="0.2">
      <c r="A37" s="259"/>
      <c r="AK37" s="1117" t="s">
        <v>541</v>
      </c>
      <c r="AL37" s="1118"/>
      <c r="AM37" s="1118"/>
      <c r="AN37" s="1119"/>
      <c r="AO37" s="303" t="s">
        <v>522</v>
      </c>
      <c r="AP37" s="303" t="s">
        <v>522</v>
      </c>
      <c r="AQ37" s="304">
        <v>591</v>
      </c>
      <c r="AR37" s="305" t="s">
        <v>522</v>
      </c>
    </row>
    <row r="38" spans="1:46" ht="27" customHeight="1" x14ac:dyDescent="0.2">
      <c r="A38" s="259"/>
      <c r="AK38" s="1120" t="s">
        <v>542</v>
      </c>
      <c r="AL38" s="1121"/>
      <c r="AM38" s="1121"/>
      <c r="AN38" s="1122"/>
      <c r="AO38" s="306" t="s">
        <v>522</v>
      </c>
      <c r="AP38" s="306" t="s">
        <v>522</v>
      </c>
      <c r="AQ38" s="307">
        <v>2</v>
      </c>
      <c r="AR38" s="295" t="s">
        <v>522</v>
      </c>
      <c r="AS38" s="302"/>
    </row>
    <row r="39" spans="1:46" ht="13.2" x14ac:dyDescent="0.2">
      <c r="A39" s="259"/>
      <c r="AK39" s="1120" t="s">
        <v>543</v>
      </c>
      <c r="AL39" s="1121"/>
      <c r="AM39" s="1121"/>
      <c r="AN39" s="1122"/>
      <c r="AO39" s="303">
        <v>-23845</v>
      </c>
      <c r="AP39" s="303">
        <v>-1403</v>
      </c>
      <c r="AQ39" s="304">
        <v>-3618</v>
      </c>
      <c r="AR39" s="305">
        <v>-61.2</v>
      </c>
      <c r="AS39" s="302"/>
    </row>
    <row r="40" spans="1:46" ht="27" customHeight="1" x14ac:dyDescent="0.2">
      <c r="A40" s="259"/>
      <c r="AK40" s="1117" t="s">
        <v>544</v>
      </c>
      <c r="AL40" s="1118"/>
      <c r="AM40" s="1118"/>
      <c r="AN40" s="1119"/>
      <c r="AO40" s="303">
        <v>-795653</v>
      </c>
      <c r="AP40" s="303">
        <v>-46831</v>
      </c>
      <c r="AQ40" s="304">
        <v>-63812</v>
      </c>
      <c r="AR40" s="305">
        <v>-26.6</v>
      </c>
      <c r="AS40" s="302"/>
    </row>
    <row r="41" spans="1:46" ht="13.2" x14ac:dyDescent="0.2">
      <c r="A41" s="259"/>
      <c r="AK41" s="1123" t="s">
        <v>306</v>
      </c>
      <c r="AL41" s="1124"/>
      <c r="AM41" s="1124"/>
      <c r="AN41" s="1125"/>
      <c r="AO41" s="303">
        <v>464979</v>
      </c>
      <c r="AP41" s="303">
        <v>27368</v>
      </c>
      <c r="AQ41" s="304">
        <v>27863</v>
      </c>
      <c r="AR41" s="305">
        <v>-1.8</v>
      </c>
      <c r="AS41" s="302"/>
    </row>
    <row r="42" spans="1:46" ht="13.2" x14ac:dyDescent="0.2">
      <c r="A42" s="259"/>
      <c r="AK42" s="308" t="s">
        <v>545</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546</v>
      </c>
    </row>
    <row r="48" spans="1:46" ht="13.2" x14ac:dyDescent="0.2">
      <c r="A48" s="259"/>
      <c r="AK48" s="313" t="s">
        <v>547</v>
      </c>
      <c r="AL48" s="313"/>
      <c r="AM48" s="313"/>
      <c r="AN48" s="313"/>
      <c r="AO48" s="313"/>
      <c r="AP48" s="313"/>
      <c r="AQ48" s="314"/>
      <c r="AR48" s="313"/>
    </row>
    <row r="49" spans="1:44" ht="13.5" customHeight="1" x14ac:dyDescent="0.2">
      <c r="A49" s="259"/>
      <c r="AK49" s="315"/>
      <c r="AL49" s="316"/>
      <c r="AM49" s="1112" t="s">
        <v>514</v>
      </c>
      <c r="AN49" s="1114" t="s">
        <v>548</v>
      </c>
      <c r="AO49" s="1115"/>
      <c r="AP49" s="1115"/>
      <c r="AQ49" s="1115"/>
      <c r="AR49" s="1116"/>
    </row>
    <row r="50" spans="1:44" ht="13.2" x14ac:dyDescent="0.2">
      <c r="A50" s="259"/>
      <c r="AK50" s="317"/>
      <c r="AL50" s="318"/>
      <c r="AM50" s="1113"/>
      <c r="AN50" s="319" t="s">
        <v>549</v>
      </c>
      <c r="AO50" s="320" t="s">
        <v>550</v>
      </c>
      <c r="AP50" s="321" t="s">
        <v>551</v>
      </c>
      <c r="AQ50" s="322" t="s">
        <v>552</v>
      </c>
      <c r="AR50" s="323" t="s">
        <v>553</v>
      </c>
    </row>
    <row r="51" spans="1:44" ht="13.2" x14ac:dyDescent="0.2">
      <c r="A51" s="259"/>
      <c r="AK51" s="315" t="s">
        <v>554</v>
      </c>
      <c r="AL51" s="316"/>
      <c r="AM51" s="324">
        <v>2047794</v>
      </c>
      <c r="AN51" s="325">
        <v>109913</v>
      </c>
      <c r="AO51" s="326">
        <v>57.1</v>
      </c>
      <c r="AP51" s="327">
        <v>85173</v>
      </c>
      <c r="AQ51" s="328">
        <v>-4.3</v>
      </c>
      <c r="AR51" s="329">
        <v>61.4</v>
      </c>
    </row>
    <row r="52" spans="1:44" ht="13.2" x14ac:dyDescent="0.2">
      <c r="A52" s="259"/>
      <c r="AK52" s="330"/>
      <c r="AL52" s="331" t="s">
        <v>555</v>
      </c>
      <c r="AM52" s="332">
        <v>518771</v>
      </c>
      <c r="AN52" s="333">
        <v>27845</v>
      </c>
      <c r="AO52" s="334">
        <v>-22.2</v>
      </c>
      <c r="AP52" s="335">
        <v>43913</v>
      </c>
      <c r="AQ52" s="336">
        <v>-3.4</v>
      </c>
      <c r="AR52" s="337">
        <v>-18.8</v>
      </c>
    </row>
    <row r="53" spans="1:44" ht="13.2" x14ac:dyDescent="0.2">
      <c r="A53" s="259"/>
      <c r="AK53" s="315" t="s">
        <v>556</v>
      </c>
      <c r="AL53" s="316"/>
      <c r="AM53" s="324">
        <v>2622818</v>
      </c>
      <c r="AN53" s="325">
        <v>144301</v>
      </c>
      <c r="AO53" s="326">
        <v>31.3</v>
      </c>
      <c r="AP53" s="327">
        <v>94081</v>
      </c>
      <c r="AQ53" s="328">
        <v>10.5</v>
      </c>
      <c r="AR53" s="329">
        <v>20.8</v>
      </c>
    </row>
    <row r="54" spans="1:44" ht="13.2" x14ac:dyDescent="0.2">
      <c r="A54" s="259"/>
      <c r="AK54" s="330"/>
      <c r="AL54" s="331" t="s">
        <v>555</v>
      </c>
      <c r="AM54" s="332">
        <v>613456</v>
      </c>
      <c r="AN54" s="333">
        <v>33751</v>
      </c>
      <c r="AO54" s="334">
        <v>21.2</v>
      </c>
      <c r="AP54" s="335">
        <v>48949</v>
      </c>
      <c r="AQ54" s="336">
        <v>11.5</v>
      </c>
      <c r="AR54" s="337">
        <v>9.6999999999999993</v>
      </c>
    </row>
    <row r="55" spans="1:44" ht="13.2" x14ac:dyDescent="0.2">
      <c r="A55" s="259"/>
      <c r="AK55" s="315" t="s">
        <v>557</v>
      </c>
      <c r="AL55" s="316"/>
      <c r="AM55" s="324">
        <v>2225286</v>
      </c>
      <c r="AN55" s="325">
        <v>125566</v>
      </c>
      <c r="AO55" s="326">
        <v>-13</v>
      </c>
      <c r="AP55" s="327">
        <v>92632</v>
      </c>
      <c r="AQ55" s="328">
        <v>-1.5</v>
      </c>
      <c r="AR55" s="329">
        <v>-11.5</v>
      </c>
    </row>
    <row r="56" spans="1:44" ht="13.2" x14ac:dyDescent="0.2">
      <c r="A56" s="259"/>
      <c r="AK56" s="330"/>
      <c r="AL56" s="331" t="s">
        <v>555</v>
      </c>
      <c r="AM56" s="332">
        <v>417497</v>
      </c>
      <c r="AN56" s="333">
        <v>23558</v>
      </c>
      <c r="AO56" s="334">
        <v>-30.2</v>
      </c>
      <c r="AP56" s="335">
        <v>47978</v>
      </c>
      <c r="AQ56" s="336">
        <v>-2</v>
      </c>
      <c r="AR56" s="337">
        <v>-28.2</v>
      </c>
    </row>
    <row r="57" spans="1:44" ht="13.2" x14ac:dyDescent="0.2">
      <c r="A57" s="259"/>
      <c r="AK57" s="315" t="s">
        <v>558</v>
      </c>
      <c r="AL57" s="316"/>
      <c r="AM57" s="324">
        <v>1622144</v>
      </c>
      <c r="AN57" s="325">
        <v>93259</v>
      </c>
      <c r="AO57" s="326">
        <v>-25.7</v>
      </c>
      <c r="AP57" s="327">
        <v>96469</v>
      </c>
      <c r="AQ57" s="328">
        <v>4.0999999999999996</v>
      </c>
      <c r="AR57" s="329">
        <v>-29.8</v>
      </c>
    </row>
    <row r="58" spans="1:44" ht="13.2" x14ac:dyDescent="0.2">
      <c r="A58" s="259"/>
      <c r="AK58" s="330"/>
      <c r="AL58" s="331" t="s">
        <v>555</v>
      </c>
      <c r="AM58" s="332">
        <v>613319</v>
      </c>
      <c r="AN58" s="333">
        <v>35260</v>
      </c>
      <c r="AO58" s="334">
        <v>49.7</v>
      </c>
      <c r="AP58" s="335">
        <v>49775</v>
      </c>
      <c r="AQ58" s="336">
        <v>3.7</v>
      </c>
      <c r="AR58" s="337">
        <v>46</v>
      </c>
    </row>
    <row r="59" spans="1:44" ht="13.2" x14ac:dyDescent="0.2">
      <c r="A59" s="259"/>
      <c r="AK59" s="315" t="s">
        <v>559</v>
      </c>
      <c r="AL59" s="316"/>
      <c r="AM59" s="324">
        <v>1502444</v>
      </c>
      <c r="AN59" s="325">
        <v>88431</v>
      </c>
      <c r="AO59" s="326">
        <v>-5.2</v>
      </c>
      <c r="AP59" s="327">
        <v>85743</v>
      </c>
      <c r="AQ59" s="328">
        <v>-11.1</v>
      </c>
      <c r="AR59" s="329">
        <v>5.9</v>
      </c>
    </row>
    <row r="60" spans="1:44" ht="13.2" x14ac:dyDescent="0.2">
      <c r="A60" s="259"/>
      <c r="AK60" s="330"/>
      <c r="AL60" s="331" t="s">
        <v>555</v>
      </c>
      <c r="AM60" s="332">
        <v>684015</v>
      </c>
      <c r="AN60" s="333">
        <v>40260</v>
      </c>
      <c r="AO60" s="334">
        <v>14.2</v>
      </c>
      <c r="AP60" s="335">
        <v>45231</v>
      </c>
      <c r="AQ60" s="336">
        <v>-9.1</v>
      </c>
      <c r="AR60" s="337">
        <v>23.3</v>
      </c>
    </row>
    <row r="61" spans="1:44" ht="13.2" x14ac:dyDescent="0.2">
      <c r="A61" s="259"/>
      <c r="AK61" s="315" t="s">
        <v>560</v>
      </c>
      <c r="AL61" s="338"/>
      <c r="AM61" s="324">
        <v>2004097</v>
      </c>
      <c r="AN61" s="325">
        <v>112294</v>
      </c>
      <c r="AO61" s="326">
        <v>8.9</v>
      </c>
      <c r="AP61" s="327">
        <v>90820</v>
      </c>
      <c r="AQ61" s="339">
        <v>-0.5</v>
      </c>
      <c r="AR61" s="329">
        <v>9.4</v>
      </c>
    </row>
    <row r="62" spans="1:44" ht="13.2" x14ac:dyDescent="0.2">
      <c r="A62" s="259"/>
      <c r="AK62" s="330"/>
      <c r="AL62" s="331" t="s">
        <v>555</v>
      </c>
      <c r="AM62" s="332">
        <v>569412</v>
      </c>
      <c r="AN62" s="333">
        <v>32135</v>
      </c>
      <c r="AO62" s="334">
        <v>6.5</v>
      </c>
      <c r="AP62" s="335">
        <v>47169</v>
      </c>
      <c r="AQ62" s="336">
        <v>0.1</v>
      </c>
      <c r="AR62" s="337">
        <v>6.4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raM19GG263aKTu3ChY+EB7UcwiW1041WWxERbl98gFfT5BjjBPw5OJc6DjlfBYSmIEMvetvhxEv92qjC+1Ze1g==" saltValue="3C/+Rik6nlL6TWeEDn4x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2" zoomScaleNormal="100" zoomScaleSheetLayoutView="55" workbookViewId="0">
      <selection activeCell="AE72" sqref="AE72"/>
    </sheetView>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562</v>
      </c>
    </row>
    <row r="121" spans="125:125" ht="13.5" hidden="1" customHeight="1" x14ac:dyDescent="0.2">
      <c r="DU121" s="253"/>
    </row>
  </sheetData>
  <sheetProtection algorithmName="SHA-512" hashValue="jHESB9gLfjesLc3Mn39C9hmuGDgo7+KFhTnvIctU1HHrKOSy2DebGoR/qFIv0xk5MIAdobdLCUQCL5hSMthQ/w==" saltValue="SU25HQZQ7U+XH9bfYiY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N97" zoomScaleNormal="100" zoomScaleSheetLayoutView="55" workbookViewId="0">
      <selection activeCell="BH103" sqref="BH103"/>
    </sheetView>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563</v>
      </c>
    </row>
  </sheetData>
  <sheetProtection algorithmName="SHA-512" hashValue="60ZAu8PkGvkEjsWKVYEb3LyGwXxoe6NGOkcZnRQl0YpoXKa1Y+ecJSu45aqlQxI4GjvE6zB6KxV5IC++daY3rQ==" saltValue="Be/aShhtERRzPboG37cP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6"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26" t="s">
        <v>3</v>
      </c>
      <c r="D47" s="1126"/>
      <c r="E47" s="1127"/>
      <c r="F47" s="11">
        <v>24.52</v>
      </c>
      <c r="G47" s="12">
        <v>22.56</v>
      </c>
      <c r="H47" s="12">
        <v>22.3</v>
      </c>
      <c r="I47" s="12">
        <v>23.25</v>
      </c>
      <c r="J47" s="13">
        <v>11.92</v>
      </c>
    </row>
    <row r="48" spans="2:10" ht="57.75" customHeight="1" x14ac:dyDescent="0.2">
      <c r="B48" s="14"/>
      <c r="C48" s="1128" t="s">
        <v>4</v>
      </c>
      <c r="D48" s="1128"/>
      <c r="E48" s="1129"/>
      <c r="F48" s="15">
        <v>4.5</v>
      </c>
      <c r="G48" s="16">
        <v>4.58</v>
      </c>
      <c r="H48" s="16">
        <v>3.99</v>
      </c>
      <c r="I48" s="16">
        <v>7.71</v>
      </c>
      <c r="J48" s="17">
        <v>9.25</v>
      </c>
    </row>
    <row r="49" spans="2:10" ht="57.75" customHeight="1" thickBot="1" x14ac:dyDescent="0.25">
      <c r="B49" s="18"/>
      <c r="C49" s="1130" t="s">
        <v>5</v>
      </c>
      <c r="D49" s="1130"/>
      <c r="E49" s="1131"/>
      <c r="F49" s="19" t="s">
        <v>569</v>
      </c>
      <c r="G49" s="20" t="s">
        <v>570</v>
      </c>
      <c r="H49" s="20" t="s">
        <v>571</v>
      </c>
      <c r="I49" s="20">
        <v>5.87</v>
      </c>
      <c r="J49" s="21" t="s">
        <v>572</v>
      </c>
    </row>
    <row r="50" spans="2:10" ht="13.2" x14ac:dyDescent="0.2"/>
  </sheetData>
  <sheetProtection algorithmName="SHA-512" hashValue="6mkI236QQqFwCcHZAv9IcZnK7eNghBnyJaH6YADdWSht8zOCORJtuT0YSHXk1ZWhW7fCIHTasScJGJnGcFfxVg==" saltValue="kVob1K14SOhcCZ5/Pn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長岡 聖大</cp:lastModifiedBy>
  <cp:lastPrinted>2024-03-15T00:42:44Z</cp:lastPrinted>
  <dcterms:created xsi:type="dcterms:W3CDTF">2024-02-05T03:51:27Z</dcterms:created>
  <dcterms:modified xsi:type="dcterms:W3CDTF">2024-03-26T01:24:21Z</dcterms:modified>
  <cp:category/>
</cp:coreProperties>
</file>