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ECD47961-CCFC-44AF-A9DD-9E15B70ABF1B}" xr6:coauthVersionLast="47" xr6:coauthVersionMax="47" xr10:uidLastSave="{00000000-0000-0000-0000-000000000000}"/>
  <workbookProtection workbookAlgorithmName="SHA-512" workbookHashValue="8M5KDt3lCpVetL9DUh8kJyj7Lj3CQ8vn+bJcX4BuBw3v+sZRFO25grROHHtTqbo1ZIsOw8MOkRxsYiwS62Ajpg==" workbookSaltValue="VVnWKhglNVJ+LsFjZ3i/Wg==" workbookSpinCount="100000" lockStructure="1"/>
  <bookViews>
    <workbookView xWindow="72" yWindow="24" windowWidth="22968" windowHeight="12336" xr2:uid="{00000000-000D-0000-FFFF-FFFF00000000}"/>
  </bookViews>
  <sheets>
    <sheet name="法適用_水道事業" sheetId="4" r:id="rId1"/>
    <sheet name="データ" sheetId="5" state="hidden" r:id="rId2"/>
  </sheets>
  <definedNames>
    <definedName name="_xlnm.Print_Area" localSheetId="0">法適用_水道事業!$A$1:$BZ$82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I10" i="4"/>
  <c r="B10" i="4"/>
  <c r="BB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<sst xmlns="http://schemas.openxmlformats.org/spreadsheetml/2006/main" count="228" uniqueCount="112">
  <si>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</si>
  <si>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</si>
  <si>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</si>
  <si>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</si>
  <si>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</si>
  <si>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</si>
  <si>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</si>
  <si>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</si>
  <si>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</si>
  <si>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</si>
  <si>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</si>
  <si>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</si>
  <si>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</si>
  <si>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</si>
  <si>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</si>
  <si>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</si>
  <si>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</si>
  <si>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</si>
  <si>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</si>
  <si>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</si>
  <si>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</si>
  <si>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</si>
  <si>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</si>
  <si>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</si>
  <si>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</si>
  <si>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</si>
  <si>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</si>
  <si>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</si>
  <si>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</si>
  <si>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</si>
  <si>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</si>
  <si>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</si>
  <si>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</si>
  <si>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</si>
  <si>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</si>
  <si>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</si>
  <si>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</si>
  <si>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</si>
  <si>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</si>
  <si>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</si>
  <si>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</si>
  <si>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</si>
  <si>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</si>
  <si>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</si>
  <si>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</si>
  <si>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</si>
  <si>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</si>
  <si>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</si>
  <si>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</si>
  <si>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</si>
  <si>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</si>
  <si>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</si>
  <si>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</si>
  <si>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</si>
  <si>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</si>
  <si>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</si>
  <si>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</si>
  <si>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</si>
  <si>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</si>
  <si>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</si>
  <si>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</si>
  <si>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</si>
  <si>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</si>
  <si>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</si>
  <si>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</si>
  <si>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</si>
  <si>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</si>
  <si>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</si>
  <si>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</si>
  <si>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</si>
  <si>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</si>
  <si>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</si>
  <si>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</si>
  <si>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</si>
  <si>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</si>
  <si>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</si>
  <si>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</si>
  <si>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</si>
  <si>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</si>
  <si>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</si>
  <si>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</si>
  <si>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</si>
  <si>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</si>
  <si>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</si>
  <si>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</si>
  <si>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</si>
  <si>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</si>
  <si>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</si>
  <si>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</si>
  <si>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</si>
  <si>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</si>
  <si>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</si>
  <si>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</si>
  <si>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</si>
  <si>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</si>
  <si>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</si>
  <si>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</si>
  <si>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</si>
  <si>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</si>
  <si>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</si>
  <si>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</si>
  <si>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</si>
  <si>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</si>
  <si>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</si>
  <si>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</si>
  <si>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</si>
  <si>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</si>
  <si>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</si>
  <si>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</si>
  <si>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①「有形固定資産減価償却率」は、老朽化した施設の更新や耐震化事業等の計画的な進捗により、類似団体や全国平均よりも低くなっています。
　②「管路経年化率」は、過去に集中的に整備してきた管路が次々に耐用年数を迎えているため、計画的な更新を行っておりますが、類似団体や全国平均よりも高い状況です。
　③「管路更新率」は、当該年度の投資計画や更新工事等の状況で変動しますが、類似団体や全国平均と比べ半分近く低い更新率となっています。
　今後とも、緊急度や重要度を考慮し、効率的かつ効果的な経年管の更新に取組む必要があります。</t>
    <rPh sb="35" eb="38">
      <t>ケイカクテキ</t>
    </rPh>
    <rPh sb="39" eb="41">
      <t>シンチョク</t>
    </rPh>
    <rPh sb="139" eb="140">
      <t>タカ</t>
    </rPh>
    <rPh sb="196" eb="198">
      <t>ハンブン</t>
    </rPh>
    <rPh sb="198" eb="199">
      <t>チカ</t>
    </rPh>
    <rPh sb="200" eb="201">
      <t>ヒク</t>
    </rPh>
    <phoneticPr fontId="1"/>
  </si>
  <si>
    <t>●経営の健全性について
　①「経常収支比率」、⑤「料金回収率」は100%以上を維持し、累積欠損金もなく、③「流動比率」も200%以上で支払能力も十分な水準にあります。
　④「企業債残高対給水収益比率」は、企業債残高の減少に努めているところですが、未だ類似団体平均より非常に高い水準です。
　また、①「経常収支比率」は、100%以上を維持しているものの、年々下降し、新型コロナウイルス感染症に係る水道料金の減額措置を行った令和2年度と同程度まで減少しています。
　以上の事から、今後も人口減少等に伴う給水収益の減少が見込まれ、将来にわたって事業を継続するには料金の見直しが必要な状況です。
●効率性について
　⑥「給水原価」は、有収水量の減少及び費用の増加により前年度より上昇しましたが、類似団体平均や全国平均よりも低く、⑦「施設利用率」は、類似団体平均や全国平均より高いことから、費用と施設の効率性は良好な水準にあるといえます。
　⑧「有収率」は、前年度より更に減少し、類似団体や全国平均と比較すると低い数値であるため、効率的な漏水箇所特定の方法の導入や老朽管路の更新など漏水の減少に努める必要があります。</t>
    <rPh sb="47" eb="48">
      <t>キン</t>
    </rPh>
    <rPh sb="133" eb="135">
      <t>ヒジョウ</t>
    </rPh>
    <rPh sb="136" eb="137">
      <t>タカ</t>
    </rPh>
    <rPh sb="138" eb="140">
      <t>スイジュン</t>
    </rPh>
    <rPh sb="176" eb="178">
      <t>ネンネン</t>
    </rPh>
    <rPh sb="178" eb="180">
      <t>カコウ</t>
    </rPh>
    <rPh sb="313" eb="314">
      <t>ユウ</t>
    </rPh>
    <rPh sb="314" eb="315">
      <t>シュウ</t>
    </rPh>
    <rPh sb="318" eb="320">
      <t>ゲンショウ</t>
    </rPh>
    <rPh sb="320" eb="321">
      <t>オヨ</t>
    </rPh>
    <rPh sb="322" eb="324">
      <t>ヒヨウ</t>
    </rPh>
    <rPh sb="325" eb="327">
      <t>ゾウカ</t>
    </rPh>
    <rPh sb="335" eb="337">
      <t>ジョウショウ</t>
    </rPh>
    <rPh sb="400" eb="402">
      <t>リョウコウ</t>
    </rPh>
    <rPh sb="403" eb="405">
      <t>スイジュン</t>
    </rPh>
    <rPh sb="424" eb="427">
      <t>ゼンネンド</t>
    </rPh>
    <rPh sb="429" eb="430">
      <t>サラ</t>
    </rPh>
    <rPh sb="431" eb="433">
      <t>ゲンショウ</t>
    </rPh>
    <rPh sb="464" eb="466">
      <t>ロウスイ</t>
    </rPh>
    <rPh sb="466" eb="468">
      <t>カショ</t>
    </rPh>
    <rPh sb="468" eb="470">
      <t>トクテイ</t>
    </rPh>
    <rPh sb="471" eb="473">
      <t>ホウホウ</t>
    </rPh>
    <rPh sb="474" eb="476">
      <t>ドウニュウ</t>
    </rPh>
    <phoneticPr fontId="1"/>
  </si>
  <si>
    <r>
      <t>　人口減少等に伴う給水収益の減少が進むなかで、企業債への依存度を抑制し経営の健全化に努め</t>
    </r>
    <r>
      <rPr>
        <sz val="11"/>
        <color rgb="FFFF0000"/>
        <rFont val="ＭＳ ゴシック"/>
        <family val="3"/>
        <charset val="128"/>
      </rPr>
      <t>ています。一方で、</t>
    </r>
    <r>
      <rPr>
        <sz val="11"/>
        <color theme="1"/>
        <rFont val="ＭＳ ゴシック"/>
        <family val="3"/>
      </rPr>
      <t>老朽化した施設･管路の更新や大規模災害に備えた耐震化対策等の対応により、経営環境は厳しさを増しています。
　将来にわたって安定して安全で良質な水を供給するため、引き続き、「みやざき水ビジョン2020」に掲げた実施方策及び取組内容の実行や、「経営戦略」に基づきアセットマネジメント等を活用した効率的・効果的な更新・投資を行うとともに、料金の見直しについて早急に検討する必要があります。</t>
    </r>
    <rPh sb="32" eb="34">
      <t>ヨクセイ</t>
    </rPh>
    <rPh sb="42" eb="43">
      <t>ツト</t>
    </rPh>
    <rPh sb="49" eb="51">
      <t>イッポウ</t>
    </rPh>
    <rPh sb="118" eb="120">
      <t>アンゼン</t>
    </rPh>
    <rPh sb="121" eb="123">
      <t>リョウシツ</t>
    </rPh>
    <rPh sb="124" eb="125">
      <t>ミズ</t>
    </rPh>
    <rPh sb="126" eb="128">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</si>
</sst>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0.75</c:v>
                </c:pt>
                <c:pt idx="2">
                  <c:v>0.64</c:v>
                </c:pt>
                <c:pt idx="3">
                  <c:v>0.64</c:v>
                </c:pt>
                <c:pt idx="4">
                  <c:v>0.43</c:v>
                </c:pt>
              </c:numCache>
            </c:numRef>
          </c:val>
          <c:extLst>
            <c:ext xmlns:c16="http://schemas.microsoft.com/office/drawing/2014/chart" uri="{C3380CC4-5D6E-409C-BE32-E72D297353CC}">
              <c16:uniqueId val="{00000000-8376-4830-805D-06615E11FE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8376-4830-805D-06615E11FE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119.54</c:v>
                </c:pt>
                <c:pt idx="1">
                  <c:v>116.22</c:v>
                </c:pt>
                <c:pt idx="2">
                  <c:v>106.44</c:v>
                </c:pt>
                <c:pt idx="3">
                  <c:v>112.71</c:v>
                </c:pt>
                <c:pt idx="4">
                  <c:v>106.03</c:v>
                </c:pt>
              </c:numCache>
            </c:numRef>
          </c:val>
          <c:extLst>
            <c:ext xmlns:c16="http://schemas.microsoft.com/office/drawing/2014/chart" uri="{C3380CC4-5D6E-409C-BE32-E72D297353CC}">
              <c16:uniqueId val="{00000000-22F5-4E26-A4B4-EB65ED005F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22F5-4E26-A4B4-EB65ED005F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46.15</c:v>
                </c:pt>
                <c:pt idx="1">
                  <c:v>47.24</c:v>
                </c:pt>
                <c:pt idx="2">
                  <c:v>48.71</c:v>
                </c:pt>
                <c:pt idx="3">
                  <c:v>46.66</c:v>
                </c:pt>
                <c:pt idx="4">
                  <c:v>47.66</c:v>
                </c:pt>
              </c:numCache>
            </c:numRef>
          </c:val>
          <c:extLst>
            <c:ext xmlns:c16="http://schemas.microsoft.com/office/drawing/2014/chart" uri="{C3380CC4-5D6E-409C-BE32-E72D297353CC}">
              <c16:uniqueId val="{00000000-DAD1-4F5A-97B4-E8744520E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AD1-4F5A-97B4-E8744520E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18.940000000000001</c:v>
                </c:pt>
                <c:pt idx="1">
                  <c:v>21.09</c:v>
                </c:pt>
                <c:pt idx="2">
                  <c:v>22.44</c:v>
                </c:pt>
                <c:pt idx="3">
                  <c:v>29.01</c:v>
                </c:pt>
                <c:pt idx="4">
                  <c:v>30.86</c:v>
                </c:pt>
              </c:numCache>
            </c:numRef>
          </c:val>
          <c:extLst>
            <c:ext xmlns:c16="http://schemas.microsoft.com/office/drawing/2014/chart" uri="{C3380CC4-5D6E-409C-BE32-E72D297353CC}">
              <c16:uniqueId val="{00000000-EE0C-485B-BE78-D642694C0F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EE0C-485B-BE78-D642694C0F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BD-4570-83F6-4FEB12EB53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BD-4570-83F6-4FEB12EB53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272.58999999999997</c:v>
                </c:pt>
                <c:pt idx="1">
                  <c:v>262.51</c:v>
                </c:pt>
                <c:pt idx="2">
                  <c:v>231.42</c:v>
                </c:pt>
                <c:pt idx="3">
                  <c:v>209.03</c:v>
                </c:pt>
                <c:pt idx="4">
                  <c:v>212.77</c:v>
                </c:pt>
              </c:numCache>
            </c:numRef>
          </c:val>
          <c:extLst>
            <c:ext xmlns:c16="http://schemas.microsoft.com/office/drawing/2014/chart" uri="{C3380CC4-5D6E-409C-BE32-E72D297353CC}">
              <c16:uniqueId val="{00000000-B6DF-4CE8-83CE-9EF639F0C5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B6DF-4CE8-83CE-9EF639F0C5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529.27</c:v>
                </c:pt>
                <c:pt idx="1">
                  <c:v>521.09</c:v>
                </c:pt>
                <c:pt idx="2">
                  <c:v>562.25</c:v>
                </c:pt>
                <c:pt idx="3">
                  <c:v>517.02</c:v>
                </c:pt>
                <c:pt idx="4">
                  <c:v>510.34</c:v>
                </c:pt>
              </c:numCache>
            </c:numRef>
          </c:val>
          <c:extLst>
            <c:ext xmlns:c16="http://schemas.microsoft.com/office/drawing/2014/chart" uri="{C3380CC4-5D6E-409C-BE32-E72D297353CC}">
              <c16:uniqueId val="{00000000-FDD1-4BCD-9A1A-063560643F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FDD1-4BCD-9A1A-063560643F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111.92</c:v>
                </c:pt>
                <c:pt idx="1">
                  <c:v>109.31</c:v>
                </c:pt>
                <c:pt idx="2">
                  <c:v>98.88</c:v>
                </c:pt>
                <c:pt idx="3">
                  <c:v>105.51</c:v>
                </c:pt>
                <c:pt idx="4">
                  <c:v>102.72</c:v>
                </c:pt>
              </c:numCache>
            </c:numRef>
          </c:val>
          <c:extLst>
            <c:ext xmlns:c16="http://schemas.microsoft.com/office/drawing/2014/chart" uri="{C3380CC4-5D6E-409C-BE32-E72D297353CC}">
              <c16:uniqueId val="{00000000-42F6-4EC2-8A0A-430B5DF408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42F6-4EC2-8A0A-430B5DF408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145.91</c:v>
                </c:pt>
                <c:pt idx="1">
                  <c:v>149.29</c:v>
                </c:pt>
                <c:pt idx="2">
                  <c:v>150.19999999999999</c:v>
                </c:pt>
                <c:pt idx="3">
                  <c:v>153.65</c:v>
                </c:pt>
                <c:pt idx="4">
                  <c:v>158.55000000000001</c:v>
                </c:pt>
              </c:numCache>
            </c:numRef>
          </c:val>
          <c:extLst>
            <c:ext xmlns:c16="http://schemas.microsoft.com/office/drawing/2014/chart" uri="{C3380CC4-5D6E-409C-BE32-E72D297353CC}">
              <c16:uniqueId val="{00000000-BAA5-4FFC-BA0C-CDBC8B4B8B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BAA5-4FFC-BA0C-CDBC8B4B8B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67.88</c:v>
                </c:pt>
                <c:pt idx="1">
                  <c:v>66.819999999999993</c:v>
                </c:pt>
                <c:pt idx="2">
                  <c:v>67.239999999999995</c:v>
                </c:pt>
                <c:pt idx="3">
                  <c:v>67.3</c:v>
                </c:pt>
                <c:pt idx="4">
                  <c:v>67.47</c:v>
                </c:pt>
              </c:numCache>
            </c:numRef>
          </c:val>
          <c:extLst>
            <c:ext xmlns:c16="http://schemas.microsoft.com/office/drawing/2014/chart" uri="{C3380CC4-5D6E-409C-BE32-E72D297353CC}">
              <c16:uniqueId val="{00000000-D4E9-4DB5-8866-6C62B869CA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D4E9-4DB5-8866-6C62B869CA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89.36</c:v>
                </c:pt>
                <c:pt idx="1">
                  <c:v>89.96</c:v>
                </c:pt>
                <c:pt idx="2">
                  <c:v>90.09</c:v>
                </c:pt>
                <c:pt idx="3">
                  <c:v>89.22</c:v>
                </c:pt>
                <c:pt idx="4">
                  <c:v>88.27</c:v>
                </c:pt>
              </c:numCache>
            </c:numRef>
          </c:val>
          <c:extLst>
            <c:ext xmlns:c16="http://schemas.microsoft.com/office/drawing/2014/chart" uri="{C3380CC4-5D6E-409C-BE32-E72D297353CC}">
              <c16:uniqueId val="{00000000-2146-4F04-9128-C0E8A5E8E3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2146-4F04-9128-C0E8A5E8E3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43700"/>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Q56" zoomScale="85" zoomScaleSheetLayoutView="85" workbookViewId="0">
      <selection activeCell="BM88" sqref="BM88:BN88"/>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宮崎市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14</v>
      </c>
      <c r="AM7" s="36"/>
      <c r="AN7" s="36"/>
      <c r="AO7" s="36"/>
      <c r="AP7" s="36"/>
      <c r="AQ7" s="36"/>
      <c r="AR7" s="36"/>
      <c r="AS7" s="36"/>
      <c r="AT7" s="33" t="s">
        <v>3</v>
      </c>
      <c r="AU7" s="34"/>
      <c r="AV7" s="34"/>
      <c r="AW7" s="34"/>
      <c r="AX7" s="34"/>
      <c r="AY7" s="34"/>
      <c r="AZ7" s="34"/>
      <c r="BA7" s="34"/>
      <c r="BB7" s="36" t="s">
        <v>16</v>
      </c>
      <c r="BC7" s="36"/>
      <c r="BD7" s="36"/>
      <c r="BE7" s="36"/>
      <c r="BF7" s="36"/>
      <c r="BG7" s="36"/>
      <c r="BH7" s="36"/>
      <c r="BI7" s="36"/>
      <c r="BJ7" s="3"/>
      <c r="BK7" s="3"/>
      <c r="BL7" s="37" t="s">
        <v>17</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399576</v>
      </c>
      <c r="AM8" s="44"/>
      <c r="AN8" s="44"/>
      <c r="AO8" s="44"/>
      <c r="AP8" s="44"/>
      <c r="AQ8" s="44"/>
      <c r="AR8" s="44"/>
      <c r="AS8" s="44"/>
      <c r="AT8" s="45">
        <f>データ!$S$6</f>
        <v>643.57000000000005</v>
      </c>
      <c r="AU8" s="46"/>
      <c r="AV8" s="46"/>
      <c r="AW8" s="46"/>
      <c r="AX8" s="46"/>
      <c r="AY8" s="46"/>
      <c r="AZ8" s="46"/>
      <c r="BA8" s="46"/>
      <c r="BB8" s="47">
        <f>データ!$T$6</f>
        <v>620.87</v>
      </c>
      <c r="BC8" s="47"/>
      <c r="BD8" s="47"/>
      <c r="BE8" s="47"/>
      <c r="BF8" s="47"/>
      <c r="BG8" s="47"/>
      <c r="BH8" s="47"/>
      <c r="BI8" s="47"/>
      <c r="BJ8" s="3"/>
      <c r="BK8" s="3"/>
      <c r="BL8" s="48" t="s">
        <v>4</v>
      </c>
      <c r="BM8" s="49"/>
      <c r="BN8" s="50" t="s">
        <v>19</v>
      </c>
      <c r="BO8" s="50"/>
      <c r="BP8" s="50"/>
      <c r="BQ8" s="50"/>
      <c r="BR8" s="50"/>
      <c r="BS8" s="50"/>
      <c r="BT8" s="50"/>
      <c r="BU8" s="50"/>
      <c r="BV8" s="50"/>
      <c r="BW8" s="50"/>
      <c r="BX8" s="50"/>
      <c r="BY8" s="51"/>
    </row>
    <row r="9" spans="1:78" ht="18.75" customHeight="1" x14ac:dyDescent="0.2">
      <c r="A9" s="2"/>
      <c r="B9" s="33" t="s">
        <v>21</v>
      </c>
      <c r="C9" s="34"/>
      <c r="D9" s="34"/>
      <c r="E9" s="34"/>
      <c r="F9" s="34"/>
      <c r="G9" s="34"/>
      <c r="H9" s="34"/>
      <c r="I9" s="33" t="s">
        <v>22</v>
      </c>
      <c r="J9" s="34"/>
      <c r="K9" s="34"/>
      <c r="L9" s="34"/>
      <c r="M9" s="34"/>
      <c r="N9" s="34"/>
      <c r="O9" s="35"/>
      <c r="P9" s="36" t="s">
        <v>24</v>
      </c>
      <c r="Q9" s="36"/>
      <c r="R9" s="36"/>
      <c r="S9" s="36"/>
      <c r="T9" s="36"/>
      <c r="U9" s="36"/>
      <c r="V9" s="36"/>
      <c r="W9" s="36" t="s">
        <v>20</v>
      </c>
      <c r="X9" s="36"/>
      <c r="Y9" s="36"/>
      <c r="Z9" s="36"/>
      <c r="AA9" s="36"/>
      <c r="AB9" s="36"/>
      <c r="AC9" s="36"/>
      <c r="AD9" s="2"/>
      <c r="AE9" s="2"/>
      <c r="AF9" s="2"/>
      <c r="AG9" s="2"/>
      <c r="AH9" s="2"/>
      <c r="AI9" s="2"/>
      <c r="AJ9" s="2"/>
      <c r="AK9" s="2"/>
      <c r="AL9" s="36" t="s">
        <v>25</v>
      </c>
      <c r="AM9" s="36"/>
      <c r="AN9" s="36"/>
      <c r="AO9" s="36"/>
      <c r="AP9" s="36"/>
      <c r="AQ9" s="36"/>
      <c r="AR9" s="36"/>
      <c r="AS9" s="36"/>
      <c r="AT9" s="33" t="s">
        <v>29</v>
      </c>
      <c r="AU9" s="34"/>
      <c r="AV9" s="34"/>
      <c r="AW9" s="34"/>
      <c r="AX9" s="34"/>
      <c r="AY9" s="34"/>
      <c r="AZ9" s="34"/>
      <c r="BA9" s="34"/>
      <c r="BB9" s="36" t="s">
        <v>13</v>
      </c>
      <c r="BC9" s="36"/>
      <c r="BD9" s="36"/>
      <c r="BE9" s="36"/>
      <c r="BF9" s="36"/>
      <c r="BG9" s="36"/>
      <c r="BH9" s="36"/>
      <c r="BI9" s="36"/>
      <c r="BJ9" s="3"/>
      <c r="BK9" s="3"/>
      <c r="BL9" s="52" t="s">
        <v>30</v>
      </c>
      <c r="BM9" s="53"/>
      <c r="BN9" s="54" t="s">
        <v>32</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51.86</v>
      </c>
      <c r="J10" s="46"/>
      <c r="K10" s="46"/>
      <c r="L10" s="46"/>
      <c r="M10" s="46"/>
      <c r="N10" s="46"/>
      <c r="O10" s="56"/>
      <c r="P10" s="47">
        <f>データ!$P$6</f>
        <v>99.53</v>
      </c>
      <c r="Q10" s="47"/>
      <c r="R10" s="47"/>
      <c r="S10" s="47"/>
      <c r="T10" s="47"/>
      <c r="U10" s="47"/>
      <c r="V10" s="47"/>
      <c r="W10" s="44">
        <f>データ!$Q$6</f>
        <v>2959</v>
      </c>
      <c r="X10" s="44"/>
      <c r="Y10" s="44"/>
      <c r="Z10" s="44"/>
      <c r="AA10" s="44"/>
      <c r="AB10" s="44"/>
      <c r="AC10" s="44"/>
      <c r="AD10" s="2"/>
      <c r="AE10" s="2"/>
      <c r="AF10" s="2"/>
      <c r="AG10" s="2"/>
      <c r="AH10" s="2"/>
      <c r="AI10" s="2"/>
      <c r="AJ10" s="2"/>
      <c r="AK10" s="2"/>
      <c r="AL10" s="44">
        <f>データ!$U$6</f>
        <v>396015</v>
      </c>
      <c r="AM10" s="44"/>
      <c r="AN10" s="44"/>
      <c r="AO10" s="44"/>
      <c r="AP10" s="44"/>
      <c r="AQ10" s="44"/>
      <c r="AR10" s="44"/>
      <c r="AS10" s="44"/>
      <c r="AT10" s="45">
        <f>データ!$V$6</f>
        <v>324.27</v>
      </c>
      <c r="AU10" s="46"/>
      <c r="AV10" s="46"/>
      <c r="AW10" s="46"/>
      <c r="AX10" s="46"/>
      <c r="AY10" s="46"/>
      <c r="AZ10" s="46"/>
      <c r="BA10" s="46"/>
      <c r="BB10" s="47">
        <f>データ!$W$6</f>
        <v>1221.25</v>
      </c>
      <c r="BC10" s="47"/>
      <c r="BD10" s="47"/>
      <c r="BE10" s="47"/>
      <c r="BF10" s="47"/>
      <c r="BG10" s="47"/>
      <c r="BH10" s="47"/>
      <c r="BI10" s="47"/>
      <c r="BJ10" s="2"/>
      <c r="BK10" s="2"/>
      <c r="BL10" s="57" t="s">
        <v>34</v>
      </c>
      <c r="BM10" s="58"/>
      <c r="BN10" s="59" t="s">
        <v>15</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35</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38</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41</v>
      </c>
      <c r="C84" s="6"/>
      <c r="D84" s="6"/>
      <c r="E84" s="6" t="s">
        <v>43</v>
      </c>
      <c r="F84" s="6" t="s">
        <v>45</v>
      </c>
      <c r="G84" s="6" t="s">
        <v>46</v>
      </c>
      <c r="H84" s="6" t="s">
        <v>39</v>
      </c>
      <c r="I84" s="6" t="s">
        <v>0</v>
      </c>
      <c r="J84" s="6" t="s">
        <v>27</v>
      </c>
      <c r="K84" s="6" t="s">
        <v>47</v>
      </c>
      <c r="L84" s="6" t="s">
        <v>49</v>
      </c>
      <c r="M84" s="6" t="s">
        <v>31</v>
      </c>
      <c r="N84" s="6" t="s">
        <v>51</v>
      </c>
      <c r="O84" s="6" t="s">
        <v>53</v>
      </c>
    </row>
    <row r="85" spans="1:78" hidden="1" x14ac:dyDescent="0.2">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Eb1I9lFUD3WAIENq9FyCFGfuSuo4defs/MQjbd8xZ2ddLYf4R3cVgmIxc9gz0W1/Op2tyuEEIVmHtQZtiGvuA==" saltValue="VMzOLnn6v7cUsSqqgUi+D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48</v>
      </c>
      <c r="C3" s="17" t="s">
        <v>56</v>
      </c>
      <c r="D3" s="17" t="s">
        <v>57</v>
      </c>
      <c r="E3" s="17" t="s">
        <v>8</v>
      </c>
      <c r="F3" s="17" t="s">
        <v>7</v>
      </c>
      <c r="G3" s="17" t="s">
        <v>23</v>
      </c>
      <c r="H3" s="84" t="s">
        <v>28</v>
      </c>
      <c r="I3" s="85"/>
      <c r="J3" s="85"/>
      <c r="K3" s="85"/>
      <c r="L3" s="85"/>
      <c r="M3" s="85"/>
      <c r="N3" s="85"/>
      <c r="O3" s="85"/>
      <c r="P3" s="85"/>
      <c r="Q3" s="85"/>
      <c r="R3" s="85"/>
      <c r="S3" s="85"/>
      <c r="T3" s="85"/>
      <c r="U3" s="85"/>
      <c r="V3" s="85"/>
      <c r="W3" s="86"/>
      <c r="X3" s="82"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58</v>
      </c>
      <c r="B4" s="18"/>
      <c r="C4" s="18"/>
      <c r="D4" s="18"/>
      <c r="E4" s="18"/>
      <c r="F4" s="18"/>
      <c r="G4" s="18"/>
      <c r="H4" s="87"/>
      <c r="I4" s="88"/>
      <c r="J4" s="88"/>
      <c r="K4" s="88"/>
      <c r="L4" s="88"/>
      <c r="M4" s="88"/>
      <c r="N4" s="88"/>
      <c r="O4" s="88"/>
      <c r="P4" s="88"/>
      <c r="Q4" s="88"/>
      <c r="R4" s="88"/>
      <c r="S4" s="88"/>
      <c r="T4" s="88"/>
      <c r="U4" s="88"/>
      <c r="V4" s="88"/>
      <c r="W4" s="89"/>
      <c r="X4" s="83" t="s">
        <v>50</v>
      </c>
      <c r="Y4" s="83"/>
      <c r="Z4" s="83"/>
      <c r="AA4" s="83"/>
      <c r="AB4" s="83"/>
      <c r="AC4" s="83"/>
      <c r="AD4" s="83"/>
      <c r="AE4" s="83"/>
      <c r="AF4" s="83"/>
      <c r="AG4" s="83"/>
      <c r="AH4" s="83"/>
      <c r="AI4" s="83" t="s">
        <v>42</v>
      </c>
      <c r="AJ4" s="83"/>
      <c r="AK4" s="83"/>
      <c r="AL4" s="83"/>
      <c r="AM4" s="83"/>
      <c r="AN4" s="83"/>
      <c r="AO4" s="83"/>
      <c r="AP4" s="83"/>
      <c r="AQ4" s="83"/>
      <c r="AR4" s="83"/>
      <c r="AS4" s="83"/>
      <c r="AT4" s="83" t="s">
        <v>36</v>
      </c>
      <c r="AU4" s="83"/>
      <c r="AV4" s="83"/>
      <c r="AW4" s="83"/>
      <c r="AX4" s="83"/>
      <c r="AY4" s="83"/>
      <c r="AZ4" s="83"/>
      <c r="BA4" s="83"/>
      <c r="BB4" s="83"/>
      <c r="BC4" s="83"/>
      <c r="BD4" s="83"/>
      <c r="BE4" s="83" t="s">
        <v>60</v>
      </c>
      <c r="BF4" s="83"/>
      <c r="BG4" s="83"/>
      <c r="BH4" s="83"/>
      <c r="BI4" s="83"/>
      <c r="BJ4" s="83"/>
      <c r="BK4" s="83"/>
      <c r="BL4" s="83"/>
      <c r="BM4" s="83"/>
      <c r="BN4" s="83"/>
      <c r="BO4" s="83"/>
      <c r="BP4" s="83" t="s">
        <v>33</v>
      </c>
      <c r="BQ4" s="83"/>
      <c r="BR4" s="83"/>
      <c r="BS4" s="83"/>
      <c r="BT4" s="83"/>
      <c r="BU4" s="83"/>
      <c r="BV4" s="83"/>
      <c r="BW4" s="83"/>
      <c r="BX4" s="83"/>
      <c r="BY4" s="83"/>
      <c r="BZ4" s="83"/>
      <c r="CA4" s="83" t="s">
        <v>61</v>
      </c>
      <c r="CB4" s="83"/>
      <c r="CC4" s="83"/>
      <c r="CD4" s="83"/>
      <c r="CE4" s="83"/>
      <c r="CF4" s="83"/>
      <c r="CG4" s="83"/>
      <c r="CH4" s="83"/>
      <c r="CI4" s="83"/>
      <c r="CJ4" s="83"/>
      <c r="CK4" s="83"/>
      <c r="CL4" s="83" t="s">
        <v>63</v>
      </c>
      <c r="CM4" s="83"/>
      <c r="CN4" s="83"/>
      <c r="CO4" s="83"/>
      <c r="CP4" s="83"/>
      <c r="CQ4" s="83"/>
      <c r="CR4" s="83"/>
      <c r="CS4" s="83"/>
      <c r="CT4" s="83"/>
      <c r="CU4" s="83"/>
      <c r="CV4" s="83"/>
      <c r="CW4" s="83" t="s">
        <v>64</v>
      </c>
      <c r="CX4" s="83"/>
      <c r="CY4" s="83"/>
      <c r="CZ4" s="83"/>
      <c r="DA4" s="83"/>
      <c r="DB4" s="83"/>
      <c r="DC4" s="83"/>
      <c r="DD4" s="83"/>
      <c r="DE4" s="83"/>
      <c r="DF4" s="83"/>
      <c r="DG4" s="83"/>
      <c r="DH4" s="83" t="s">
        <v>65</v>
      </c>
      <c r="DI4" s="83"/>
      <c r="DJ4" s="83"/>
      <c r="DK4" s="83"/>
      <c r="DL4" s="83"/>
      <c r="DM4" s="83"/>
      <c r="DN4" s="83"/>
      <c r="DO4" s="83"/>
      <c r="DP4" s="83"/>
      <c r="DQ4" s="83"/>
      <c r="DR4" s="83"/>
      <c r="DS4" s="83" t="s">
        <v>59</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2">
      <c r="A5" s="15" t="s">
        <v>26</v>
      </c>
      <c r="B5" s="19"/>
      <c r="C5" s="19"/>
      <c r="D5" s="19"/>
      <c r="E5" s="19"/>
      <c r="F5" s="19"/>
      <c r="G5" s="19"/>
      <c r="H5" s="25" t="s">
        <v>55</v>
      </c>
      <c r="I5" s="25" t="s">
        <v>67</v>
      </c>
      <c r="J5" s="25" t="s">
        <v>68</v>
      </c>
      <c r="K5" s="25" t="s">
        <v>69</v>
      </c>
      <c r="L5" s="25" t="s">
        <v>70</v>
      </c>
      <c r="M5" s="25" t="s">
        <v>9</v>
      </c>
      <c r="N5" s="25" t="s">
        <v>71</v>
      </c>
      <c r="O5" s="25" t="s">
        <v>72</v>
      </c>
      <c r="P5" s="25" t="s">
        <v>73</v>
      </c>
      <c r="Q5" s="25" t="s">
        <v>74</v>
      </c>
      <c r="R5" s="25" t="s">
        <v>75</v>
      </c>
      <c r="S5" s="25" t="s">
        <v>76</v>
      </c>
      <c r="T5" s="25" t="s">
        <v>62</v>
      </c>
      <c r="U5" s="25" t="s">
        <v>77</v>
      </c>
      <c r="V5" s="25" t="s">
        <v>78</v>
      </c>
      <c r="W5" s="25" t="s">
        <v>79</v>
      </c>
      <c r="X5" s="25" t="s">
        <v>80</v>
      </c>
      <c r="Y5" s="25" t="s">
        <v>81</v>
      </c>
      <c r="Z5" s="25" t="s">
        <v>82</v>
      </c>
      <c r="AA5" s="25" t="s">
        <v>83</v>
      </c>
      <c r="AB5" s="25" t="s">
        <v>84</v>
      </c>
      <c r="AC5" s="25" t="s">
        <v>86</v>
      </c>
      <c r="AD5" s="25" t="s">
        <v>87</v>
      </c>
      <c r="AE5" s="25" t="s">
        <v>88</v>
      </c>
      <c r="AF5" s="25" t="s">
        <v>89</v>
      </c>
      <c r="AG5" s="25" t="s">
        <v>90</v>
      </c>
      <c r="AH5" s="25" t="s">
        <v>41</v>
      </c>
      <c r="AI5" s="25" t="s">
        <v>80</v>
      </c>
      <c r="AJ5" s="25" t="s">
        <v>81</v>
      </c>
      <c r="AK5" s="25" t="s">
        <v>82</v>
      </c>
      <c r="AL5" s="25" t="s">
        <v>83</v>
      </c>
      <c r="AM5" s="25" t="s">
        <v>84</v>
      </c>
      <c r="AN5" s="25" t="s">
        <v>86</v>
      </c>
      <c r="AO5" s="25" t="s">
        <v>87</v>
      </c>
      <c r="AP5" s="25" t="s">
        <v>88</v>
      </c>
      <c r="AQ5" s="25" t="s">
        <v>89</v>
      </c>
      <c r="AR5" s="25" t="s">
        <v>90</v>
      </c>
      <c r="AS5" s="25" t="s">
        <v>85</v>
      </c>
      <c r="AT5" s="25" t="s">
        <v>80</v>
      </c>
      <c r="AU5" s="25" t="s">
        <v>81</v>
      </c>
      <c r="AV5" s="25" t="s">
        <v>82</v>
      </c>
      <c r="AW5" s="25" t="s">
        <v>83</v>
      </c>
      <c r="AX5" s="25" t="s">
        <v>84</v>
      </c>
      <c r="AY5" s="25" t="s">
        <v>86</v>
      </c>
      <c r="AZ5" s="25" t="s">
        <v>87</v>
      </c>
      <c r="BA5" s="25" t="s">
        <v>88</v>
      </c>
      <c r="BB5" s="25" t="s">
        <v>89</v>
      </c>
      <c r="BC5" s="25" t="s">
        <v>90</v>
      </c>
      <c r="BD5" s="25" t="s">
        <v>85</v>
      </c>
      <c r="BE5" s="25" t="s">
        <v>80</v>
      </c>
      <c r="BF5" s="25" t="s">
        <v>81</v>
      </c>
      <c r="BG5" s="25" t="s">
        <v>82</v>
      </c>
      <c r="BH5" s="25" t="s">
        <v>83</v>
      </c>
      <c r="BI5" s="25" t="s">
        <v>84</v>
      </c>
      <c r="BJ5" s="25" t="s">
        <v>86</v>
      </c>
      <c r="BK5" s="25" t="s">
        <v>87</v>
      </c>
      <c r="BL5" s="25" t="s">
        <v>88</v>
      </c>
      <c r="BM5" s="25" t="s">
        <v>89</v>
      </c>
      <c r="BN5" s="25" t="s">
        <v>90</v>
      </c>
      <c r="BO5" s="25" t="s">
        <v>85</v>
      </c>
      <c r="BP5" s="25" t="s">
        <v>80</v>
      </c>
      <c r="BQ5" s="25" t="s">
        <v>81</v>
      </c>
      <c r="BR5" s="25" t="s">
        <v>82</v>
      </c>
      <c r="BS5" s="25" t="s">
        <v>83</v>
      </c>
      <c r="BT5" s="25" t="s">
        <v>84</v>
      </c>
      <c r="BU5" s="25" t="s">
        <v>86</v>
      </c>
      <c r="BV5" s="25" t="s">
        <v>87</v>
      </c>
      <c r="BW5" s="25" t="s">
        <v>88</v>
      </c>
      <c r="BX5" s="25" t="s">
        <v>89</v>
      </c>
      <c r="BY5" s="25" t="s">
        <v>90</v>
      </c>
      <c r="BZ5" s="25" t="s">
        <v>85</v>
      </c>
      <c r="CA5" s="25" t="s">
        <v>80</v>
      </c>
      <c r="CB5" s="25" t="s">
        <v>81</v>
      </c>
      <c r="CC5" s="25" t="s">
        <v>82</v>
      </c>
      <c r="CD5" s="25" t="s">
        <v>83</v>
      </c>
      <c r="CE5" s="25" t="s">
        <v>84</v>
      </c>
      <c r="CF5" s="25" t="s">
        <v>86</v>
      </c>
      <c r="CG5" s="25" t="s">
        <v>87</v>
      </c>
      <c r="CH5" s="25" t="s">
        <v>88</v>
      </c>
      <c r="CI5" s="25" t="s">
        <v>89</v>
      </c>
      <c r="CJ5" s="25" t="s">
        <v>90</v>
      </c>
      <c r="CK5" s="25" t="s">
        <v>85</v>
      </c>
      <c r="CL5" s="25" t="s">
        <v>80</v>
      </c>
      <c r="CM5" s="25" t="s">
        <v>81</v>
      </c>
      <c r="CN5" s="25" t="s">
        <v>82</v>
      </c>
      <c r="CO5" s="25" t="s">
        <v>83</v>
      </c>
      <c r="CP5" s="25" t="s">
        <v>84</v>
      </c>
      <c r="CQ5" s="25" t="s">
        <v>86</v>
      </c>
      <c r="CR5" s="25" t="s">
        <v>87</v>
      </c>
      <c r="CS5" s="25" t="s">
        <v>88</v>
      </c>
      <c r="CT5" s="25" t="s">
        <v>89</v>
      </c>
      <c r="CU5" s="25" t="s">
        <v>90</v>
      </c>
      <c r="CV5" s="25" t="s">
        <v>85</v>
      </c>
      <c r="CW5" s="25" t="s">
        <v>80</v>
      </c>
      <c r="CX5" s="25" t="s">
        <v>81</v>
      </c>
      <c r="CY5" s="25" t="s">
        <v>82</v>
      </c>
      <c r="CZ5" s="25" t="s">
        <v>83</v>
      </c>
      <c r="DA5" s="25" t="s">
        <v>84</v>
      </c>
      <c r="DB5" s="25" t="s">
        <v>86</v>
      </c>
      <c r="DC5" s="25" t="s">
        <v>87</v>
      </c>
      <c r="DD5" s="25" t="s">
        <v>88</v>
      </c>
      <c r="DE5" s="25" t="s">
        <v>89</v>
      </c>
      <c r="DF5" s="25" t="s">
        <v>90</v>
      </c>
      <c r="DG5" s="25" t="s">
        <v>85</v>
      </c>
      <c r="DH5" s="25" t="s">
        <v>80</v>
      </c>
      <c r="DI5" s="25" t="s">
        <v>81</v>
      </c>
      <c r="DJ5" s="25" t="s">
        <v>82</v>
      </c>
      <c r="DK5" s="25" t="s">
        <v>83</v>
      </c>
      <c r="DL5" s="25" t="s">
        <v>84</v>
      </c>
      <c r="DM5" s="25" t="s">
        <v>86</v>
      </c>
      <c r="DN5" s="25" t="s">
        <v>87</v>
      </c>
      <c r="DO5" s="25" t="s">
        <v>88</v>
      </c>
      <c r="DP5" s="25" t="s">
        <v>89</v>
      </c>
      <c r="DQ5" s="25" t="s">
        <v>90</v>
      </c>
      <c r="DR5" s="25" t="s">
        <v>85</v>
      </c>
      <c r="DS5" s="25" t="s">
        <v>80</v>
      </c>
      <c r="DT5" s="25" t="s">
        <v>81</v>
      </c>
      <c r="DU5" s="25" t="s">
        <v>82</v>
      </c>
      <c r="DV5" s="25" t="s">
        <v>83</v>
      </c>
      <c r="DW5" s="25" t="s">
        <v>84</v>
      </c>
      <c r="DX5" s="25" t="s">
        <v>86</v>
      </c>
      <c r="DY5" s="25" t="s">
        <v>87</v>
      </c>
      <c r="DZ5" s="25" t="s">
        <v>88</v>
      </c>
      <c r="EA5" s="25" t="s">
        <v>89</v>
      </c>
      <c r="EB5" s="25" t="s">
        <v>90</v>
      </c>
      <c r="EC5" s="25" t="s">
        <v>85</v>
      </c>
      <c r="ED5" s="25" t="s">
        <v>80</v>
      </c>
      <c r="EE5" s="25" t="s">
        <v>81</v>
      </c>
      <c r="EF5" s="25" t="s">
        <v>82</v>
      </c>
      <c r="EG5" s="25" t="s">
        <v>83</v>
      </c>
      <c r="EH5" s="25" t="s">
        <v>84</v>
      </c>
      <c r="EI5" s="25" t="s">
        <v>86</v>
      </c>
      <c r="EJ5" s="25" t="s">
        <v>87</v>
      </c>
      <c r="EK5" s="25" t="s">
        <v>88</v>
      </c>
      <c r="EL5" s="25" t="s">
        <v>89</v>
      </c>
      <c r="EM5" s="25" t="s">
        <v>90</v>
      </c>
      <c r="EN5" s="25" t="s">
        <v>85</v>
      </c>
    </row>
    <row r="6" spans="1:144" s="14" customFormat="1" x14ac:dyDescent="0.2">
      <c r="A6" s="15" t="s">
        <v>91</v>
      </c>
      <c r="B6" s="20">
        <f t="shared" ref="B6:W6" si="1">B7</f>
        <v>2022</v>
      </c>
      <c r="C6" s="20">
        <f t="shared" si="1"/>
        <v>452017</v>
      </c>
      <c r="D6" s="20">
        <f t="shared" si="1"/>
        <v>46</v>
      </c>
      <c r="E6" s="20">
        <f t="shared" si="1"/>
        <v>1</v>
      </c>
      <c r="F6" s="20">
        <f t="shared" si="1"/>
        <v>0</v>
      </c>
      <c r="G6" s="20">
        <f t="shared" si="1"/>
        <v>1</v>
      </c>
      <c r="H6" s="20" t="str">
        <f t="shared" si="1"/>
        <v>宮崎県　宮崎市</v>
      </c>
      <c r="I6" s="20" t="str">
        <f t="shared" si="1"/>
        <v>法適用</v>
      </c>
      <c r="J6" s="20" t="str">
        <f t="shared" si="1"/>
        <v>水道事業</v>
      </c>
      <c r="K6" s="20" t="str">
        <f t="shared" si="1"/>
        <v>末端給水事業</v>
      </c>
      <c r="L6" s="20" t="str">
        <f t="shared" si="1"/>
        <v>A1</v>
      </c>
      <c r="M6" s="20" t="str">
        <f t="shared" si="1"/>
        <v>自治体職員</v>
      </c>
      <c r="N6" s="26" t="str">
        <f t="shared" si="1"/>
        <v>-</v>
      </c>
      <c r="O6" s="26">
        <f t="shared" si="1"/>
        <v>51.86</v>
      </c>
      <c r="P6" s="26">
        <f t="shared" si="1"/>
        <v>99.53</v>
      </c>
      <c r="Q6" s="26">
        <f t="shared" si="1"/>
        <v>2959</v>
      </c>
      <c r="R6" s="26">
        <f t="shared" si="1"/>
        <v>399576</v>
      </c>
      <c r="S6" s="26">
        <f t="shared" si="1"/>
        <v>643.57000000000005</v>
      </c>
      <c r="T6" s="26">
        <f t="shared" si="1"/>
        <v>620.87</v>
      </c>
      <c r="U6" s="26">
        <f t="shared" si="1"/>
        <v>396015</v>
      </c>
      <c r="V6" s="26">
        <f t="shared" si="1"/>
        <v>324.27</v>
      </c>
      <c r="W6" s="26">
        <f t="shared" si="1"/>
        <v>1221.25</v>
      </c>
      <c r="X6" s="28">
        <f t="shared" ref="X6:AG6" si="2">IF(X7="",NA(),X7)</f>
        <v>119.54</v>
      </c>
      <c r="Y6" s="28">
        <f t="shared" si="2"/>
        <v>116.22</v>
      </c>
      <c r="Z6" s="28">
        <f t="shared" si="2"/>
        <v>106.44</v>
      </c>
      <c r="AA6" s="28">
        <f t="shared" si="2"/>
        <v>112.71</v>
      </c>
      <c r="AB6" s="28">
        <f t="shared" si="2"/>
        <v>106.03</v>
      </c>
      <c r="AC6" s="28">
        <f t="shared" si="2"/>
        <v>115.41</v>
      </c>
      <c r="AD6" s="28">
        <f t="shared" si="2"/>
        <v>113.57</v>
      </c>
      <c r="AE6" s="28">
        <f t="shared" si="2"/>
        <v>112.59</v>
      </c>
      <c r="AF6" s="28">
        <f t="shared" si="2"/>
        <v>113.87</v>
      </c>
      <c r="AG6" s="28">
        <f t="shared" si="2"/>
        <v>109.87</v>
      </c>
      <c r="AH6" s="26" t="str">
        <f>IF(AH7="","",IF(AH7="-","【-】","【"&amp;SUBSTITUTE(TEXT(AH7,"#,##0.00"),"-","△")&amp;"】"))</f>
        <v>【108.70】</v>
      </c>
      <c r="AI6" s="26">
        <f t="shared" ref="AI6:AR6" si="3">IF(AI7="",NA(),AI7)</f>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t="str">
        <f>IF(AS7="","",IF(AS7="-","【-】","【"&amp;SUBSTITUTE(TEXT(AS7,"#,##0.00"),"-","△")&amp;"】"))</f>
        <v>【1.34】</v>
      </c>
      <c r="AT6" s="28">
        <f t="shared" ref="AT6:BC6" si="4">IF(AT7="",NA(),AT7)</f>
        <v>272.58999999999997</v>
      </c>
      <c r="AU6" s="28">
        <f t="shared" si="4"/>
        <v>262.51</v>
      </c>
      <c r="AV6" s="28">
        <f t="shared" si="4"/>
        <v>231.42</v>
      </c>
      <c r="AW6" s="28">
        <f t="shared" si="4"/>
        <v>209.03</v>
      </c>
      <c r="AX6" s="28">
        <f t="shared" si="4"/>
        <v>212.77</v>
      </c>
      <c r="AY6" s="28">
        <f t="shared" si="4"/>
        <v>258.22000000000003</v>
      </c>
      <c r="AZ6" s="28">
        <f t="shared" si="4"/>
        <v>250.03</v>
      </c>
      <c r="BA6" s="28">
        <f t="shared" si="4"/>
        <v>239.45</v>
      </c>
      <c r="BB6" s="28">
        <f t="shared" si="4"/>
        <v>246.01</v>
      </c>
      <c r="BC6" s="28">
        <f t="shared" si="4"/>
        <v>228.89</v>
      </c>
      <c r="BD6" s="26" t="str">
        <f>IF(BD7="","",IF(BD7="-","【-】","【"&amp;SUBSTITUTE(TEXT(BD7,"#,##0.00"),"-","△")&amp;"】"))</f>
        <v>【252.29】</v>
      </c>
      <c r="BE6" s="28">
        <f t="shared" ref="BE6:BN6" si="5">IF(BE7="",NA(),BE7)</f>
        <v>529.27</v>
      </c>
      <c r="BF6" s="28">
        <f t="shared" si="5"/>
        <v>521.09</v>
      </c>
      <c r="BG6" s="28">
        <f t="shared" si="5"/>
        <v>562.25</v>
      </c>
      <c r="BH6" s="28">
        <f t="shared" si="5"/>
        <v>517.02</v>
      </c>
      <c r="BI6" s="28">
        <f t="shared" si="5"/>
        <v>510.34</v>
      </c>
      <c r="BJ6" s="28">
        <f t="shared" si="5"/>
        <v>255.12</v>
      </c>
      <c r="BK6" s="28">
        <f t="shared" si="5"/>
        <v>254.19</v>
      </c>
      <c r="BL6" s="28">
        <f t="shared" si="5"/>
        <v>259.56</v>
      </c>
      <c r="BM6" s="28">
        <f t="shared" si="5"/>
        <v>248.92</v>
      </c>
      <c r="BN6" s="28">
        <f t="shared" si="5"/>
        <v>251.26</v>
      </c>
      <c r="BO6" s="26" t="str">
        <f>IF(BO7="","",IF(BO7="-","【-】","【"&amp;SUBSTITUTE(TEXT(BO7,"#,##0.00"),"-","△")&amp;"】"))</f>
        <v>【268.07】</v>
      </c>
      <c r="BP6" s="28">
        <f t="shared" ref="BP6:BY6" si="6">IF(BP7="",NA(),BP7)</f>
        <v>111.92</v>
      </c>
      <c r="BQ6" s="28">
        <f t="shared" si="6"/>
        <v>109.31</v>
      </c>
      <c r="BR6" s="28">
        <f t="shared" si="6"/>
        <v>98.88</v>
      </c>
      <c r="BS6" s="28">
        <f t="shared" si="6"/>
        <v>105.51</v>
      </c>
      <c r="BT6" s="28">
        <f t="shared" si="6"/>
        <v>102.72</v>
      </c>
      <c r="BU6" s="28">
        <f t="shared" si="6"/>
        <v>109.12</v>
      </c>
      <c r="BV6" s="28">
        <f t="shared" si="6"/>
        <v>107.42</v>
      </c>
      <c r="BW6" s="28">
        <f t="shared" si="6"/>
        <v>105.07</v>
      </c>
      <c r="BX6" s="28">
        <f t="shared" si="6"/>
        <v>107.54</v>
      </c>
      <c r="BY6" s="28">
        <f t="shared" si="6"/>
        <v>101.93</v>
      </c>
      <c r="BZ6" s="26" t="str">
        <f>IF(BZ7="","",IF(BZ7="-","【-】","【"&amp;SUBSTITUTE(TEXT(BZ7,"#,##0.00"),"-","△")&amp;"】"))</f>
        <v>【97.47】</v>
      </c>
      <c r="CA6" s="28">
        <f t="shared" ref="CA6:CJ6" si="7">IF(CA7="",NA(),CA7)</f>
        <v>145.91</v>
      </c>
      <c r="CB6" s="28">
        <f t="shared" si="7"/>
        <v>149.29</v>
      </c>
      <c r="CC6" s="28">
        <f t="shared" si="7"/>
        <v>150.19999999999999</v>
      </c>
      <c r="CD6" s="28">
        <f t="shared" si="7"/>
        <v>153.65</v>
      </c>
      <c r="CE6" s="28">
        <f t="shared" si="7"/>
        <v>158.55000000000001</v>
      </c>
      <c r="CF6" s="28">
        <f t="shared" si="7"/>
        <v>153.88</v>
      </c>
      <c r="CG6" s="28">
        <f t="shared" si="7"/>
        <v>157.19</v>
      </c>
      <c r="CH6" s="28">
        <f t="shared" si="7"/>
        <v>153.71</v>
      </c>
      <c r="CI6" s="28">
        <f t="shared" si="7"/>
        <v>155.9</v>
      </c>
      <c r="CJ6" s="28">
        <f t="shared" si="7"/>
        <v>162.47</v>
      </c>
      <c r="CK6" s="26" t="str">
        <f>IF(CK7="","",IF(CK7="-","【-】","【"&amp;SUBSTITUTE(TEXT(CK7,"#,##0.00"),"-","△")&amp;"】"))</f>
        <v>【174.75】</v>
      </c>
      <c r="CL6" s="28">
        <f t="shared" ref="CL6:CU6" si="8">IF(CL7="",NA(),CL7)</f>
        <v>67.88</v>
      </c>
      <c r="CM6" s="28">
        <f t="shared" si="8"/>
        <v>66.819999999999993</v>
      </c>
      <c r="CN6" s="28">
        <f t="shared" si="8"/>
        <v>67.239999999999995</v>
      </c>
      <c r="CO6" s="28">
        <f t="shared" si="8"/>
        <v>67.3</v>
      </c>
      <c r="CP6" s="28">
        <f t="shared" si="8"/>
        <v>67.47</v>
      </c>
      <c r="CQ6" s="28">
        <f t="shared" si="8"/>
        <v>63.53</v>
      </c>
      <c r="CR6" s="28">
        <f t="shared" si="8"/>
        <v>63.16</v>
      </c>
      <c r="CS6" s="28">
        <f t="shared" si="8"/>
        <v>64.41</v>
      </c>
      <c r="CT6" s="28">
        <f t="shared" si="8"/>
        <v>64.11</v>
      </c>
      <c r="CU6" s="28">
        <f t="shared" si="8"/>
        <v>63.81</v>
      </c>
      <c r="CV6" s="26" t="str">
        <f>IF(CV7="","",IF(CV7="-","【-】","【"&amp;SUBSTITUTE(TEXT(CV7,"#,##0.00"),"-","△")&amp;"】"))</f>
        <v>【59.97】</v>
      </c>
      <c r="CW6" s="28">
        <f t="shared" ref="CW6:DF6" si="9">IF(CW7="",NA(),CW7)</f>
        <v>89.36</v>
      </c>
      <c r="CX6" s="28">
        <f t="shared" si="9"/>
        <v>89.96</v>
      </c>
      <c r="CY6" s="28">
        <f t="shared" si="9"/>
        <v>90.09</v>
      </c>
      <c r="CZ6" s="28">
        <f t="shared" si="9"/>
        <v>89.22</v>
      </c>
      <c r="DA6" s="28">
        <f t="shared" si="9"/>
        <v>88.27</v>
      </c>
      <c r="DB6" s="28">
        <f t="shared" si="9"/>
        <v>91.58</v>
      </c>
      <c r="DC6" s="28">
        <f t="shared" si="9"/>
        <v>91.48</v>
      </c>
      <c r="DD6" s="28">
        <f t="shared" si="9"/>
        <v>91.64</v>
      </c>
      <c r="DE6" s="28">
        <f t="shared" si="9"/>
        <v>92.09</v>
      </c>
      <c r="DF6" s="28">
        <f t="shared" si="9"/>
        <v>91.76</v>
      </c>
      <c r="DG6" s="26" t="str">
        <f>IF(DG7="","",IF(DG7="-","【-】","【"&amp;SUBSTITUTE(TEXT(DG7,"#,##0.00"),"-","△")&amp;"】"))</f>
        <v>【89.76】</v>
      </c>
      <c r="DH6" s="28">
        <f t="shared" ref="DH6:DQ6" si="10">IF(DH7="",NA(),DH7)</f>
        <v>46.15</v>
      </c>
      <c r="DI6" s="28">
        <f t="shared" si="10"/>
        <v>47.24</v>
      </c>
      <c r="DJ6" s="28">
        <f t="shared" si="10"/>
        <v>48.71</v>
      </c>
      <c r="DK6" s="28">
        <f t="shared" si="10"/>
        <v>46.66</v>
      </c>
      <c r="DL6" s="28">
        <f t="shared" si="10"/>
        <v>47.66</v>
      </c>
      <c r="DM6" s="28">
        <f t="shared" si="10"/>
        <v>50.41</v>
      </c>
      <c r="DN6" s="28">
        <f t="shared" si="10"/>
        <v>51.13</v>
      </c>
      <c r="DO6" s="28">
        <f t="shared" si="10"/>
        <v>51.62</v>
      </c>
      <c r="DP6" s="28">
        <f t="shared" si="10"/>
        <v>52.16</v>
      </c>
      <c r="DQ6" s="28">
        <f t="shared" si="10"/>
        <v>52.59</v>
      </c>
      <c r="DR6" s="26" t="str">
        <f>IF(DR7="","",IF(DR7="-","【-】","【"&amp;SUBSTITUTE(TEXT(DR7,"#,##0.00"),"-","△")&amp;"】"))</f>
        <v>【51.51】</v>
      </c>
      <c r="DS6" s="28">
        <f t="shared" ref="DS6:EB6" si="11">IF(DS7="",NA(),DS7)</f>
        <v>18.940000000000001</v>
      </c>
      <c r="DT6" s="28">
        <f t="shared" si="11"/>
        <v>21.09</v>
      </c>
      <c r="DU6" s="28">
        <f t="shared" si="11"/>
        <v>22.44</v>
      </c>
      <c r="DV6" s="28">
        <f t="shared" si="11"/>
        <v>29.01</v>
      </c>
      <c r="DW6" s="28">
        <f t="shared" si="11"/>
        <v>30.86</v>
      </c>
      <c r="DX6" s="28">
        <f t="shared" si="11"/>
        <v>20.36</v>
      </c>
      <c r="DY6" s="28">
        <f t="shared" si="11"/>
        <v>22.41</v>
      </c>
      <c r="DZ6" s="28">
        <f t="shared" si="11"/>
        <v>23.68</v>
      </c>
      <c r="EA6" s="28">
        <f t="shared" si="11"/>
        <v>25.76</v>
      </c>
      <c r="EB6" s="28">
        <f t="shared" si="11"/>
        <v>27.51</v>
      </c>
      <c r="EC6" s="26" t="str">
        <f>IF(EC7="","",IF(EC7="-","【-】","【"&amp;SUBSTITUTE(TEXT(EC7,"#,##0.00"),"-","△")&amp;"】"))</f>
        <v>【23.75】</v>
      </c>
      <c r="ED6" s="28">
        <f t="shared" ref="ED6:EM6" si="12">IF(ED7="",NA(),ED7)</f>
        <v>0.64</v>
      </c>
      <c r="EE6" s="28">
        <f t="shared" si="12"/>
        <v>0.75</v>
      </c>
      <c r="EF6" s="28">
        <f t="shared" si="12"/>
        <v>0.64</v>
      </c>
      <c r="EG6" s="28">
        <f t="shared" si="12"/>
        <v>0.64</v>
      </c>
      <c r="EH6" s="28">
        <f t="shared" si="12"/>
        <v>0.43</v>
      </c>
      <c r="EI6" s="28">
        <f t="shared" si="12"/>
        <v>0.75</v>
      </c>
      <c r="EJ6" s="28">
        <f t="shared" si="12"/>
        <v>0.73</v>
      </c>
      <c r="EK6" s="28">
        <f t="shared" si="12"/>
        <v>0.79</v>
      </c>
      <c r="EL6" s="28">
        <f t="shared" si="12"/>
        <v>0.75</v>
      </c>
      <c r="EM6" s="28">
        <f t="shared" si="12"/>
        <v>0.78</v>
      </c>
      <c r="EN6" s="26" t="str">
        <f>IF(EN7="","",IF(EN7="-","【-】","【"&amp;SUBSTITUTE(TEXT(EN7,"#,##0.00"),"-","△")&amp;"】"))</f>
        <v>【0.67】</v>
      </c>
    </row>
    <row r="7" spans="1:144" s="14" customFormat="1" x14ac:dyDescent="0.2">
      <c r="A7" s="15"/>
      <c r="B7" s="21">
        <v>2022</v>
      </c>
      <c r="C7" s="21">
        <v>452017</v>
      </c>
      <c r="D7" s="21">
        <v>46</v>
      </c>
      <c r="E7" s="21">
        <v>1</v>
      </c>
      <c r="F7" s="21">
        <v>0</v>
      </c>
      <c r="G7" s="21">
        <v>1</v>
      </c>
      <c r="H7" s="21" t="s">
        <v>92</v>
      </c>
      <c r="I7" s="21" t="s">
        <v>93</v>
      </c>
      <c r="J7" s="21" t="s">
        <v>94</v>
      </c>
      <c r="K7" s="21" t="s">
        <v>95</v>
      </c>
      <c r="L7" s="21" t="s">
        <v>96</v>
      </c>
      <c r="M7" s="21" t="s">
        <v>97</v>
      </c>
      <c r="N7" s="27" t="s">
        <v>98</v>
      </c>
      <c r="O7" s="27">
        <v>51.86</v>
      </c>
      <c r="P7" s="27">
        <v>99.53</v>
      </c>
      <c r="Q7" s="27">
        <v>2959</v>
      </c>
      <c r="R7" s="27">
        <v>399576</v>
      </c>
      <c r="S7" s="27">
        <v>643.57000000000005</v>
      </c>
      <c r="T7" s="27">
        <v>620.87</v>
      </c>
      <c r="U7" s="27">
        <v>396015</v>
      </c>
      <c r="V7" s="27">
        <v>324.27</v>
      </c>
      <c r="W7" s="27">
        <v>1221.25</v>
      </c>
      <c r="X7" s="27">
        <v>119.54</v>
      </c>
      <c r="Y7" s="27">
        <v>116.22</v>
      </c>
      <c r="Z7" s="27">
        <v>106.44</v>
      </c>
      <c r="AA7" s="27">
        <v>112.71</v>
      </c>
      <c r="AB7" s="27">
        <v>106.03</v>
      </c>
      <c r="AC7" s="27">
        <v>115.41</v>
      </c>
      <c r="AD7" s="27">
        <v>113.57</v>
      </c>
      <c r="AE7" s="27">
        <v>112.59</v>
      </c>
      <c r="AF7" s="27">
        <v>113.87</v>
      </c>
      <c r="AG7" s="27">
        <v>109.87</v>
      </c>
      <c r="AH7" s="27">
        <v>108.7</v>
      </c>
      <c r="AI7" s="27">
        <v>0</v>
      </c>
      <c r="AJ7" s="27">
        <v>0</v>
      </c>
      <c r="AK7" s="27">
        <v>0</v>
      </c>
      <c r="AL7" s="27">
        <v>0</v>
      </c>
      <c r="AM7" s="27">
        <v>0</v>
      </c>
      <c r="AN7" s="27">
        <v>0</v>
      </c>
      <c r="AO7" s="27">
        <v>0</v>
      </c>
      <c r="AP7" s="27">
        <v>0</v>
      </c>
      <c r="AQ7" s="27">
        <v>0</v>
      </c>
      <c r="AR7" s="27">
        <v>0</v>
      </c>
      <c r="AS7" s="27">
        <v>1.34</v>
      </c>
      <c r="AT7" s="27">
        <v>272.58999999999997</v>
      </c>
      <c r="AU7" s="27">
        <v>262.51</v>
      </c>
      <c r="AV7" s="27">
        <v>231.42</v>
      </c>
      <c r="AW7" s="27">
        <v>209.03</v>
      </c>
      <c r="AX7" s="27">
        <v>212.77</v>
      </c>
      <c r="AY7" s="27">
        <v>258.22000000000003</v>
      </c>
      <c r="AZ7" s="27">
        <v>250.03</v>
      </c>
      <c r="BA7" s="27">
        <v>239.45</v>
      </c>
      <c r="BB7" s="27">
        <v>246.01</v>
      </c>
      <c r="BC7" s="27">
        <v>228.89</v>
      </c>
      <c r="BD7" s="27">
        <v>252.29</v>
      </c>
      <c r="BE7" s="27">
        <v>529.27</v>
      </c>
      <c r="BF7" s="27">
        <v>521.09</v>
      </c>
      <c r="BG7" s="27">
        <v>562.25</v>
      </c>
      <c r="BH7" s="27">
        <v>517.02</v>
      </c>
      <c r="BI7" s="27">
        <v>510.34</v>
      </c>
      <c r="BJ7" s="27">
        <v>255.12</v>
      </c>
      <c r="BK7" s="27">
        <v>254.19</v>
      </c>
      <c r="BL7" s="27">
        <v>259.56</v>
      </c>
      <c r="BM7" s="27">
        <v>248.92</v>
      </c>
      <c r="BN7" s="27">
        <v>251.26</v>
      </c>
      <c r="BO7" s="27">
        <v>268.07</v>
      </c>
      <c r="BP7" s="27">
        <v>111.92</v>
      </c>
      <c r="BQ7" s="27">
        <v>109.31</v>
      </c>
      <c r="BR7" s="27">
        <v>98.88</v>
      </c>
      <c r="BS7" s="27">
        <v>105.51</v>
      </c>
      <c r="BT7" s="27">
        <v>102.72</v>
      </c>
      <c r="BU7" s="27">
        <v>109.12</v>
      </c>
      <c r="BV7" s="27">
        <v>107.42</v>
      </c>
      <c r="BW7" s="27">
        <v>105.07</v>
      </c>
      <c r="BX7" s="27">
        <v>107.54</v>
      </c>
      <c r="BY7" s="27">
        <v>101.93</v>
      </c>
      <c r="BZ7" s="27">
        <v>97.47</v>
      </c>
      <c r="CA7" s="27">
        <v>145.91</v>
      </c>
      <c r="CB7" s="27">
        <v>149.29</v>
      </c>
      <c r="CC7" s="27">
        <v>150.19999999999999</v>
      </c>
      <c r="CD7" s="27">
        <v>153.65</v>
      </c>
      <c r="CE7" s="27">
        <v>158.55000000000001</v>
      </c>
      <c r="CF7" s="27">
        <v>153.88</v>
      </c>
      <c r="CG7" s="27">
        <v>157.19</v>
      </c>
      <c r="CH7" s="27">
        <v>153.71</v>
      </c>
      <c r="CI7" s="27">
        <v>155.9</v>
      </c>
      <c r="CJ7" s="27">
        <v>162.47</v>
      </c>
      <c r="CK7" s="27">
        <v>174.75</v>
      </c>
      <c r="CL7" s="27">
        <v>67.88</v>
      </c>
      <c r="CM7" s="27">
        <v>66.819999999999993</v>
      </c>
      <c r="CN7" s="27">
        <v>67.239999999999995</v>
      </c>
      <c r="CO7" s="27">
        <v>67.3</v>
      </c>
      <c r="CP7" s="27">
        <v>67.47</v>
      </c>
      <c r="CQ7" s="27">
        <v>63.53</v>
      </c>
      <c r="CR7" s="27">
        <v>63.16</v>
      </c>
      <c r="CS7" s="27">
        <v>64.41</v>
      </c>
      <c r="CT7" s="27">
        <v>64.11</v>
      </c>
      <c r="CU7" s="27">
        <v>63.81</v>
      </c>
      <c r="CV7" s="27">
        <v>59.97</v>
      </c>
      <c r="CW7" s="27">
        <v>89.36</v>
      </c>
      <c r="CX7" s="27">
        <v>89.96</v>
      </c>
      <c r="CY7" s="27">
        <v>90.09</v>
      </c>
      <c r="CZ7" s="27">
        <v>89.22</v>
      </c>
      <c r="DA7" s="27">
        <v>88.27</v>
      </c>
      <c r="DB7" s="27">
        <v>91.58</v>
      </c>
      <c r="DC7" s="27">
        <v>91.48</v>
      </c>
      <c r="DD7" s="27">
        <v>91.64</v>
      </c>
      <c r="DE7" s="27">
        <v>92.09</v>
      </c>
      <c r="DF7" s="27">
        <v>91.76</v>
      </c>
      <c r="DG7" s="27">
        <v>89.76</v>
      </c>
      <c r="DH7" s="27">
        <v>46.15</v>
      </c>
      <c r="DI7" s="27">
        <v>47.24</v>
      </c>
      <c r="DJ7" s="27">
        <v>48.71</v>
      </c>
      <c r="DK7" s="27">
        <v>46.66</v>
      </c>
      <c r="DL7" s="27">
        <v>47.66</v>
      </c>
      <c r="DM7" s="27">
        <v>50.41</v>
      </c>
      <c r="DN7" s="27">
        <v>51.13</v>
      </c>
      <c r="DO7" s="27">
        <v>51.62</v>
      </c>
      <c r="DP7" s="27">
        <v>52.16</v>
      </c>
      <c r="DQ7" s="27">
        <v>52.59</v>
      </c>
      <c r="DR7" s="27">
        <v>51.51</v>
      </c>
      <c r="DS7" s="27">
        <v>18.940000000000001</v>
      </c>
      <c r="DT7" s="27">
        <v>21.09</v>
      </c>
      <c r="DU7" s="27">
        <v>22.44</v>
      </c>
      <c r="DV7" s="27">
        <v>29.01</v>
      </c>
      <c r="DW7" s="27">
        <v>30.86</v>
      </c>
      <c r="DX7" s="27">
        <v>20.36</v>
      </c>
      <c r="DY7" s="27">
        <v>22.41</v>
      </c>
      <c r="DZ7" s="27">
        <v>23.68</v>
      </c>
      <c r="EA7" s="27">
        <v>25.76</v>
      </c>
      <c r="EB7" s="27">
        <v>27.51</v>
      </c>
      <c r="EC7" s="27">
        <v>23.75</v>
      </c>
      <c r="ED7" s="27">
        <v>0.64</v>
      </c>
      <c r="EE7" s="27">
        <v>0.75</v>
      </c>
      <c r="EF7" s="27">
        <v>0.64</v>
      </c>
      <c r="EG7" s="27">
        <v>0.64</v>
      </c>
      <c r="EH7" s="27">
        <v>0.43</v>
      </c>
      <c r="EI7" s="27">
        <v>0.75</v>
      </c>
      <c r="EJ7" s="27">
        <v>0.73</v>
      </c>
      <c r="EK7" s="27">
        <v>0.79</v>
      </c>
      <c r="EL7" s="27">
        <v>0.75</v>
      </c>
      <c r="EM7" s="27">
        <v>0.78</v>
      </c>
      <c r="EN7" s="27">
        <v>0.67</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48</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長岡 聖大</cp:lastModifiedBy>
  <dcterms:created xsi:type="dcterms:W3CDTF">2023-12-05T01:02:20Z</dcterms:created>
  <dcterms:modified xsi:type="dcterms:W3CDTF">2024-02-21T04:40:16Z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2024-01-28T23:52:56Z</vt:filetime>
  </property>
</Properties>
</file>