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erver\16上下水道課\00共通\600庶務\通知・照会・報告／宮崎県市町村課\【定期】公営企業に係る経営比較分析表の分析等について\R5年度（R4決算）\提出\"/>
    </mc:Choice>
  </mc:AlternateContent>
  <xr:revisionPtr revIDLastSave="0" documentId="13_ncr:1_{C464DEDE-7640-4902-BB33-34DD503F28D1}" xr6:coauthVersionLast="47" xr6:coauthVersionMax="47" xr10:uidLastSave="{00000000-0000-0000-0000-000000000000}"/>
  <workbookProtection workbookAlgorithmName="SHA-512" workbookHashValue="S49Ipks6bqkuDfESw+DU41C+B9e2ExmAvC0dZy1ZHVpgdvB3pmVsfCIbo/hjTS9xNZMVlhLax5Kf6XkSQZip1g==" workbookSaltValue="BerS8KAAKzLavMHh6ClOW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E85" i="4"/>
  <c r="W10" i="4"/>
  <c r="P10" i="4"/>
  <c r="BB8" i="4"/>
  <c r="AT8" i="4"/>
  <c r="W8" i="4"/>
  <c r="P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<sst xmlns="http://schemas.openxmlformats.org/spreadsheetml/2006/main" count="228" uniqueCount="115">
  <si>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</si>
  <si>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</si>
  <si>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</si>
  <si>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</si>
  <si>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</si>
  <si>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</si>
  <si>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</si>
  <si>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</si>
  <si>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</si>
  <si>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</si>
  <si>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</si>
  <si>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</si>
  <si>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</si>
  <si>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</si>
  <si>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</si>
  <si>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</si>
  <si>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</si>
  <si>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</si>
  <si>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</si>
  <si>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</si>
  <si>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</si>
  <si>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</si>
  <si>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</si>
  <si>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</si>
  <si>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</si>
  <si>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</si>
  <si>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</si>
  <si>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</si>
  <si>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</si>
  <si>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</si>
  <si>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</si>
  <si>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</si>
  <si>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</si>
  <si>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</si>
  <si>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</si>
  <si>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</si>
  <si>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</si>
  <si>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</si>
  <si>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</si>
  <si>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</si>
  <si>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</si>
  <si>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</si>
  <si>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</si>
  <si>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</si>
  <si>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</si>
  <si>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</si>
  <si>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</si>
  <si>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</si>
  <si>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</si>
  <si>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</si>
  <si>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</si>
  <si>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</si>
  <si>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</si>
  <si>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</si>
  <si>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</si>
  <si>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</si>
  <si>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</si>
  <si>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</si>
  <si>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</si>
  <si>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</si>
  <si>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</si>
  <si>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</si>
  <si>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</si>
  <si>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</si>
  <si>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</si>
  <si>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</si>
  <si>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</si>
  <si>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</si>
  <si>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</si>
  <si>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</si>
  <si>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</si>
  <si>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</si>
  <si>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</si>
  <si>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</si>
  <si>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</si>
  <si>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</si>
  <si>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</si>
  <si>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</si>
  <si>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</si>
  <si>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</si>
  <si>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</si>
  <si>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</si>
  <si>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</si>
  <si>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</si>
  <si>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</si>
  <si>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</si>
  <si>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</si>
  <si>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</si>
  <si>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</si>
  <si>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</si>
  <si>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</si>
  <si>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</si>
  <si>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</si>
  <si>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</si>
  <si>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</si>
  <si>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</si>
  <si>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</si>
  <si>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</si>
  <si>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</si>
  <si>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</si>
  <si>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</si>
  <si>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</si>
  <si>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</si>
  <si>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</si>
  <si>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</si>
  <si>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</si>
  <si>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</si>
  <si>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</si>
  <si>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</si>
  <si>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</si>
  <si>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</si>
  <si>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</si>
  <si>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①経常収支比率」については、平成30年度から統合した簡易水道の収支不足額を一般会計補助金で補填しているため、100％を超えています。令和4年度は道路改良に伴う工事等の影響で一般会計補助金が増額したことから、前年度と比較し上昇しています。
「②累積欠損金比率」については、引き続き0となるように努めます。
「③流動比率」については、基準である100％を超え 306.06％と支払能力そのものに問題は生じていませんが、類似団体に比べると低い状態にあります。改善を図るため収益の確保、費用の抑制に努めます。
「④企業債残高対給水収益比率」「⑤料金回収率」「⑥給水原価」については、</t>
    </r>
    <r>
      <rPr>
        <sz val="11"/>
        <color theme="1"/>
        <rFont val="ＭＳ ゴシック"/>
        <family val="3"/>
        <charset val="128"/>
      </rPr>
      <t>簡易水道の統合により整備費・維持費が多額になり悪化していますが、前年度と比較し改善しています。
「⑦施設利用率」「⑧有収率」については、類似団体と同程度の水準を維持しています。引き続き漏水調査などを行い有収率を高め、効率的な施設運用を進めて参ります。</t>
    </r>
    <rPh sb="23" eb="25">
      <t>トウゴウ</t>
    </rPh>
    <rPh sb="67" eb="69">
      <t>レイワ</t>
    </rPh>
    <rPh sb="70" eb="72">
      <t>ネンド</t>
    </rPh>
    <rPh sb="73" eb="75">
      <t>ドウロ</t>
    </rPh>
    <rPh sb="75" eb="77">
      <t>カイリョウ</t>
    </rPh>
    <rPh sb="78" eb="79">
      <t>トモナ</t>
    </rPh>
    <rPh sb="80" eb="83">
      <t>コウジトウ</t>
    </rPh>
    <rPh sb="84" eb="86">
      <t>エイキョウ</t>
    </rPh>
    <rPh sb="87" eb="91">
      <t>イッパンカイケイ</t>
    </rPh>
    <rPh sb="91" eb="94">
      <t>ホジョキン</t>
    </rPh>
    <rPh sb="95" eb="97">
      <t>ゾウガク</t>
    </rPh>
    <rPh sb="104" eb="107">
      <t>ゼンネンド</t>
    </rPh>
    <rPh sb="108" eb="110">
      <t>ヒカク</t>
    </rPh>
    <rPh sb="111" eb="113">
      <t>ジョウショウ</t>
    </rPh>
    <rPh sb="240" eb="242">
      <t>ヒヨウ</t>
    </rPh>
    <rPh sb="243" eb="245">
      <t>ヨクセイ</t>
    </rPh>
    <phoneticPr fontId="17"/>
  </si>
  <si>
    <t>「①有形固定資産減価償却率」については、高度浄水施設整備事業などにより取得した比較的新しい施設があるため、類似団体と比較すると低い状況になっています。
「②管路経年化率」については、令和4年度より法定耐用年数を経過した管路延長の把握を行っており、類似団体と比較すると低い状況になっています。
「③管路更新率」については、類似団体と比較すると高い状況になっています。道路改良工事等に合わせた布設替えを行うことで、費用の抑制を図っています。
　今後も漏水が多発する箇所を優先しながら、計画的な更新を行い、老朽化対策を進めていく必要があります。</t>
    <rPh sb="91" eb="93">
      <t>レイワ</t>
    </rPh>
    <rPh sb="94" eb="96">
      <t>ネンド</t>
    </rPh>
    <rPh sb="117" eb="118">
      <t>オコナ</t>
    </rPh>
    <rPh sb="123" eb="127">
      <t>ルイジダンタイ</t>
    </rPh>
    <rPh sb="128" eb="130">
      <t>ヒカク</t>
    </rPh>
    <rPh sb="133" eb="134">
      <t>ヒク</t>
    </rPh>
    <rPh sb="135" eb="137">
      <t>ジョウキョウ</t>
    </rPh>
    <rPh sb="165" eb="167">
      <t>ヒカク</t>
    </rPh>
    <rPh sb="170" eb="171">
      <t>タカ</t>
    </rPh>
    <rPh sb="172" eb="174">
      <t>ジョウキョウ</t>
    </rPh>
    <rPh sb="182" eb="188">
      <t>ドウロカイリョウコウジ</t>
    </rPh>
    <rPh sb="188" eb="189">
      <t>トウ</t>
    </rPh>
    <rPh sb="190" eb="191">
      <t>ア</t>
    </rPh>
    <rPh sb="194" eb="197">
      <t>フセツカ</t>
    </rPh>
    <rPh sb="199" eb="200">
      <t>オコナ</t>
    </rPh>
    <rPh sb="205" eb="207">
      <t>ヒヨウ</t>
    </rPh>
    <rPh sb="208" eb="210">
      <t>ヨクセイ</t>
    </rPh>
    <rPh sb="211" eb="212">
      <t>ハカ</t>
    </rPh>
    <phoneticPr fontId="17"/>
  </si>
  <si>
    <r>
      <t>　年々人口減少に伴う給水人口の減少により、有収水量の減少に歯止めがかからず、給水収益は減少する一方です。
　施設の老朽化についても、今後の更新時期に備えるために、計画的に更新を行っていく必要があります。
　人口減少を見据えた施設規模の見直し（ダウンサイジング）など、新水道ビジョンに沿って事業を推進するとともに、</t>
    </r>
    <r>
      <rPr>
        <sz val="11"/>
        <color theme="1"/>
        <rFont val="ＭＳ ゴシック"/>
        <family val="3"/>
        <charset val="128"/>
      </rPr>
      <t>費用の抑制に努め、経営改善を図ってまいります。併せて料金の見直しについても検討していく必要があります。</t>
    </r>
    <rPh sb="133" eb="134">
      <t>シン</t>
    </rPh>
    <rPh sb="134" eb="136">
      <t>スイドウ</t>
    </rPh>
    <rPh sb="141" eb="142">
      <t>ソ</t>
    </rPh>
    <rPh sb="156" eb="158">
      <t>ヒヨウ</t>
    </rPh>
    <rPh sb="159" eb="161">
      <t>ヨクセイ</t>
    </rPh>
    <rPh sb="162" eb="163">
      <t>ツト</t>
    </rPh>
    <rPh sb="165" eb="169">
      <t>ケイエイカイゼン</t>
    </rPh>
    <rPh sb="170" eb="171">
      <t>ハカ</t>
    </rPh>
    <rPh sb="179" eb="180">
      <t>アワ</t>
    </rPh>
    <rPh sb="182" eb="184">
      <t>リョウキン</t>
    </rPh>
    <rPh sb="185" eb="187">
      <t>ミナオ</t>
    </rPh>
    <rPh sb="193" eb="195">
      <t>ケントウ</t>
    </rPh>
    <rPh sb="199" eb="201">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</si>
</sst>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1.1399999999999999</c:v>
                </c:pt>
                <c:pt idx="2">
                  <c:v>1.02</c:v>
                </c:pt>
                <c:pt idx="3">
                  <c:v>0.3</c:v>
                </c:pt>
                <c:pt idx="4">
                  <c:v>0.63</c:v>
                </c:pt>
              </c:numCache>
            </c:numRef>
          </c:val>
          <c:extLst>
            <c:ext xmlns:c16="http://schemas.microsoft.com/office/drawing/2014/chart" uri="{C3380CC4-5D6E-409C-BE32-E72D297353CC}">
              <c16:uniqueId val="{00000000-F260-4C35-9B30-499A383DA4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F260-4C35-9B30-499A383DA4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58.27</c:v>
                </c:pt>
                <c:pt idx="1">
                  <c:v>56.6</c:v>
                </c:pt>
                <c:pt idx="2">
                  <c:v>56.39</c:v>
                </c:pt>
                <c:pt idx="3">
                  <c:v>56.08</c:v>
                </c:pt>
                <c:pt idx="4">
                  <c:v>55.18</c:v>
                </c:pt>
              </c:numCache>
            </c:numRef>
          </c:val>
          <c:extLst>
            <c:ext xmlns:c16="http://schemas.microsoft.com/office/drawing/2014/chart" uri="{C3380CC4-5D6E-409C-BE32-E72D297353CC}">
              <c16:uniqueId val="{00000000-D5ED-4657-9876-02C82DCFAE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5ED-4657-9876-02C82DCFAE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81.92</c:v>
                </c:pt>
                <c:pt idx="1">
                  <c:v>82.43</c:v>
                </c:pt>
                <c:pt idx="2">
                  <c:v>82.68</c:v>
                </c:pt>
                <c:pt idx="3">
                  <c:v>83.06</c:v>
                </c:pt>
                <c:pt idx="4">
                  <c:v>81.44</c:v>
                </c:pt>
              </c:numCache>
            </c:numRef>
          </c:val>
          <c:extLst>
            <c:ext xmlns:c16="http://schemas.microsoft.com/office/drawing/2014/chart" uri="{C3380CC4-5D6E-409C-BE32-E72D297353CC}">
              <c16:uniqueId val="{00000000-389C-47A6-BB69-92BC8C9F00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89C-47A6-BB69-92BC8C9F00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110.59</c:v>
                </c:pt>
                <c:pt idx="1">
                  <c:v>111.47</c:v>
                </c:pt>
                <c:pt idx="2">
                  <c:v>107.72</c:v>
                </c:pt>
                <c:pt idx="3">
                  <c:v>111.38</c:v>
                </c:pt>
                <c:pt idx="4">
                  <c:v>124.5</c:v>
                </c:pt>
              </c:numCache>
            </c:numRef>
          </c:val>
          <c:extLst>
            <c:ext xmlns:c16="http://schemas.microsoft.com/office/drawing/2014/chart" uri="{C3380CC4-5D6E-409C-BE32-E72D297353CC}">
              <c16:uniqueId val="{00000000-FEB7-4C68-B14B-69F2B68A15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FEB7-4C68-B14B-69F2B68A15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42.68</c:v>
                </c:pt>
                <c:pt idx="1">
                  <c:v>44.21</c:v>
                </c:pt>
                <c:pt idx="2">
                  <c:v>45.8</c:v>
                </c:pt>
                <c:pt idx="3">
                  <c:v>47.3</c:v>
                </c:pt>
                <c:pt idx="4">
                  <c:v>49.1</c:v>
                </c:pt>
              </c:numCache>
            </c:numRef>
          </c:val>
          <c:extLst>
            <c:ext xmlns:c16="http://schemas.microsoft.com/office/drawing/2014/chart" uri="{C3380CC4-5D6E-409C-BE32-E72D297353CC}">
              <c16:uniqueId val="{00000000-A768-4FA4-AD89-9AFDDDEB86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768-4FA4-AD89-9AFDDDEB86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formatCode="#,##0.00;&quot;△&quot;#,##0.00;&quot;-&quot;">
                  <c:v>17.579999999999998</c:v>
                </c:pt>
              </c:numCache>
            </c:numRef>
          </c:val>
          <c:extLst>
            <c:ext xmlns:c16="http://schemas.microsoft.com/office/drawing/2014/chart" uri="{C3380CC4-5D6E-409C-BE32-E72D297353CC}">
              <c16:uniqueId val="{00000000-2C3B-4B92-8962-DE4294C025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C3B-4B92-8962-DE4294C025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64-475B-87E8-E3EDFBD7E5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F64-475B-87E8-E3EDFBD7E5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308.79000000000002</c:v>
                </c:pt>
                <c:pt idx="1">
                  <c:v>265.60000000000002</c:v>
                </c:pt>
                <c:pt idx="2">
                  <c:v>281.14</c:v>
                </c:pt>
                <c:pt idx="3">
                  <c:v>280.87</c:v>
                </c:pt>
                <c:pt idx="4">
                  <c:v>306.06</c:v>
                </c:pt>
              </c:numCache>
            </c:numRef>
          </c:val>
          <c:extLst>
            <c:ext xmlns:c16="http://schemas.microsoft.com/office/drawing/2014/chart" uri="{C3380CC4-5D6E-409C-BE32-E72D297353CC}">
              <c16:uniqueId val="{00000000-DFE4-4B4D-B292-13931EB153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FE4-4B4D-B292-13931EB153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533.54999999999995</c:v>
                </c:pt>
                <c:pt idx="1">
                  <c:v>507.37</c:v>
                </c:pt>
                <c:pt idx="2">
                  <c:v>470.02</c:v>
                </c:pt>
                <c:pt idx="3">
                  <c:v>426.92</c:v>
                </c:pt>
                <c:pt idx="4">
                  <c:v>408.42</c:v>
                </c:pt>
              </c:numCache>
            </c:numRef>
          </c:val>
          <c:extLst>
            <c:ext xmlns:c16="http://schemas.microsoft.com/office/drawing/2014/chart" uri="{C3380CC4-5D6E-409C-BE32-E72D297353CC}">
              <c16:uniqueId val="{00000000-62B6-466A-84CC-3874EFD838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62B6-466A-84CC-3874EFD838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90.47</c:v>
                </c:pt>
                <c:pt idx="1">
                  <c:v>84.48</c:v>
                </c:pt>
                <c:pt idx="2">
                  <c:v>88.16</c:v>
                </c:pt>
                <c:pt idx="3">
                  <c:v>90.57</c:v>
                </c:pt>
                <c:pt idx="4">
                  <c:v>92.36</c:v>
                </c:pt>
              </c:numCache>
            </c:numRef>
          </c:val>
          <c:extLst>
            <c:ext xmlns:c16="http://schemas.microsoft.com/office/drawing/2014/chart" uri="{C3380CC4-5D6E-409C-BE32-E72D297353CC}">
              <c16:uniqueId val="{00000000-F8AC-4DC1-B519-2594E227F9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8AC-4DC1-B519-2594E227F9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227.52</c:v>
                </c:pt>
                <c:pt idx="1">
                  <c:v>243.2</c:v>
                </c:pt>
                <c:pt idx="2">
                  <c:v>233.09</c:v>
                </c:pt>
                <c:pt idx="3">
                  <c:v>227.9</c:v>
                </c:pt>
                <c:pt idx="4">
                  <c:v>223.98</c:v>
                </c:pt>
              </c:numCache>
            </c:numRef>
          </c:val>
          <c:extLst>
            <c:ext xmlns:c16="http://schemas.microsoft.com/office/drawing/2014/chart" uri="{C3380CC4-5D6E-409C-BE32-E72D297353CC}">
              <c16:uniqueId val="{00000000-F56F-4AFC-8AC3-3B43A2376C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F56F-4AFC-8AC3-3B43A2376C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34"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宮崎県　串間市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16990</v>
      </c>
      <c r="AM8" s="45"/>
      <c r="AN8" s="45"/>
      <c r="AO8" s="45"/>
      <c r="AP8" s="45"/>
      <c r="AQ8" s="45"/>
      <c r="AR8" s="45"/>
      <c r="AS8" s="45"/>
      <c r="AT8" s="46">
        <f>データ!$S$6</f>
        <v>294.92</v>
      </c>
      <c r="AU8" s="47"/>
      <c r="AV8" s="47"/>
      <c r="AW8" s="47"/>
      <c r="AX8" s="47"/>
      <c r="AY8" s="47"/>
      <c r="AZ8" s="47"/>
      <c r="BA8" s="47"/>
      <c r="BB8" s="48">
        <f>データ!$T$6</f>
        <v>57.61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73.400000000000006</v>
      </c>
      <c r="J10" s="47"/>
      <c r="K10" s="47"/>
      <c r="L10" s="47"/>
      <c r="M10" s="47"/>
      <c r="N10" s="47"/>
      <c r="O10" s="81"/>
      <c r="P10" s="48">
        <f>データ!$P$6</f>
        <v>92.38</v>
      </c>
      <c r="Q10" s="48"/>
      <c r="R10" s="48"/>
      <c r="S10" s="48"/>
      <c r="T10" s="48"/>
      <c r="U10" s="48"/>
      <c r="V10" s="48"/>
      <c r="W10" s="45">
        <f>データ!$Q$6</f>
        <v>3845</v>
      </c>
      <c r="X10" s="45"/>
      <c r="Y10" s="45"/>
      <c r="Z10" s="45"/>
      <c r="AA10" s="45"/>
      <c r="AB10" s="45"/>
      <c r="AC10" s="45"/>
      <c r="AD10" s="2"/>
      <c r="AE10" s="2"/>
      <c r="AF10" s="2"/>
      <c r="AG10" s="2"/>
      <c r="AH10" s="2"/>
      <c r="AI10" s="2"/>
      <c r="AJ10" s="2"/>
      <c r="AK10" s="2"/>
      <c r="AL10" s="45">
        <f>データ!$U$6</f>
        <v>15561</v>
      </c>
      <c r="AM10" s="45"/>
      <c r="AN10" s="45"/>
      <c r="AO10" s="45"/>
      <c r="AP10" s="45"/>
      <c r="AQ10" s="45"/>
      <c r="AR10" s="45"/>
      <c r="AS10" s="45"/>
      <c r="AT10" s="46">
        <f>データ!$V$6</f>
        <v>44.72</v>
      </c>
      <c r="AU10" s="47"/>
      <c r="AV10" s="47"/>
      <c r="AW10" s="47"/>
      <c r="AX10" s="47"/>
      <c r="AY10" s="47"/>
      <c r="AZ10" s="47"/>
      <c r="BA10" s="47"/>
      <c r="BB10" s="48">
        <f>データ!$W$6</f>
        <v>347.97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2"/>
      <c r="BN59" s="82"/>
      <c r="BO59" s="82"/>
      <c r="BP59" s="82"/>
      <c r="BQ59" s="82"/>
      <c r="BR59" s="82"/>
      <c r="BS59" s="82"/>
      <c r="BT59" s="82"/>
      <c r="BU59" s="82"/>
      <c r="BV59" s="82"/>
      <c r="BW59" s="82"/>
      <c r="BX59" s="82"/>
      <c r="BY59" s="82"/>
      <c r="BZ59" s="8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PTPj+7CAwasQqWwvzJmDKu2HaRyZGNhFEVqgwpvqkaMZL4FT1Sd0o1p86YZ3MZ9EZ8/vM537/7yOGEyQRmrNw==" saltValue="5NpTQGhQP7QOo4h2vbmL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452076</v>
      </c>
      <c r="D6" s="20">
        <f t="shared" si="3"/>
        <v>46</v>
      </c>
      <c r="E6" s="20">
        <f t="shared" si="3"/>
        <v>1</v>
      </c>
      <c r="F6" s="20">
        <f t="shared" si="3"/>
        <v>0</v>
      </c>
      <c r="G6" s="20">
        <f t="shared" si="3"/>
        <v>1</v>
      </c>
      <c r="H6" s="20" t="str">
        <f t="shared" si="3"/>
        <v>宮崎県　串間市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73.400000000000006</v>
      </c>
      <c r="P6" s="21">
        <f t="shared" si="3"/>
        <v>92.38</v>
      </c>
      <c r="Q6" s="21">
        <f t="shared" si="3"/>
        <v>3845</v>
      </c>
      <c r="R6" s="21">
        <f t="shared" si="3"/>
        <v>16990</v>
      </c>
      <c r="S6" s="21">
        <f t="shared" si="3"/>
        <v>294.92</v>
      </c>
      <c r="T6" s="21">
        <f t="shared" si="3"/>
        <v>57.61</v>
      </c>
      <c r="U6" s="21">
        <f t="shared" si="3"/>
        <v>15561</v>
      </c>
      <c r="V6" s="21">
        <f t="shared" si="3"/>
        <v>44.72</v>
      </c>
      <c r="W6" s="21">
        <f t="shared" si="3"/>
        <v>347.97</v>
      </c>
      <c r="X6" s="22">
        <f>IF(X7="",NA(),X7)</f>
        <v>110.59</v>
      </c>
      <c r="Y6" s="22">
        <f t="shared" ref="Y6:AG6" si="4">IF(Y7="",NA(),Y7)</f>
        <v>111.47</v>
      </c>
      <c r="Z6" s="22">
        <f t="shared" si="4"/>
        <v>107.72</v>
      </c>
      <c r="AA6" s="22">
        <f t="shared" si="4"/>
        <v>111.38</v>
      </c>
      <c r="AB6" s="22">
        <f t="shared" si="4"/>
        <v>124.5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308.79000000000002</v>
      </c>
      <c r="AU6" s="22">
        <f t="shared" ref="AU6:BC6" si="6">IF(AU7="",NA(),AU7)</f>
        <v>265.60000000000002</v>
      </c>
      <c r="AV6" s="22">
        <f t="shared" si="6"/>
        <v>281.14</v>
      </c>
      <c r="AW6" s="22">
        <f t="shared" si="6"/>
        <v>280.87</v>
      </c>
      <c r="AX6" s="22">
        <f t="shared" si="6"/>
        <v>306.06</v>
      </c>
      <c r="AY6" s="22">
        <f t="shared" si="6"/>
        <v>369.69</v>
      </c>
      <c r="AZ6" s="22">
        <f t="shared" si="6"/>
        <v>379.08</v>
      </c>
      <c r="BA6" s="22">
        <f t="shared" si="6"/>
        <v>367.55</v>
      </c>
      <c r="BB6" s="22">
        <f t="shared" si="6"/>
        <v>378.56</v>
      </c>
      <c r="BC6" s="22">
        <f t="shared" si="6"/>
        <v>364.46</v>
      </c>
      <c r="BD6" s="21" t="str">
        <f>IF(BD7="","",IF(BD7="-","【-】","【"&amp;SUBSTITUTE(TEXT(BD7,"#,##0.00"),"-","△")&amp;"】"))</f>
        <v>【252.29】</v>
      </c>
      <c r="BE6" s="22">
        <f>IF(BE7="",NA(),BE7)</f>
        <v>533.54999999999995</v>
      </c>
      <c r="BF6" s="22">
        <f t="shared" ref="BF6:BN6" si="7">IF(BF7="",NA(),BF7)</f>
        <v>507.37</v>
      </c>
      <c r="BG6" s="22">
        <f t="shared" si="7"/>
        <v>470.02</v>
      </c>
      <c r="BH6" s="22">
        <f t="shared" si="7"/>
        <v>426.92</v>
      </c>
      <c r="BI6" s="22">
        <f t="shared" si="7"/>
        <v>408.42</v>
      </c>
      <c r="BJ6" s="22">
        <f t="shared" si="7"/>
        <v>402.99</v>
      </c>
      <c r="BK6" s="22">
        <f t="shared" si="7"/>
        <v>398.98</v>
      </c>
      <c r="BL6" s="22">
        <f t="shared" si="7"/>
        <v>418.68</v>
      </c>
      <c r="BM6" s="22">
        <f t="shared" si="7"/>
        <v>395.68</v>
      </c>
      <c r="BN6" s="22">
        <f t="shared" si="7"/>
        <v>403.72</v>
      </c>
      <c r="BO6" s="21" t="str">
        <f>IF(BO7="","",IF(BO7="-","【-】","【"&amp;SUBSTITUTE(TEXT(BO7,"#,##0.00"),"-","△")&amp;"】"))</f>
        <v>【268.07】</v>
      </c>
      <c r="BP6" s="22">
        <f>IF(BP7="",NA(),BP7)</f>
        <v>90.47</v>
      </c>
      <c r="BQ6" s="22">
        <f t="shared" ref="BQ6:BY6" si="8">IF(BQ7="",NA(),BQ7)</f>
        <v>84.48</v>
      </c>
      <c r="BR6" s="22">
        <f t="shared" si="8"/>
        <v>88.16</v>
      </c>
      <c r="BS6" s="22">
        <f t="shared" si="8"/>
        <v>90.57</v>
      </c>
      <c r="BT6" s="22">
        <f t="shared" si="8"/>
        <v>92.36</v>
      </c>
      <c r="BU6" s="22">
        <f t="shared" si="8"/>
        <v>98.66</v>
      </c>
      <c r="BV6" s="22">
        <f t="shared" si="8"/>
        <v>98.64</v>
      </c>
      <c r="BW6" s="22">
        <f t="shared" si="8"/>
        <v>94.78</v>
      </c>
      <c r="BX6" s="22">
        <f t="shared" si="8"/>
        <v>97.59</v>
      </c>
      <c r="BY6" s="22">
        <f t="shared" si="8"/>
        <v>92.17</v>
      </c>
      <c r="BZ6" s="21" t="str">
        <f>IF(BZ7="","",IF(BZ7="-","【-】","【"&amp;SUBSTITUTE(TEXT(BZ7,"#,##0.00"),"-","△")&amp;"】"))</f>
        <v>【97.47】</v>
      </c>
      <c r="CA6" s="22">
        <f>IF(CA7="",NA(),CA7)</f>
        <v>227.52</v>
      </c>
      <c r="CB6" s="22">
        <f t="shared" ref="CB6:CJ6" si="9">IF(CB7="",NA(),CB7)</f>
        <v>243.2</v>
      </c>
      <c r="CC6" s="22">
        <f t="shared" si="9"/>
        <v>233.09</v>
      </c>
      <c r="CD6" s="22">
        <f t="shared" si="9"/>
        <v>227.9</v>
      </c>
      <c r="CE6" s="22">
        <f t="shared" si="9"/>
        <v>223.98</v>
      </c>
      <c r="CF6" s="22">
        <f t="shared" si="9"/>
        <v>178.59</v>
      </c>
      <c r="CG6" s="22">
        <f t="shared" si="9"/>
        <v>178.92</v>
      </c>
      <c r="CH6" s="22">
        <f t="shared" si="9"/>
        <v>181.3</v>
      </c>
      <c r="CI6" s="22">
        <f t="shared" si="9"/>
        <v>181.71</v>
      </c>
      <c r="CJ6" s="22">
        <f t="shared" si="9"/>
        <v>188.51</v>
      </c>
      <c r="CK6" s="21" t="str">
        <f>IF(CK7="","",IF(CK7="-","【-】","【"&amp;SUBSTITUTE(TEXT(CK7,"#,##0.00"),"-","△")&amp;"】"))</f>
        <v>【174.75】</v>
      </c>
      <c r="CL6" s="22">
        <f>IF(CL7="",NA(),CL7)</f>
        <v>58.27</v>
      </c>
      <c r="CM6" s="22">
        <f t="shared" ref="CM6:CU6" si="10">IF(CM7="",NA(),CM7)</f>
        <v>56.6</v>
      </c>
      <c r="CN6" s="22">
        <f t="shared" si="10"/>
        <v>56.39</v>
      </c>
      <c r="CO6" s="22">
        <f t="shared" si="10"/>
        <v>56.08</v>
      </c>
      <c r="CP6" s="22">
        <f t="shared" si="10"/>
        <v>55.18</v>
      </c>
      <c r="CQ6" s="22">
        <f t="shared" si="10"/>
        <v>55.03</v>
      </c>
      <c r="CR6" s="22">
        <f t="shared" si="10"/>
        <v>55.14</v>
      </c>
      <c r="CS6" s="22">
        <f t="shared" si="10"/>
        <v>55.89</v>
      </c>
      <c r="CT6" s="22">
        <f t="shared" si="10"/>
        <v>55.72</v>
      </c>
      <c r="CU6" s="22">
        <f t="shared" si="10"/>
        <v>55.31</v>
      </c>
      <c r="CV6" s="21" t="str">
        <f>IF(CV7="","",IF(CV7="-","【-】","【"&amp;SUBSTITUTE(TEXT(CV7,"#,##0.00"),"-","△")&amp;"】"))</f>
        <v>【59.97】</v>
      </c>
      <c r="CW6" s="22">
        <f>IF(CW7="",NA(),CW7)</f>
        <v>81.92</v>
      </c>
      <c r="CX6" s="22">
        <f t="shared" ref="CX6:DF6" si="11">IF(CX7="",NA(),CX7)</f>
        <v>82.43</v>
      </c>
      <c r="CY6" s="22">
        <f t="shared" si="11"/>
        <v>82.68</v>
      </c>
      <c r="CZ6" s="22">
        <f t="shared" si="11"/>
        <v>83.06</v>
      </c>
      <c r="DA6" s="22">
        <f t="shared" si="11"/>
        <v>81.44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42.68</v>
      </c>
      <c r="DI6" s="22">
        <f t="shared" ref="DI6:DQ6" si="12">IF(DI7="",NA(),DI7)</f>
        <v>44.21</v>
      </c>
      <c r="DJ6" s="22">
        <f t="shared" si="12"/>
        <v>45.8</v>
      </c>
      <c r="DK6" s="22">
        <f t="shared" si="12"/>
        <v>47.3</v>
      </c>
      <c r="DL6" s="22">
        <f t="shared" si="12"/>
        <v>49.1</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2">
        <f t="shared" si="13"/>
        <v>17.579999999999998</v>
      </c>
      <c r="DX6" s="22">
        <f t="shared" si="13"/>
        <v>14.85</v>
      </c>
      <c r="DY6" s="22">
        <f t="shared" si="13"/>
        <v>16.88</v>
      </c>
      <c r="DZ6" s="22">
        <f t="shared" si="13"/>
        <v>18.28</v>
      </c>
      <c r="EA6" s="22">
        <f t="shared" si="13"/>
        <v>19.61</v>
      </c>
      <c r="EB6" s="22">
        <f t="shared" si="13"/>
        <v>20.73</v>
      </c>
      <c r="EC6" s="21" t="str">
        <f>IF(EC7="","",IF(EC7="-","【-】","【"&amp;SUBSTITUTE(TEXT(EC7,"#,##0.00"),"-","△")&amp;"】"))</f>
        <v>【23.75】</v>
      </c>
      <c r="ED6" s="22">
        <f>IF(ED7="",NA(),ED7)</f>
        <v>0.63</v>
      </c>
      <c r="EE6" s="22">
        <f t="shared" ref="EE6:EM6" si="14">IF(EE7="",NA(),EE7)</f>
        <v>1.1399999999999999</v>
      </c>
      <c r="EF6" s="22">
        <f t="shared" si="14"/>
        <v>1.02</v>
      </c>
      <c r="EG6" s="22">
        <f t="shared" si="14"/>
        <v>0.3</v>
      </c>
      <c r="EH6" s="22">
        <f t="shared" si="14"/>
        <v>0.63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452076</v>
      </c>
      <c r="D7" s="24">
        <v>46</v>
      </c>
      <c r="E7" s="24">
        <v>1</v>
      </c>
      <c r="F7" s="24">
        <v>0</v>
      </c>
      <c r="G7" s="24">
        <v>1</v>
      </c>
      <c r="H7" s="24" t="s">
        <v>93</v>
      </c>
      <c r="I7" s="24" t="s">
        <v>94</v>
      </c>
      <c r="J7" s="24" t="s">
        <v>95</v>
      </c>
      <c r="K7" s="24" t="s">
        <v>96</v>
      </c>
      <c r="L7" s="24" t="s">
        <v>97</v>
      </c>
      <c r="M7" s="24" t="s">
        <v>98</v>
      </c>
      <c r="N7" s="25" t="s">
        <v>99</v>
      </c>
      <c r="O7" s="25">
        <v>73.400000000000006</v>
      </c>
      <c r="P7" s="25">
        <v>92.38</v>
      </c>
      <c r="Q7" s="25">
        <v>3845</v>
      </c>
      <c r="R7" s="25">
        <v>16990</v>
      </c>
      <c r="S7" s="25">
        <v>294.92</v>
      </c>
      <c r="T7" s="25">
        <v>57.61</v>
      </c>
      <c r="U7" s="25">
        <v>15561</v>
      </c>
      <c r="V7" s="25">
        <v>44.72</v>
      </c>
      <c r="W7" s="25">
        <v>347.97</v>
      </c>
      <c r="X7" s="25">
        <v>110.59</v>
      </c>
      <c r="Y7" s="25">
        <v>111.47</v>
      </c>
      <c r="Z7" s="25">
        <v>107.72</v>
      </c>
      <c r="AA7" s="25">
        <v>111.38</v>
      </c>
      <c r="AB7" s="25">
        <v>124.5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308.79000000000002</v>
      </c>
      <c r="AU7" s="25">
        <v>265.60000000000002</v>
      </c>
      <c r="AV7" s="25">
        <v>281.14</v>
      </c>
      <c r="AW7" s="25">
        <v>280.87</v>
      </c>
      <c r="AX7" s="25">
        <v>306.06</v>
      </c>
      <c r="AY7" s="25">
        <v>369.69</v>
      </c>
      <c r="AZ7" s="25">
        <v>379.08</v>
      </c>
      <c r="BA7" s="25">
        <v>367.55</v>
      </c>
      <c r="BB7" s="25">
        <v>378.56</v>
      </c>
      <c r="BC7" s="25">
        <v>364.46</v>
      </c>
      <c r="BD7" s="25">
        <v>252.29</v>
      </c>
      <c r="BE7" s="25">
        <v>533.54999999999995</v>
      </c>
      <c r="BF7" s="25">
        <v>507.37</v>
      </c>
      <c r="BG7" s="25">
        <v>470.02</v>
      </c>
      <c r="BH7" s="25">
        <v>426.92</v>
      </c>
      <c r="BI7" s="25">
        <v>408.42</v>
      </c>
      <c r="BJ7" s="25">
        <v>402.99</v>
      </c>
      <c r="BK7" s="25">
        <v>398.98</v>
      </c>
      <c r="BL7" s="25">
        <v>418.68</v>
      </c>
      <c r="BM7" s="25">
        <v>395.68</v>
      </c>
      <c r="BN7" s="25">
        <v>403.72</v>
      </c>
      <c r="BO7" s="25">
        <v>268.07</v>
      </c>
      <c r="BP7" s="25">
        <v>90.47</v>
      </c>
      <c r="BQ7" s="25">
        <v>84.48</v>
      </c>
      <c r="BR7" s="25">
        <v>88.16</v>
      </c>
      <c r="BS7" s="25">
        <v>90.57</v>
      </c>
      <c r="BT7" s="25">
        <v>92.36</v>
      </c>
      <c r="BU7" s="25">
        <v>98.66</v>
      </c>
      <c r="BV7" s="25">
        <v>98.64</v>
      </c>
      <c r="BW7" s="25">
        <v>94.78</v>
      </c>
      <c r="BX7" s="25">
        <v>97.59</v>
      </c>
      <c r="BY7" s="25">
        <v>92.17</v>
      </c>
      <c r="BZ7" s="25">
        <v>97.47</v>
      </c>
      <c r="CA7" s="25">
        <v>227.52</v>
      </c>
      <c r="CB7" s="25">
        <v>243.2</v>
      </c>
      <c r="CC7" s="25">
        <v>233.09</v>
      </c>
      <c r="CD7" s="25">
        <v>227.9</v>
      </c>
      <c r="CE7" s="25">
        <v>223.98</v>
      </c>
      <c r="CF7" s="25">
        <v>178.59</v>
      </c>
      <c r="CG7" s="25">
        <v>178.92</v>
      </c>
      <c r="CH7" s="25">
        <v>181.3</v>
      </c>
      <c r="CI7" s="25">
        <v>181.71</v>
      </c>
      <c r="CJ7" s="25">
        <v>188.51</v>
      </c>
      <c r="CK7" s="25">
        <v>174.75</v>
      </c>
      <c r="CL7" s="25">
        <v>58.27</v>
      </c>
      <c r="CM7" s="25">
        <v>56.6</v>
      </c>
      <c r="CN7" s="25">
        <v>56.39</v>
      </c>
      <c r="CO7" s="25">
        <v>56.08</v>
      </c>
      <c r="CP7" s="25">
        <v>55.18</v>
      </c>
      <c r="CQ7" s="25">
        <v>55.03</v>
      </c>
      <c r="CR7" s="25">
        <v>55.14</v>
      </c>
      <c r="CS7" s="25">
        <v>55.89</v>
      </c>
      <c r="CT7" s="25">
        <v>55.72</v>
      </c>
      <c r="CU7" s="25">
        <v>55.31</v>
      </c>
      <c r="CV7" s="25">
        <v>59.97</v>
      </c>
      <c r="CW7" s="25">
        <v>81.92</v>
      </c>
      <c r="CX7" s="25">
        <v>82.43</v>
      </c>
      <c r="CY7" s="25">
        <v>82.68</v>
      </c>
      <c r="CZ7" s="25">
        <v>83.06</v>
      </c>
      <c r="DA7" s="25">
        <v>81.44</v>
      </c>
      <c r="DB7" s="25">
        <v>81.900000000000006</v>
      </c>
      <c r="DC7" s="25">
        <v>81.39</v>
      </c>
      <c r="DD7" s="25">
        <v>81.27</v>
      </c>
      <c r="DE7" s="25">
        <v>81.260000000000005</v>
      </c>
      <c r="DF7" s="25">
        <v>80.36</v>
      </c>
      <c r="DG7" s="25">
        <v>89.76</v>
      </c>
      <c r="DH7" s="25">
        <v>42.68</v>
      </c>
      <c r="DI7" s="25">
        <v>44.21</v>
      </c>
      <c r="DJ7" s="25">
        <v>45.8</v>
      </c>
      <c r="DK7" s="25">
        <v>47.3</v>
      </c>
      <c r="DL7" s="25">
        <v>49.1</v>
      </c>
      <c r="DM7" s="25">
        <v>48.87</v>
      </c>
      <c r="DN7" s="25">
        <v>49.92</v>
      </c>
      <c r="DO7" s="25">
        <v>50.63</v>
      </c>
      <c r="DP7" s="25">
        <v>51.29</v>
      </c>
      <c r="DQ7" s="25">
        <v>52.2</v>
      </c>
      <c r="DR7" s="25">
        <v>51.51</v>
      </c>
      <c r="DS7" s="25">
        <v>0</v>
      </c>
      <c r="DT7" s="25">
        <v>0</v>
      </c>
      <c r="DU7" s="25">
        <v>0</v>
      </c>
      <c r="DV7" s="25">
        <v>0</v>
      </c>
      <c r="DW7" s="25">
        <v>17.579999999999998</v>
      </c>
      <c r="DX7" s="25">
        <v>14.85</v>
      </c>
      <c r="DY7" s="25">
        <v>16.88</v>
      </c>
      <c r="DZ7" s="25">
        <v>18.28</v>
      </c>
      <c r="EA7" s="25">
        <v>19.61</v>
      </c>
      <c r="EB7" s="25">
        <v>20.73</v>
      </c>
      <c r="EC7" s="25">
        <v>23.75</v>
      </c>
      <c r="ED7" s="25">
        <v>0.63</v>
      </c>
      <c r="EE7" s="25">
        <v>1.1399999999999999</v>
      </c>
      <c r="EF7" s="25">
        <v>1.02</v>
      </c>
      <c r="EG7" s="25">
        <v>0.3</v>
      </c>
      <c r="EH7" s="25">
        <v>0.63</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真理子</cp:lastModifiedBy>
  <dcterms:created xsi:type="dcterms:W3CDTF">2023-12-05T01:02:27Z</dcterms:created>
  <dcterms:modified xsi:type="dcterms:W3CDTF">2024-01-22T05:31:33Z</dcterms:modified>
  <cp:category/>
</cp:coreProperties>
</file>