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04_共有フォルダ②\上水道管理係\調査\R5調査関係\→県\経営比較分析表\"/>
    </mc:Choice>
  </mc:AlternateContent>
  <xr:revisionPtr revIDLastSave="0" documentId="13_ncr:1_{9FACB06C-3FAE-414E-8F00-5FB82FAE339F}" xr6:coauthVersionLast="47" xr6:coauthVersionMax="47" xr10:uidLastSave="{00000000-0000-0000-0000-000000000000}"/>
  <workbookProtection workbookAlgorithmName="SHA-512" workbookHashValue="6hnxswOlMy1mf7uvNWHqZZE025XU2tbCaQjq6xtA4CIERDahqwQZOkXS8IGBURlvyy7EAGJaK4treAiUj1Rs5w==" workbookSaltValue="X5ghhA1djxZdVqAHA7hNnw==" workbookSpinCount="100000" lockStructure="1"/>
  <bookViews>
    <workbookView xWindow="-120" yWindow="-120" windowWidth="20730" windowHeight="1116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<sst xmlns="http://schemas.openxmlformats.org/spreadsheetml/2006/main" count="228" uniqueCount="114">
  <si>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</si>
  <si>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</si>
  <si>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</si>
  <si>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</si>
  <si>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</si>
  <si>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</si>
  <si>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</si>
  <si>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</si>
  <si>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</si>
  <si>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</si>
  <si>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</si>
  <si>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</si>
  <si>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</si>
  <si>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</si>
  <si>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</si>
  <si>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</si>
  <si>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</si>
  <si>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</si>
  <si>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</si>
  <si>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</si>
  <si>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</si>
  <si>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</si>
  <si>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</si>
  <si>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</si>
  <si>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</si>
  <si>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</si>
  <si>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</si>
  <si>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</si>
  <si>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</si>
  <si>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</si>
  <si>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</si>
  <si>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</si>
  <si>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</si>
  <si>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</si>
  <si>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</si>
  <si>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</si>
  <si>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</si>
  <si>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</si>
  <si>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</si>
  <si>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</si>
  <si>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</si>
  <si>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</si>
  <si>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</si>
  <si>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</si>
  <si>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</si>
  <si>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</si>
  <si>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</si>
  <si>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</si>
  <si>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</si>
  <si>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</si>
  <si>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</si>
  <si>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</si>
  <si>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</si>
  <si>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</si>
  <si>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</si>
  <si>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</si>
  <si>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</si>
  <si>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</si>
  <si>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</si>
  <si>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</si>
  <si>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</si>
  <si>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</si>
  <si>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</si>
  <si>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</si>
  <si>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</si>
  <si>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</si>
  <si>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</si>
  <si>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</si>
  <si>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</si>
  <si>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</si>
  <si>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</si>
  <si>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</si>
  <si>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</si>
  <si>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</si>
  <si>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</si>
  <si>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</si>
  <si>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</si>
  <si>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</si>
  <si>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</si>
  <si>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</si>
  <si>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</si>
  <si>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</si>
  <si>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</si>
  <si>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</si>
  <si>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</si>
  <si>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</si>
  <si>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</si>
  <si>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</si>
  <si>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</si>
  <si>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</si>
  <si>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</si>
  <si>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</si>
  <si>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</si>
  <si>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高鍋町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</si>
  <si>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</si>
  <si>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</si>
  <si>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</si>
  <si>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</si>
  <si>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</si>
  <si>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</si>
  <si>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</si>
  <si>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</si>
  <si>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</si>
  <si>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</si>
  <si>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</si>
  <si>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</si>
  <si>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</si>
  <si>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</si>
  <si>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</si>
  <si>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</si>
  <si>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</si>
  <si>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
　類似団体平均を下回り、減少してきているが、数値は100%を超えており、現時点では健全な水準にある。
②累積欠損金比率
　欠損金がないため、健全な状態にある。
③流動比率
　類似団体平均を下回っているが100%を超えており、健全な水準にある。流動資産・流動負債ともに、大きな変動は予想されないため、今後、大きく増減することなく推移するものと推察される。
④企業債残高対給水収益比率
　高い水準ではあるが、年々減少傾向にあり、今後も減少していくものと推察される。
⑤料金回収率
　100%を下回り、かつ、類似団体平均値以下である。今後も100%前後で推移していくと推察されるが、費用の削減等により積極的に取り組む必要がある。
⑥給水原価
　類似団体と比較すると依然として高い水準にあり、増加傾向にあるため、今後は経費の削減等の改善が必要となる。
⑦施設利用率
　類似団体と比較して高い水準で、適切且つ効率良く水道施設を利用できており、良い状態を維持できている。
⑧有収率
　類似団体と比較して高い水準である。今後も漏水調査等を計画的に実施し、効率の良い運営をしていく必要がある。</t>
    <rPh sb="20" eb="22">
      <t>ゲンショウ</t>
    </rPh>
    <rPh sb="30" eb="32">
      <t>スウチ</t>
    </rPh>
    <rPh sb="44" eb="47">
      <t>ゲンジテン</t>
    </rPh>
    <rPh sb="95" eb="97">
      <t>ルイジ</t>
    </rPh>
    <rPh sb="97" eb="99">
      <t>ダンタイ</t>
    </rPh>
    <rPh sb="99" eb="101">
      <t>ヘイキン</t>
    </rPh>
    <rPh sb="102" eb="104">
      <t>シタマワ</t>
    </rPh>
    <rPh sb="266" eb="268">
      <t>イカ</t>
    </rPh>
    <rPh sb="296" eb="298">
      <t>ヒヨウ</t>
    </rPh>
    <rPh sb="299" eb="301">
      <t>サクゲン</t>
    </rPh>
    <rPh sb="301" eb="302">
      <t>トウ</t>
    </rPh>
    <rPh sb="305" eb="308">
      <t>セッキョクテキ</t>
    </rPh>
    <rPh sb="309" eb="310">
      <t>ト</t>
    </rPh>
    <rPh sb="311" eb="312">
      <t>ク</t>
    </rPh>
    <rPh sb="313" eb="315">
      <t>ヒツヨウ</t>
    </rPh>
    <rPh sb="350" eb="352">
      <t>ゾウカ</t>
    </rPh>
    <rPh sb="352" eb="354">
      <t>ケイコウ</t>
    </rPh>
    <phoneticPr fontId="4"/>
  </si>
  <si>
    <t>　漏水調査や修繕を実施しているため、有収率は高水準である。しかし、計画的に管路の更新を実施しており、企業債残高対給水収益比率は高い状態にある。動力費等の高騰もあり、給水原価も高いため、今後も健全かつ効率的な経営を継続しながら、水道料金の見直し等も含め、管路や施設等の整備を実施していく。</t>
    <rPh sb="65" eb="67">
      <t>ジョウタイ</t>
    </rPh>
    <rPh sb="71" eb="74">
      <t>ドウリョクヒ</t>
    </rPh>
    <rPh sb="74" eb="75">
      <t>トウ</t>
    </rPh>
    <rPh sb="76" eb="78">
      <t>コウトウ</t>
    </rPh>
    <rPh sb="82" eb="84">
      <t>キュウスイ</t>
    </rPh>
    <rPh sb="84" eb="86">
      <t>ゲンカ</t>
    </rPh>
    <rPh sb="87" eb="88">
      <t>タカ</t>
    </rPh>
    <rPh sb="113" eb="117">
      <t>スイドウリョウキン</t>
    </rPh>
    <rPh sb="118" eb="120">
      <t>ミナオ</t>
    </rPh>
    <rPh sb="121" eb="122">
      <t>トウ</t>
    </rPh>
    <rPh sb="123" eb="124">
      <t>フク</t>
    </rPh>
    <phoneticPr fontId="4"/>
  </si>
  <si>
    <r>
      <t>①有形固定資産減価償却率
　類似団体平均値より高い水準であり、今後も増加していくと推察される。定期的な施設の更新が必要となる。
②管路経年化率
　当該値0%のため、適正に管路更新が実施できている。
③管路更新率
　</t>
    </r>
    <r>
      <rPr>
        <sz val="11"/>
        <color rgb="FFFF0000"/>
        <rFont val="ＭＳ ゴシック"/>
        <family val="3"/>
        <charset val="128"/>
      </rPr>
      <t>前年度からの繰越工事もあり、</t>
    </r>
    <r>
      <rPr>
        <sz val="11"/>
        <rFont val="ＭＳ ゴシック"/>
        <family val="3"/>
        <charset val="128"/>
      </rPr>
      <t>類似団体平均値より高い水準ではあるが、今後も計画的な管路更新が必要となる。</t>
    </r>
    <rPh sb="14" eb="16">
      <t>ルイジ</t>
    </rPh>
    <rPh sb="16" eb="18">
      <t>ダンタイ</t>
    </rPh>
    <rPh sb="107" eb="110">
      <t>ゼンネンド</t>
    </rPh>
    <rPh sb="113" eb="115">
      <t>クリコシ</t>
    </rPh>
    <rPh sb="115" eb="117">
      <t>コウジ</t>
    </rPh>
    <rPh sb="152" eb="15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</si>
</sst>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0.46</c:v>
                </c:pt>
                <c:pt idx="3">
                  <c:v>0</c:v>
                </c:pt>
                <c:pt idx="4" formatCode="#,##0.00;&quot;△&quot;#,##0.00;&quot;-&quot;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C-435F-B71D-4AB4F0472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0.52</c:v>
                </c:pt>
                <c:pt idx="2">
                  <c:v>0.53</c:v>
                </c:pt>
                <c:pt idx="3">
                  <c:v>0.48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C-435F-B71D-4AB4F0472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72.040000000000006</c:v>
                </c:pt>
                <c:pt idx="1">
                  <c:v>74.53</c:v>
                </c:pt>
                <c:pt idx="2">
                  <c:v>71.42</c:v>
                </c:pt>
                <c:pt idx="3">
                  <c:v>68.47</c:v>
                </c:pt>
                <c:pt idx="4">
                  <c:v>66.849999999999994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C-42EB-B31D-4E01A02A1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55.03</c:v>
                </c:pt>
                <c:pt idx="1">
                  <c:v>55.14</c:v>
                </c:pt>
                <c:pt idx="2">
                  <c:v>55.89</c:v>
                </c:pt>
                <c:pt idx="3">
                  <c:v>55.72</c:v>
                </c:pt>
                <c:pt idx="4">
                  <c:v>55.31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C-42EB-B31D-4E01A02A1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83.57</c:v>
                </c:pt>
                <c:pt idx="1">
                  <c:v>81.34</c:v>
                </c:pt>
                <c:pt idx="2">
                  <c:v>87.51</c:v>
                </c:pt>
                <c:pt idx="3">
                  <c:v>89.62</c:v>
                </c:pt>
                <c:pt idx="4">
                  <c:v>89.33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5-4B1C-AC03-1B4A964A5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81.900000000000006</c:v>
                </c:pt>
                <c:pt idx="1">
                  <c:v>81.39</c:v>
                </c:pt>
                <c:pt idx="2">
                  <c:v>81.27</c:v>
                </c:pt>
                <c:pt idx="3">
                  <c:v>81.260000000000005</c:v>
                </c:pt>
                <c:pt idx="4">
                  <c:v>80.36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5-4B1C-AC03-1B4A964A5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113.51</c:v>
                </c:pt>
                <c:pt idx="1">
                  <c:v>110.48</c:v>
                </c:pt>
                <c:pt idx="2">
                  <c:v>111.37</c:v>
                </c:pt>
                <c:pt idx="3">
                  <c:v>107.67</c:v>
                </c:pt>
                <c:pt idx="4">
                  <c:v>100.28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8-4E47-A275-412BA077F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108.87</c:v>
                </c:pt>
                <c:pt idx="1">
                  <c:v>108.61</c:v>
                </c:pt>
                <c:pt idx="2">
                  <c:v>108.35</c:v>
                </c:pt>
                <c:pt idx="3">
                  <c:v>108.84</c:v>
                </c:pt>
                <c:pt idx="4">
                  <c:v>105.92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18-4E47-A275-412BA077F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51.81</c:v>
                </c:pt>
                <c:pt idx="1">
                  <c:v>53.84</c:v>
                </c:pt>
                <c:pt idx="2">
                  <c:v>55.55</c:v>
                </c:pt>
                <c:pt idx="3">
                  <c:v>57.74</c:v>
                </c:pt>
                <c:pt idx="4">
                  <c:v>59.32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C-4B8A-B2CB-01C06DEED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48.87</c:v>
                </c:pt>
                <c:pt idx="1">
                  <c:v>49.92</c:v>
                </c:pt>
                <c:pt idx="2">
                  <c:v>50.63</c:v>
                </c:pt>
                <c:pt idx="3">
                  <c:v>51.29</c:v>
                </c:pt>
                <c:pt idx="4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C-4B8A-B2CB-01C06DEED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3-4E23-A6C3-4BC9DACE3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14.85</c:v>
                </c:pt>
                <c:pt idx="1">
                  <c:v>16.88</c:v>
                </c:pt>
                <c:pt idx="2">
                  <c:v>18.28</c:v>
                </c:pt>
                <c:pt idx="3">
                  <c:v>19.61</c:v>
                </c:pt>
                <c:pt idx="4">
                  <c:v>20.73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3-4E23-A6C3-4BC9DACE3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8-4B35-B76D-1E20F769B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3.16</c:v>
                </c:pt>
                <c:pt idx="1">
                  <c:v>3.59</c:v>
                </c:pt>
                <c:pt idx="2">
                  <c:v>3.98</c:v>
                </c:pt>
                <c:pt idx="3">
                  <c:v>6.02</c:v>
                </c:pt>
                <c:pt idx="4">
                  <c:v>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8-4B35-B76D-1E20F769B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151.08000000000001</c:v>
                </c:pt>
                <c:pt idx="1">
                  <c:v>148.24</c:v>
                </c:pt>
                <c:pt idx="2">
                  <c:v>142.65</c:v>
                </c:pt>
                <c:pt idx="3">
                  <c:v>155.72999999999999</c:v>
                </c:pt>
                <c:pt idx="4">
                  <c:v>162.11000000000001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F-4AA1-85EA-EAFC22F94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369.69</c:v>
                </c:pt>
                <c:pt idx="1">
                  <c:v>379.08</c:v>
                </c:pt>
                <c:pt idx="2">
                  <c:v>367.55</c:v>
                </c:pt>
                <c:pt idx="3">
                  <c:v>378.56</c:v>
                </c:pt>
                <c:pt idx="4">
                  <c:v>364.46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F-4AA1-85EA-EAFC22F94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641.20000000000005</c:v>
                </c:pt>
                <c:pt idx="1">
                  <c:v>591.54999999999995</c:v>
                </c:pt>
                <c:pt idx="2">
                  <c:v>545.15</c:v>
                </c:pt>
                <c:pt idx="3">
                  <c:v>507.16</c:v>
                </c:pt>
                <c:pt idx="4">
                  <c:v>488.05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7-4D76-8131-B1CC5FBF3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402.99</c:v>
                </c:pt>
                <c:pt idx="1">
                  <c:v>398.98</c:v>
                </c:pt>
                <c:pt idx="2">
                  <c:v>418.68</c:v>
                </c:pt>
                <c:pt idx="3">
                  <c:v>395.68</c:v>
                </c:pt>
                <c:pt idx="4">
                  <c:v>403.72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97-4D76-8131-B1CC5FBF3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101.62</c:v>
                </c:pt>
                <c:pt idx="1">
                  <c:v>98.89</c:v>
                </c:pt>
                <c:pt idx="2">
                  <c:v>100.88</c:v>
                </c:pt>
                <c:pt idx="3">
                  <c:v>97.6</c:v>
                </c:pt>
                <c:pt idx="4">
                  <c:v>91.27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7-489D-835B-03F4991AF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98.66</c:v>
                </c:pt>
                <c:pt idx="1">
                  <c:v>98.64</c:v>
                </c:pt>
                <c:pt idx="2">
                  <c:v>94.78</c:v>
                </c:pt>
                <c:pt idx="3">
                  <c:v>97.59</c:v>
                </c:pt>
                <c:pt idx="4">
                  <c:v>92.17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7-489D-835B-03F4991AF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187.27</c:v>
                </c:pt>
                <c:pt idx="1">
                  <c:v>193.16</c:v>
                </c:pt>
                <c:pt idx="2">
                  <c:v>188.59</c:v>
                </c:pt>
                <c:pt idx="3">
                  <c:v>195.55</c:v>
                </c:pt>
                <c:pt idx="4">
                  <c:v>209.19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1-47EB-AC48-F5E815D1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178.59</c:v>
                </c:pt>
                <c:pt idx="1">
                  <c:v>178.92</c:v>
                </c:pt>
                <c:pt idx="2">
                  <c:v>181.3</c:v>
                </c:pt>
                <c:pt idx="3">
                  <c:v>181.71</c:v>
                </c:pt>
                <c:pt idx="4">
                  <c:v>188.51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1-47EB-AC48-F5E815D1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H43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宮崎県　高鍋町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A6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19729</v>
      </c>
      <c r="AM8" s="45"/>
      <c r="AN8" s="45"/>
      <c r="AO8" s="45"/>
      <c r="AP8" s="45"/>
      <c r="AQ8" s="45"/>
      <c r="AR8" s="45"/>
      <c r="AS8" s="45"/>
      <c r="AT8" s="46">
        <f>データ!$S$6</f>
        <v>43.8</v>
      </c>
      <c r="AU8" s="47"/>
      <c r="AV8" s="47"/>
      <c r="AW8" s="47"/>
      <c r="AX8" s="47"/>
      <c r="AY8" s="47"/>
      <c r="AZ8" s="47"/>
      <c r="BA8" s="47"/>
      <c r="BB8" s="48">
        <f>データ!$T$6</f>
        <v>450.43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54.7</v>
      </c>
      <c r="J10" s="47"/>
      <c r="K10" s="47"/>
      <c r="L10" s="47"/>
      <c r="M10" s="47"/>
      <c r="N10" s="47"/>
      <c r="O10" s="81"/>
      <c r="P10" s="48">
        <f>データ!$P$6</f>
        <v>90.62</v>
      </c>
      <c r="Q10" s="48"/>
      <c r="R10" s="48"/>
      <c r="S10" s="48"/>
      <c r="T10" s="48"/>
      <c r="U10" s="48"/>
      <c r="V10" s="48"/>
      <c r="W10" s="45">
        <f>データ!$Q$6</f>
        <v>3311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17824</v>
      </c>
      <c r="AM10" s="45"/>
      <c r="AN10" s="45"/>
      <c r="AO10" s="45"/>
      <c r="AP10" s="45"/>
      <c r="AQ10" s="45"/>
      <c r="AR10" s="45"/>
      <c r="AS10" s="45"/>
      <c r="AT10" s="46">
        <f>データ!$V$6</f>
        <v>10.28</v>
      </c>
      <c r="AU10" s="47"/>
      <c r="AV10" s="47"/>
      <c r="AW10" s="47"/>
      <c r="AX10" s="47"/>
      <c r="AY10" s="47"/>
      <c r="AZ10" s="47"/>
      <c r="BA10" s="47"/>
      <c r="BB10" s="48">
        <f>データ!$W$6</f>
        <v>1733.85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90" t="s">
        <v>111</v>
      </c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90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90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90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90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90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90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90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90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90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90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90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90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90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90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90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90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90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90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90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90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90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90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90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90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90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90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90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90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113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pjXXlb7ubEaqXKGmuEdKi54OLeX4kc390evYwEeAIIDfEv51iAsUg4IbZNSByDUG58IfDKYMUbNom+S+H4coEw==" saltValue="mILD0O94cSIuOXz4CancX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454010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宮崎県　高鍋町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54.7</v>
      </c>
      <c r="P6" s="21">
        <f t="shared" si="3"/>
        <v>90.62</v>
      </c>
      <c r="Q6" s="21">
        <f t="shared" si="3"/>
        <v>3311</v>
      </c>
      <c r="R6" s="21">
        <f t="shared" si="3"/>
        <v>19729</v>
      </c>
      <c r="S6" s="21">
        <f t="shared" si="3"/>
        <v>43.8</v>
      </c>
      <c r="T6" s="21">
        <f t="shared" si="3"/>
        <v>450.43</v>
      </c>
      <c r="U6" s="21">
        <f t="shared" si="3"/>
        <v>17824</v>
      </c>
      <c r="V6" s="21">
        <f t="shared" si="3"/>
        <v>10.28</v>
      </c>
      <c r="W6" s="21">
        <f t="shared" si="3"/>
        <v>1733.85</v>
      </c>
      <c r="X6" s="22">
        <f>IF(X7="",NA(),X7)</f>
        <v>113.51</v>
      </c>
      <c r="Y6" s="22">
        <f t="shared" ref="Y6:AG6" si="4">IF(Y7="",NA(),Y7)</f>
        <v>110.48</v>
      </c>
      <c r="Z6" s="22">
        <f t="shared" si="4"/>
        <v>111.37</v>
      </c>
      <c r="AA6" s="22">
        <f t="shared" si="4"/>
        <v>107.67</v>
      </c>
      <c r="AB6" s="22">
        <f t="shared" si="4"/>
        <v>100.28</v>
      </c>
      <c r="AC6" s="22">
        <f t="shared" si="4"/>
        <v>108.87</v>
      </c>
      <c r="AD6" s="22">
        <f t="shared" si="4"/>
        <v>108.61</v>
      </c>
      <c r="AE6" s="22">
        <f t="shared" si="4"/>
        <v>108.35</v>
      </c>
      <c r="AF6" s="22">
        <f t="shared" si="4"/>
        <v>108.84</v>
      </c>
      <c r="AG6" s="22">
        <f t="shared" si="4"/>
        <v>105.92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3.16</v>
      </c>
      <c r="AO6" s="22">
        <f t="shared" si="5"/>
        <v>3.59</v>
      </c>
      <c r="AP6" s="22">
        <f t="shared" si="5"/>
        <v>3.98</v>
      </c>
      <c r="AQ6" s="22">
        <f t="shared" si="5"/>
        <v>6.02</v>
      </c>
      <c r="AR6" s="22">
        <f t="shared" si="5"/>
        <v>7.78</v>
      </c>
      <c r="AS6" s="21" t="str">
        <f>IF(AS7="","",IF(AS7="-","【-】","【"&amp;SUBSTITUTE(TEXT(AS7,"#,##0.00"),"-","△")&amp;"】"))</f>
        <v>【1.34】</v>
      </c>
      <c r="AT6" s="22">
        <f>IF(AT7="",NA(),AT7)</f>
        <v>151.08000000000001</v>
      </c>
      <c r="AU6" s="22">
        <f t="shared" ref="AU6:BC6" si="6">IF(AU7="",NA(),AU7)</f>
        <v>148.24</v>
      </c>
      <c r="AV6" s="22">
        <f t="shared" si="6"/>
        <v>142.65</v>
      </c>
      <c r="AW6" s="22">
        <f t="shared" si="6"/>
        <v>155.72999999999999</v>
      </c>
      <c r="AX6" s="22">
        <f t="shared" si="6"/>
        <v>162.11000000000001</v>
      </c>
      <c r="AY6" s="22">
        <f t="shared" si="6"/>
        <v>369.69</v>
      </c>
      <c r="AZ6" s="22">
        <f t="shared" si="6"/>
        <v>379.08</v>
      </c>
      <c r="BA6" s="22">
        <f t="shared" si="6"/>
        <v>367.55</v>
      </c>
      <c r="BB6" s="22">
        <f t="shared" si="6"/>
        <v>378.56</v>
      </c>
      <c r="BC6" s="22">
        <f t="shared" si="6"/>
        <v>364.46</v>
      </c>
      <c r="BD6" s="21" t="str">
        <f>IF(BD7="","",IF(BD7="-","【-】","【"&amp;SUBSTITUTE(TEXT(BD7,"#,##0.00"),"-","△")&amp;"】"))</f>
        <v>【252.29】</v>
      </c>
      <c r="BE6" s="22">
        <f>IF(BE7="",NA(),BE7)</f>
        <v>641.20000000000005</v>
      </c>
      <c r="BF6" s="22">
        <f t="shared" ref="BF6:BN6" si="7">IF(BF7="",NA(),BF7)</f>
        <v>591.54999999999995</v>
      </c>
      <c r="BG6" s="22">
        <f t="shared" si="7"/>
        <v>545.15</v>
      </c>
      <c r="BH6" s="22">
        <f t="shared" si="7"/>
        <v>507.16</v>
      </c>
      <c r="BI6" s="22">
        <f t="shared" si="7"/>
        <v>488.05</v>
      </c>
      <c r="BJ6" s="22">
        <f t="shared" si="7"/>
        <v>402.99</v>
      </c>
      <c r="BK6" s="22">
        <f t="shared" si="7"/>
        <v>398.98</v>
      </c>
      <c r="BL6" s="22">
        <f t="shared" si="7"/>
        <v>418.68</v>
      </c>
      <c r="BM6" s="22">
        <f t="shared" si="7"/>
        <v>395.68</v>
      </c>
      <c r="BN6" s="22">
        <f t="shared" si="7"/>
        <v>403.72</v>
      </c>
      <c r="BO6" s="21" t="str">
        <f>IF(BO7="","",IF(BO7="-","【-】","【"&amp;SUBSTITUTE(TEXT(BO7,"#,##0.00"),"-","△")&amp;"】"))</f>
        <v>【268.07】</v>
      </c>
      <c r="BP6" s="22">
        <f>IF(BP7="",NA(),BP7)</f>
        <v>101.62</v>
      </c>
      <c r="BQ6" s="22">
        <f t="shared" ref="BQ6:BY6" si="8">IF(BQ7="",NA(),BQ7)</f>
        <v>98.89</v>
      </c>
      <c r="BR6" s="22">
        <f t="shared" si="8"/>
        <v>100.88</v>
      </c>
      <c r="BS6" s="22">
        <f t="shared" si="8"/>
        <v>97.6</v>
      </c>
      <c r="BT6" s="22">
        <f t="shared" si="8"/>
        <v>91.27</v>
      </c>
      <c r="BU6" s="22">
        <f t="shared" si="8"/>
        <v>98.66</v>
      </c>
      <c r="BV6" s="22">
        <f t="shared" si="8"/>
        <v>98.64</v>
      </c>
      <c r="BW6" s="22">
        <f t="shared" si="8"/>
        <v>94.78</v>
      </c>
      <c r="BX6" s="22">
        <f t="shared" si="8"/>
        <v>97.59</v>
      </c>
      <c r="BY6" s="22">
        <f t="shared" si="8"/>
        <v>92.17</v>
      </c>
      <c r="BZ6" s="21" t="str">
        <f>IF(BZ7="","",IF(BZ7="-","【-】","【"&amp;SUBSTITUTE(TEXT(BZ7,"#,##0.00"),"-","△")&amp;"】"))</f>
        <v>【97.47】</v>
      </c>
      <c r="CA6" s="22">
        <f>IF(CA7="",NA(),CA7)</f>
        <v>187.27</v>
      </c>
      <c r="CB6" s="22">
        <f t="shared" ref="CB6:CJ6" si="9">IF(CB7="",NA(),CB7)</f>
        <v>193.16</v>
      </c>
      <c r="CC6" s="22">
        <f t="shared" si="9"/>
        <v>188.59</v>
      </c>
      <c r="CD6" s="22">
        <f t="shared" si="9"/>
        <v>195.55</v>
      </c>
      <c r="CE6" s="22">
        <f t="shared" si="9"/>
        <v>209.19</v>
      </c>
      <c r="CF6" s="22">
        <f t="shared" si="9"/>
        <v>178.59</v>
      </c>
      <c r="CG6" s="22">
        <f t="shared" si="9"/>
        <v>178.92</v>
      </c>
      <c r="CH6" s="22">
        <f t="shared" si="9"/>
        <v>181.3</v>
      </c>
      <c r="CI6" s="22">
        <f t="shared" si="9"/>
        <v>181.71</v>
      </c>
      <c r="CJ6" s="22">
        <f t="shared" si="9"/>
        <v>188.51</v>
      </c>
      <c r="CK6" s="21" t="str">
        <f>IF(CK7="","",IF(CK7="-","【-】","【"&amp;SUBSTITUTE(TEXT(CK7,"#,##0.00"),"-","△")&amp;"】"))</f>
        <v>【174.75】</v>
      </c>
      <c r="CL6" s="22">
        <f>IF(CL7="",NA(),CL7)</f>
        <v>72.040000000000006</v>
      </c>
      <c r="CM6" s="22">
        <f t="shared" ref="CM6:CU6" si="10">IF(CM7="",NA(),CM7)</f>
        <v>74.53</v>
      </c>
      <c r="CN6" s="22">
        <f t="shared" si="10"/>
        <v>71.42</v>
      </c>
      <c r="CO6" s="22">
        <f t="shared" si="10"/>
        <v>68.47</v>
      </c>
      <c r="CP6" s="22">
        <f t="shared" si="10"/>
        <v>66.849999999999994</v>
      </c>
      <c r="CQ6" s="22">
        <f t="shared" si="10"/>
        <v>55.03</v>
      </c>
      <c r="CR6" s="22">
        <f t="shared" si="10"/>
        <v>55.14</v>
      </c>
      <c r="CS6" s="22">
        <f t="shared" si="10"/>
        <v>55.89</v>
      </c>
      <c r="CT6" s="22">
        <f t="shared" si="10"/>
        <v>55.72</v>
      </c>
      <c r="CU6" s="22">
        <f t="shared" si="10"/>
        <v>55.31</v>
      </c>
      <c r="CV6" s="21" t="str">
        <f>IF(CV7="","",IF(CV7="-","【-】","【"&amp;SUBSTITUTE(TEXT(CV7,"#,##0.00"),"-","△")&amp;"】"))</f>
        <v>【59.97】</v>
      </c>
      <c r="CW6" s="22">
        <f>IF(CW7="",NA(),CW7)</f>
        <v>83.57</v>
      </c>
      <c r="CX6" s="22">
        <f t="shared" ref="CX6:DF6" si="11">IF(CX7="",NA(),CX7)</f>
        <v>81.34</v>
      </c>
      <c r="CY6" s="22">
        <f t="shared" si="11"/>
        <v>87.51</v>
      </c>
      <c r="CZ6" s="22">
        <f t="shared" si="11"/>
        <v>89.62</v>
      </c>
      <c r="DA6" s="22">
        <f t="shared" si="11"/>
        <v>89.33</v>
      </c>
      <c r="DB6" s="22">
        <f t="shared" si="11"/>
        <v>81.900000000000006</v>
      </c>
      <c r="DC6" s="22">
        <f t="shared" si="11"/>
        <v>81.39</v>
      </c>
      <c r="DD6" s="22">
        <f t="shared" si="11"/>
        <v>81.27</v>
      </c>
      <c r="DE6" s="22">
        <f t="shared" si="11"/>
        <v>81.260000000000005</v>
      </c>
      <c r="DF6" s="22">
        <f t="shared" si="11"/>
        <v>80.36</v>
      </c>
      <c r="DG6" s="21" t="str">
        <f>IF(DG7="","",IF(DG7="-","【-】","【"&amp;SUBSTITUTE(TEXT(DG7,"#,##0.00"),"-","△")&amp;"】"))</f>
        <v>【89.76】</v>
      </c>
      <c r="DH6" s="22">
        <f>IF(DH7="",NA(),DH7)</f>
        <v>51.81</v>
      </c>
      <c r="DI6" s="22">
        <f t="shared" ref="DI6:DQ6" si="12">IF(DI7="",NA(),DI7)</f>
        <v>53.84</v>
      </c>
      <c r="DJ6" s="22">
        <f t="shared" si="12"/>
        <v>55.55</v>
      </c>
      <c r="DK6" s="22">
        <f t="shared" si="12"/>
        <v>57.74</v>
      </c>
      <c r="DL6" s="22">
        <f t="shared" si="12"/>
        <v>59.32</v>
      </c>
      <c r="DM6" s="22">
        <f t="shared" si="12"/>
        <v>48.87</v>
      </c>
      <c r="DN6" s="22">
        <f t="shared" si="12"/>
        <v>49.92</v>
      </c>
      <c r="DO6" s="22">
        <f t="shared" si="12"/>
        <v>50.63</v>
      </c>
      <c r="DP6" s="22">
        <f t="shared" si="12"/>
        <v>51.29</v>
      </c>
      <c r="DQ6" s="22">
        <f t="shared" si="12"/>
        <v>52.2</v>
      </c>
      <c r="DR6" s="21" t="str">
        <f>IF(DR7="","",IF(DR7="-","【-】","【"&amp;SUBSTITUTE(TEXT(DR7,"#,##0.00"),"-","△")&amp;"】"))</f>
        <v>【51.51】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14.85</v>
      </c>
      <c r="DY6" s="22">
        <f t="shared" si="13"/>
        <v>16.88</v>
      </c>
      <c r="DZ6" s="22">
        <f t="shared" si="13"/>
        <v>18.28</v>
      </c>
      <c r="EA6" s="22">
        <f t="shared" si="13"/>
        <v>19.61</v>
      </c>
      <c r="EB6" s="22">
        <f t="shared" si="13"/>
        <v>20.73</v>
      </c>
      <c r="EC6" s="21" t="str">
        <f>IF(EC7="","",IF(EC7="-","【-】","【"&amp;SUBSTITUTE(TEXT(EC7,"#,##0.00"),"-","△")&amp;"】"))</f>
        <v>【23.75】</v>
      </c>
      <c r="ED6" s="21">
        <f>IF(ED7="",NA(),ED7)</f>
        <v>0</v>
      </c>
      <c r="EE6" s="21">
        <f t="shared" ref="EE6:EM6" si="14">IF(EE7="",NA(),EE7)</f>
        <v>0</v>
      </c>
      <c r="EF6" s="22">
        <f t="shared" si="14"/>
        <v>0.46</v>
      </c>
      <c r="EG6" s="21">
        <f t="shared" si="14"/>
        <v>0</v>
      </c>
      <c r="EH6" s="22">
        <f t="shared" si="14"/>
        <v>0.95</v>
      </c>
      <c r="EI6" s="22">
        <f t="shared" si="14"/>
        <v>0.5</v>
      </c>
      <c r="EJ6" s="22">
        <f t="shared" si="14"/>
        <v>0.52</v>
      </c>
      <c r="EK6" s="22">
        <f t="shared" si="14"/>
        <v>0.53</v>
      </c>
      <c r="EL6" s="22">
        <f t="shared" si="14"/>
        <v>0.48</v>
      </c>
      <c r="EM6" s="22">
        <f t="shared" si="14"/>
        <v>0.5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454010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54.7</v>
      </c>
      <c r="P7" s="25">
        <v>90.62</v>
      </c>
      <c r="Q7" s="25">
        <v>3311</v>
      </c>
      <c r="R7" s="25">
        <v>19729</v>
      </c>
      <c r="S7" s="25">
        <v>43.8</v>
      </c>
      <c r="T7" s="25">
        <v>450.43</v>
      </c>
      <c r="U7" s="25">
        <v>17824</v>
      </c>
      <c r="V7" s="25">
        <v>10.28</v>
      </c>
      <c r="W7" s="25">
        <v>1733.85</v>
      </c>
      <c r="X7" s="25">
        <v>113.51</v>
      </c>
      <c r="Y7" s="25">
        <v>110.48</v>
      </c>
      <c r="Z7" s="25">
        <v>111.37</v>
      </c>
      <c r="AA7" s="25">
        <v>107.67</v>
      </c>
      <c r="AB7" s="25">
        <v>100.28</v>
      </c>
      <c r="AC7" s="25">
        <v>108.87</v>
      </c>
      <c r="AD7" s="25">
        <v>108.61</v>
      </c>
      <c r="AE7" s="25">
        <v>108.35</v>
      </c>
      <c r="AF7" s="25">
        <v>108.84</v>
      </c>
      <c r="AG7" s="25">
        <v>105.92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3.16</v>
      </c>
      <c r="AO7" s="25">
        <v>3.59</v>
      </c>
      <c r="AP7" s="25">
        <v>3.98</v>
      </c>
      <c r="AQ7" s="25">
        <v>6.02</v>
      </c>
      <c r="AR7" s="25">
        <v>7.78</v>
      </c>
      <c r="AS7" s="25">
        <v>1.34</v>
      </c>
      <c r="AT7" s="25">
        <v>151.08000000000001</v>
      </c>
      <c r="AU7" s="25">
        <v>148.24</v>
      </c>
      <c r="AV7" s="25">
        <v>142.65</v>
      </c>
      <c r="AW7" s="25">
        <v>155.72999999999999</v>
      </c>
      <c r="AX7" s="25">
        <v>162.11000000000001</v>
      </c>
      <c r="AY7" s="25">
        <v>369.69</v>
      </c>
      <c r="AZ7" s="25">
        <v>379.08</v>
      </c>
      <c r="BA7" s="25">
        <v>367.55</v>
      </c>
      <c r="BB7" s="25">
        <v>378.56</v>
      </c>
      <c r="BC7" s="25">
        <v>364.46</v>
      </c>
      <c r="BD7" s="25">
        <v>252.29</v>
      </c>
      <c r="BE7" s="25">
        <v>641.20000000000005</v>
      </c>
      <c r="BF7" s="25">
        <v>591.54999999999995</v>
      </c>
      <c r="BG7" s="25">
        <v>545.15</v>
      </c>
      <c r="BH7" s="25">
        <v>507.16</v>
      </c>
      <c r="BI7" s="25">
        <v>488.05</v>
      </c>
      <c r="BJ7" s="25">
        <v>402.99</v>
      </c>
      <c r="BK7" s="25">
        <v>398.98</v>
      </c>
      <c r="BL7" s="25">
        <v>418.68</v>
      </c>
      <c r="BM7" s="25">
        <v>395.68</v>
      </c>
      <c r="BN7" s="25">
        <v>403.72</v>
      </c>
      <c r="BO7" s="25">
        <v>268.07</v>
      </c>
      <c r="BP7" s="25">
        <v>101.62</v>
      </c>
      <c r="BQ7" s="25">
        <v>98.89</v>
      </c>
      <c r="BR7" s="25">
        <v>100.88</v>
      </c>
      <c r="BS7" s="25">
        <v>97.6</v>
      </c>
      <c r="BT7" s="25">
        <v>91.27</v>
      </c>
      <c r="BU7" s="25">
        <v>98.66</v>
      </c>
      <c r="BV7" s="25">
        <v>98.64</v>
      </c>
      <c r="BW7" s="25">
        <v>94.78</v>
      </c>
      <c r="BX7" s="25">
        <v>97.59</v>
      </c>
      <c r="BY7" s="25">
        <v>92.17</v>
      </c>
      <c r="BZ7" s="25">
        <v>97.47</v>
      </c>
      <c r="CA7" s="25">
        <v>187.27</v>
      </c>
      <c r="CB7" s="25">
        <v>193.16</v>
      </c>
      <c r="CC7" s="25">
        <v>188.59</v>
      </c>
      <c r="CD7" s="25">
        <v>195.55</v>
      </c>
      <c r="CE7" s="25">
        <v>209.19</v>
      </c>
      <c r="CF7" s="25">
        <v>178.59</v>
      </c>
      <c r="CG7" s="25">
        <v>178.92</v>
      </c>
      <c r="CH7" s="25">
        <v>181.3</v>
      </c>
      <c r="CI7" s="25">
        <v>181.71</v>
      </c>
      <c r="CJ7" s="25">
        <v>188.51</v>
      </c>
      <c r="CK7" s="25">
        <v>174.75</v>
      </c>
      <c r="CL7" s="25">
        <v>72.040000000000006</v>
      </c>
      <c r="CM7" s="25">
        <v>74.53</v>
      </c>
      <c r="CN7" s="25">
        <v>71.42</v>
      </c>
      <c r="CO7" s="25">
        <v>68.47</v>
      </c>
      <c r="CP7" s="25">
        <v>66.849999999999994</v>
      </c>
      <c r="CQ7" s="25">
        <v>55.03</v>
      </c>
      <c r="CR7" s="25">
        <v>55.14</v>
      </c>
      <c r="CS7" s="25">
        <v>55.89</v>
      </c>
      <c r="CT7" s="25">
        <v>55.72</v>
      </c>
      <c r="CU7" s="25">
        <v>55.31</v>
      </c>
      <c r="CV7" s="25">
        <v>59.97</v>
      </c>
      <c r="CW7" s="25">
        <v>83.57</v>
      </c>
      <c r="CX7" s="25">
        <v>81.34</v>
      </c>
      <c r="CY7" s="25">
        <v>87.51</v>
      </c>
      <c r="CZ7" s="25">
        <v>89.62</v>
      </c>
      <c r="DA7" s="25">
        <v>89.33</v>
      </c>
      <c r="DB7" s="25">
        <v>81.900000000000006</v>
      </c>
      <c r="DC7" s="25">
        <v>81.39</v>
      </c>
      <c r="DD7" s="25">
        <v>81.27</v>
      </c>
      <c r="DE7" s="25">
        <v>81.260000000000005</v>
      </c>
      <c r="DF7" s="25">
        <v>80.36</v>
      </c>
      <c r="DG7" s="25">
        <v>89.76</v>
      </c>
      <c r="DH7" s="25">
        <v>51.81</v>
      </c>
      <c r="DI7" s="25">
        <v>53.84</v>
      </c>
      <c r="DJ7" s="25">
        <v>55.55</v>
      </c>
      <c r="DK7" s="25">
        <v>57.74</v>
      </c>
      <c r="DL7" s="25">
        <v>59.32</v>
      </c>
      <c r="DM7" s="25">
        <v>48.87</v>
      </c>
      <c r="DN7" s="25">
        <v>49.92</v>
      </c>
      <c r="DO7" s="25">
        <v>50.63</v>
      </c>
      <c r="DP7" s="25">
        <v>51.29</v>
      </c>
      <c r="DQ7" s="25">
        <v>52.2</v>
      </c>
      <c r="DR7" s="25">
        <v>51.51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14.85</v>
      </c>
      <c r="DY7" s="25">
        <v>16.88</v>
      </c>
      <c r="DZ7" s="25">
        <v>18.28</v>
      </c>
      <c r="EA7" s="25">
        <v>19.61</v>
      </c>
      <c r="EB7" s="25">
        <v>20.73</v>
      </c>
      <c r="EC7" s="25">
        <v>23.75</v>
      </c>
      <c r="ED7" s="25">
        <v>0</v>
      </c>
      <c r="EE7" s="25">
        <v>0</v>
      </c>
      <c r="EF7" s="25">
        <v>0.46</v>
      </c>
      <c r="EG7" s="25">
        <v>0</v>
      </c>
      <c r="EH7" s="25">
        <v>0.95</v>
      </c>
      <c r="EI7" s="25">
        <v>0.5</v>
      </c>
      <c r="EJ7" s="25">
        <v>0.52</v>
      </c>
      <c r="EK7" s="25">
        <v>0.53</v>
      </c>
      <c r="EL7" s="25">
        <v>0.48</v>
      </c>
      <c r="EM7" s="25">
        <v>0.5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鈴木 敏寛</cp:lastModifiedBy>
  <cp:lastPrinted>2024-01-31T05:27:12Z</cp:lastPrinted>
  <dcterms:created xsi:type="dcterms:W3CDTF">2023-12-05T01:02:33Z</dcterms:created>
  <dcterms:modified xsi:type="dcterms:W3CDTF">2024-02-21T06:52:47Z</dcterms:modified>
  <cp:category/>
</cp:coreProperties>
</file>